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1025"/>
  </bookViews>
  <sheets>
    <sheet name=" 2017 готовый" sheetId="6" r:id="rId1"/>
    <sheet name="По подрядным организациям" sheetId="7" r:id="rId2"/>
  </sheets>
  <definedNames>
    <definedName name="_xlnm._FilterDatabase" localSheetId="0" hidden="1">' 2017 готовый'!$A$11:$M$249</definedName>
    <definedName name="_xlnm.Print_Area" localSheetId="0">' 2017 готовый'!$A$1:$I$249</definedName>
  </definedNames>
  <calcPr calcId="152511"/>
  <pivotCaches>
    <pivotCache cacheId="77" r:id="rId3"/>
  </pivotCaches>
</workbook>
</file>

<file path=xl/calcChain.xml><?xml version="1.0" encoding="utf-8"?>
<calcChain xmlns="http://schemas.openxmlformats.org/spreadsheetml/2006/main">
  <c r="B127" i="6" l="1"/>
  <c r="B56" i="6" l="1"/>
  <c r="H241" i="6" l="1"/>
  <c r="H89" i="6" l="1"/>
  <c r="H90" i="6"/>
  <c r="I89" i="6"/>
  <c r="G89" i="6"/>
  <c r="H29" i="6" l="1"/>
  <c r="H28" i="6"/>
  <c r="H47" i="6"/>
  <c r="H40" i="6"/>
  <c r="H46" i="6"/>
  <c r="H45" i="6"/>
  <c r="E20" i="6"/>
  <c r="H6" i="6" l="1"/>
  <c r="N78" i="6"/>
  <c r="H71" i="6"/>
  <c r="H72" i="6"/>
  <c r="E72" i="6"/>
  <c r="N71" i="6" l="1"/>
  <c r="E13" i="6"/>
  <c r="E15" i="6"/>
  <c r="E16" i="6"/>
  <c r="E17" i="6"/>
  <c r="E18" i="6"/>
  <c r="E19" i="6"/>
  <c r="E21" i="6"/>
  <c r="E22" i="6"/>
  <c r="E24" i="6"/>
  <c r="E26" i="6"/>
  <c r="E30" i="6"/>
  <c r="E31" i="6"/>
  <c r="E32" i="6"/>
  <c r="E33" i="6"/>
  <c r="E34" i="6"/>
  <c r="E35" i="6"/>
  <c r="E36" i="6"/>
  <c r="E37" i="6"/>
  <c r="E39" i="6"/>
  <c r="E40" i="6"/>
  <c r="E43" i="6"/>
  <c r="E44" i="6"/>
  <c r="E45" i="6"/>
  <c r="E46" i="6"/>
  <c r="E47" i="6"/>
  <c r="E48" i="6"/>
  <c r="E49" i="6"/>
  <c r="E50" i="6"/>
  <c r="E51" i="6"/>
  <c r="E52" i="6"/>
  <c r="E53" i="6"/>
  <c r="E55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8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1" i="6"/>
  <c r="E122" i="6"/>
  <c r="E123" i="6"/>
  <c r="E124" i="6"/>
  <c r="E125" i="6"/>
  <c r="E126" i="6"/>
  <c r="E128" i="6"/>
  <c r="E129" i="6"/>
  <c r="E130" i="6"/>
  <c r="E131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8" i="6"/>
  <c r="E209" i="6"/>
  <c r="E210" i="6"/>
  <c r="E211" i="6"/>
  <c r="E212" i="6"/>
  <c r="E213" i="6"/>
  <c r="E214" i="6"/>
  <c r="E215" i="6"/>
  <c r="E216" i="6"/>
  <c r="E217" i="6"/>
  <c r="E218" i="6"/>
  <c r="E220" i="6"/>
  <c r="E221" i="6"/>
  <c r="E222" i="6"/>
  <c r="E223" i="6"/>
  <c r="E224" i="6"/>
  <c r="E225" i="6"/>
  <c r="E226" i="6"/>
  <c r="E227" i="6"/>
  <c r="E228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12" i="6"/>
</calcChain>
</file>

<file path=xl/sharedStrings.xml><?xml version="1.0" encoding="utf-8"?>
<sst xmlns="http://schemas.openxmlformats.org/spreadsheetml/2006/main" count="1661" uniqueCount="476">
  <si>
    <t>г. Астрахань, ул. Галлея, 10</t>
  </si>
  <si>
    <t>г. Астрахань, ул. С.Перовской, 101/9 литер А</t>
  </si>
  <si>
    <t>Ремонт крыши</t>
  </si>
  <si>
    <t>Ремонт внутридомовых инженерных систем водоснабжения</t>
  </si>
  <si>
    <t>Ремонт фасада</t>
  </si>
  <si>
    <t>ИП Аташов В.А. о.</t>
  </si>
  <si>
    <t xml:space="preserve">КС-2 от 08.09.2017 </t>
  </si>
  <si>
    <t>ООО СРФ "Темп-АН"</t>
  </si>
  <si>
    <t>КС-2 от 14.08.2017</t>
  </si>
  <si>
    <t>ООО "Володарская ПМК"</t>
  </si>
  <si>
    <t>КС-2 от 09.10.2017</t>
  </si>
  <si>
    <t>г. Астрахань, ул. Азизбекова, 10</t>
  </si>
  <si>
    <t>г. Астрахань, ул. Азизбекова/   ул. Промышленная,  2/11</t>
  </si>
  <si>
    <t>г. Астрахань, ул. Азизбекова, 4</t>
  </si>
  <si>
    <t>г. Астрахань, пл. Вокзальная, 1</t>
  </si>
  <si>
    <t>г. Астрахань, ул. Адм.Нахимова, 48</t>
  </si>
  <si>
    <t>г. Астрахань, ул. 1-я Перевозная, 100</t>
  </si>
  <si>
    <t>г. Астрахань, ул. 4-я Железнодорожная, 45</t>
  </si>
  <si>
    <t>г. Астрахань, пл. Заводская, 29</t>
  </si>
  <si>
    <t>г. Астрахань, пл. Заводская, 30</t>
  </si>
  <si>
    <t>г. Астрахань, ул. Б.Хмельницкого, 11</t>
  </si>
  <si>
    <t>г. Астрахань, ул. Ботвина, 93</t>
  </si>
  <si>
    <t>г. Астрахань, ул. Анри Барбюса, 34</t>
  </si>
  <si>
    <t>г. Астрахань, ул. Н.Островского, 5а</t>
  </si>
  <si>
    <t>г. Астрахань, ул. Бежецкая, 10</t>
  </si>
  <si>
    <t>ООО "Альфа"</t>
  </si>
  <si>
    <t>КС-2 от 22.12.2017</t>
  </si>
  <si>
    <t>ООО "Аствуд"</t>
  </si>
  <si>
    <t>КС-2 от 21.11.2017</t>
  </si>
  <si>
    <t>КС-2 от 06.12.2017</t>
  </si>
  <si>
    <t>КС-2 от  06.12.2017</t>
  </si>
  <si>
    <t>КС-2 от 13.11.2017</t>
  </si>
  <si>
    <t>КС-2 от 17.11.2017</t>
  </si>
  <si>
    <t>КС-2 от 08.09.2017</t>
  </si>
  <si>
    <t>ООО "Стандарт Плюс"</t>
  </si>
  <si>
    <t>КС-2 от 29.12.2017</t>
  </si>
  <si>
    <t>КС-2 от  15.12.2017</t>
  </si>
  <si>
    <t>КС-2 от 25.12.2017</t>
  </si>
  <si>
    <t>КС-2 от 28.12.2017</t>
  </si>
  <si>
    <t>КС-2 от  30.09.2017</t>
  </si>
  <si>
    <t>КС-2 от  14.11.2017</t>
  </si>
  <si>
    <t>КС-2 от 01.12.2017</t>
  </si>
  <si>
    <t>г. Астрахань, ул. Ангарская, 24</t>
  </si>
  <si>
    <t>г. Астрахань, ул. 4-я Железнодорожная, 47б</t>
  </si>
  <si>
    <t>г. Астрахань, ул. Н.Островского, 59</t>
  </si>
  <si>
    <t>г. Астрахань, ул. 4-я Железнодорожная, 45б</t>
  </si>
  <si>
    <t>КС-2 от 11.08.2017</t>
  </si>
  <si>
    <t>КС-2 от 29.09.2017</t>
  </si>
  <si>
    <t>г. Астрахань, ул. Анри Барбюса, 32</t>
  </si>
  <si>
    <t>г. Знаменск, ул. Первомайская, 4</t>
  </si>
  <si>
    <t>г. Знаменск, проспект 9 Мая, 61</t>
  </si>
  <si>
    <t>г. Астрахань, ул. 4-я Железнодорожная, 43в</t>
  </si>
  <si>
    <t>г. Астрахань, ул. 4-я Железнодорожная, 45в</t>
  </si>
  <si>
    <t>г. Знаменск, ул. Волгоградская, 4</t>
  </si>
  <si>
    <t>г. Знаменск, проспект 9 Мая, 47</t>
  </si>
  <si>
    <t>г. Астрахань, ул. Савушкина, 33/2</t>
  </si>
  <si>
    <t>КС-2 от 27.12.2017</t>
  </si>
  <si>
    <t>КС-2 от 30.10.2017</t>
  </si>
  <si>
    <t>КС-2 от 10.11.2017</t>
  </si>
  <si>
    <t>КС-2 от 14.12.2017</t>
  </si>
  <si>
    <t>г. Астрахань, ул. С.Перовской, 77,корп. 1</t>
  </si>
  <si>
    <t>КС-2 от 31.08.2017</t>
  </si>
  <si>
    <t>п.Володарский, ул.Фрунзе, 14</t>
  </si>
  <si>
    <t>Ремонт внутридомовых инженерных систем электроснабжения</t>
  </si>
  <si>
    <t>КС-2 от 27.11.2017</t>
  </si>
  <si>
    <t>КС-2 от 11.12.2017</t>
  </si>
  <si>
    <t>г. Астрахань, ул. С.Перовской, 101/8 литер А</t>
  </si>
  <si>
    <t>п. Володарский, ул. Мичурина,2</t>
  </si>
  <si>
    <t>г. Астрахань, ул. Б.Хмельницкого, 10</t>
  </si>
  <si>
    <t>г. Астрахань, ул. Н.Островского, 61</t>
  </si>
  <si>
    <t>г. Астрахань, ул. Н.Островского, 64</t>
  </si>
  <si>
    <t>г. Астрахань, ул. С.Перовской, 103/26 литер А</t>
  </si>
  <si>
    <t>г. Астрахань, ул. Боевая, 59</t>
  </si>
  <si>
    <t>г. Астрахань, ул. Н.Островского, 61а</t>
  </si>
  <si>
    <t>г. Астрахань, ул. Н.Островского, 62</t>
  </si>
  <si>
    <t>Ремонт внутридомовых инженерных систем теплоснабжения</t>
  </si>
  <si>
    <t>КС-2 от  04.12.2017</t>
  </si>
  <si>
    <t>ООО "ВенКонд"</t>
  </si>
  <si>
    <t>КС-2 от  20.09.2017</t>
  </si>
  <si>
    <t>КС-2 от  05.09.2017</t>
  </si>
  <si>
    <t>КС-2 от 30.09.2017</t>
  </si>
  <si>
    <t>КС-2 от  08.09.2017</t>
  </si>
  <si>
    <t>ООО ПКФ "СК Элит"</t>
  </si>
  <si>
    <t>КС-2 от 20.10.2017</t>
  </si>
  <si>
    <t>ООО "ЛегионСтрой"</t>
  </si>
  <si>
    <t>КС-2 от  09.10.2017</t>
  </si>
  <si>
    <t>г. Астрахань, ул. Савушкина, 52</t>
  </si>
  <si>
    <t>г. Астрахань, ул. В.Мейера, 4</t>
  </si>
  <si>
    <t>г. Астрахань, ул. Косм.В.Комарова, 168</t>
  </si>
  <si>
    <t>г. Астрахань, ул. Маркина, 102</t>
  </si>
  <si>
    <t>Ремонт внутридомовых инженерных систем водоотведения</t>
  </si>
  <si>
    <t>КС-2 от 24.10.2017</t>
  </si>
  <si>
    <t>КС-2 от  22.09.2017</t>
  </si>
  <si>
    <t>г. Астрахань, ул. Тренева, 21</t>
  </si>
  <si>
    <t>г. Астрахань, ул. Красноармейская, 23</t>
  </si>
  <si>
    <t>г. Астрахань, ул. Красноармейская, 37</t>
  </si>
  <si>
    <t>КС-2 от 15.11.2017</t>
  </si>
  <si>
    <t xml:space="preserve">г. Астрахань, ул. Красноармейская, 27а </t>
  </si>
  <si>
    <t xml:space="preserve">Ремонт фундамента многоквартирного дома </t>
  </si>
  <si>
    <t>г. Астрахань, ул. Дальняя, 88г</t>
  </si>
  <si>
    <t>г. Астрахань, ул. Б.Хмельницкого, 47</t>
  </si>
  <si>
    <t>г. Астрахань, ул. Каунасская, 49</t>
  </si>
  <si>
    <t>г. Астрахань, ул. С.Перовской, 101/7 литер А</t>
  </si>
  <si>
    <t>КС-2 от 21.12.2017</t>
  </si>
  <si>
    <t>КС-2 от 30.11.2017</t>
  </si>
  <si>
    <t>КС-2 от 15.12.2017</t>
  </si>
  <si>
    <t>КС-2 от 07.12.2017</t>
  </si>
  <si>
    <t>г. Астрахань, ул. Боевая, 74</t>
  </si>
  <si>
    <t>г. Астрахань, ул. Кубанская, 21,корп. 1</t>
  </si>
  <si>
    <t>г. Астрахань, ул. Зеленая, 68а</t>
  </si>
  <si>
    <t>г. Астрахань, ул. Дальняя, 88а</t>
  </si>
  <si>
    <t>г. Астрахань, ул. Космонавтов, 8,корп. 2</t>
  </si>
  <si>
    <t>Ремонт подвальных помещений, относящихся к общему имуществу в многоквартирном доме</t>
  </si>
  <si>
    <t>КС-2 от 20.11.2017</t>
  </si>
  <si>
    <t>КС-2 от 30.08.2017</t>
  </si>
  <si>
    <t>КС-2 от 05.12.2017</t>
  </si>
  <si>
    <t>г. Астрахань, ул. Н.Островского, 136</t>
  </si>
  <si>
    <t>г. Астрахань, ул. Космонавтов, 3</t>
  </si>
  <si>
    <t>ООО "Марш"</t>
  </si>
  <si>
    <t>КС-2 от 06.10.2017</t>
  </si>
  <si>
    <t>г. Астрахань, ул. Туапсинская, 6</t>
  </si>
  <si>
    <t>г. Астрахань, ул. Туапсинская, 8</t>
  </si>
  <si>
    <t>г. Астрахань, ул. Хибинская, 4</t>
  </si>
  <si>
    <t>КС-2 от 25.10.2017</t>
  </si>
  <si>
    <t>г. Астрахань, ул. Мелиоративная, 4</t>
  </si>
  <si>
    <t>КС-2 от  17.10.2017</t>
  </si>
  <si>
    <t>г. Астрахань, ул. В.Барсовой, 12</t>
  </si>
  <si>
    <t>КС-2 от  29.09.2017</t>
  </si>
  <si>
    <t>г. Астрахань, ул. Красноармейская, 15</t>
  </si>
  <si>
    <t>г. Астрахань, ул. Красноармейская, 31</t>
  </si>
  <si>
    <t>г. Астрахань, ул. Кр.Набережная, 138</t>
  </si>
  <si>
    <t>г. Астрахань, пер. Грановский, 54,корп. 2</t>
  </si>
  <si>
    <t>КС-2 от  05.12.2017</t>
  </si>
  <si>
    <t>КС-2 от 17.07.2017</t>
  </si>
  <si>
    <t>г. Камызяк, ул. Юбилейная, 14</t>
  </si>
  <si>
    <t>г. Астрахань, ул. Кр.Набережная, 231,корп. 1 литер А</t>
  </si>
  <si>
    <t>КС-2 от  01.12.2017</t>
  </si>
  <si>
    <t>с. Чаган, ул. Ленина, 6</t>
  </si>
  <si>
    <t>с. Чаган, ул. Ленина, 6, литер А</t>
  </si>
  <si>
    <t>с. Чаган, ул. Ленина, 6, литер Б</t>
  </si>
  <si>
    <t>г. Астрахань, ул. Мелиоративная, 11</t>
  </si>
  <si>
    <t>г. Астрахань, ул. Дзержинского, 46</t>
  </si>
  <si>
    <t>КС-2 от 31.10.2017</t>
  </si>
  <si>
    <t>КС-2 от 23.10.2017</t>
  </si>
  <si>
    <t>КС-2 от  20.11.2017</t>
  </si>
  <si>
    <t>г. Знаменск, ул. Янгеля, 24</t>
  </si>
  <si>
    <t>г. Знаменск, ул. Маршала Жукова, 1</t>
  </si>
  <si>
    <t>г. Знаменск, ул. Астраханская, 10</t>
  </si>
  <si>
    <t>г. Знаменск, ул. Астраханская, 8, литер Б</t>
  </si>
  <si>
    <t xml:space="preserve">Ремонт или замена лифтового оборудования, признанного непригодным для эксплуатации </t>
  </si>
  <si>
    <t>№55-СМР от 21.10.2016</t>
  </si>
  <si>
    <t>КС-2 от 08.02.2017</t>
  </si>
  <si>
    <t>Уникальный  идентификационный код многоквартирного дома (далее-МКД)</t>
  </si>
  <si>
    <t>Адрес МКД</t>
  </si>
  <si>
    <t>Вид  услуг и (или) работ по капитальному ремонту общего имущества в МКД</t>
  </si>
  <si>
    <t xml:space="preserve">Реквизиты акта выполненных работ по форме КС-2 </t>
  </si>
  <si>
    <t>Сумма</t>
  </si>
  <si>
    <t>Наименование подрядной организации</t>
  </si>
  <si>
    <t>Реквизиты договора</t>
  </si>
  <si>
    <t>ООО "Астрегионстрой"</t>
  </si>
  <si>
    <t>№ 1 от 20.01.2017</t>
  </si>
  <si>
    <t>г. Астрахань, ул. Косм.В.Комарова,  63</t>
  </si>
  <si>
    <t>№ 1 от 10.10.2017</t>
  </si>
  <si>
    <t>г. Астрахань, ул. Косм.В.Комарова,  61</t>
  </si>
  <si>
    <t>р. п. Ильинка, ул. Суворова, 9а</t>
  </si>
  <si>
    <t>г. Астрахань, ул. Водников, 14</t>
  </si>
  <si>
    <t>№1 от 10.10.2017</t>
  </si>
  <si>
    <t>№ 1 от 04.12.2017</t>
  </si>
  <si>
    <t>№ 2 от 12.01.2017</t>
  </si>
  <si>
    <t>Ахтубинский район, ул. Сталинградская, 6</t>
  </si>
  <si>
    <t>№1,2 от 17.03.2017</t>
  </si>
  <si>
    <t>г. Астрахань, ул. Ахшарумова/  ул. Волжская, 54/41</t>
  </si>
  <si>
    <t>г. Знаменск, ул. Гагарина, 1</t>
  </si>
  <si>
    <t>№1 от 10.05.2017</t>
  </si>
  <si>
    <t>г. Астрахань, ул. Капитанская, 30</t>
  </si>
  <si>
    <t>№;1 от 19.12.2017</t>
  </si>
  <si>
    <t>№1 от 12.01.2017</t>
  </si>
  <si>
    <t>г. Астрахань, ул. Яблочкова, 1</t>
  </si>
  <si>
    <t>№ 1 от 08.12.2017</t>
  </si>
  <si>
    <t>№1 от 19.12.2017</t>
  </si>
  <si>
    <t>с. Мумра, ул. Дудкина, 9</t>
  </si>
  <si>
    <t>№1,2 от 16.03.2017</t>
  </si>
  <si>
    <t>№1 от 14.12.2017</t>
  </si>
  <si>
    <t>Ахтубинский район, ул. Нестерова, 1</t>
  </si>
  <si>
    <t xml:space="preserve">№1,2 от 18.05.2017 </t>
  </si>
  <si>
    <t>Ахтубинский район, ул. Нестерова, 3</t>
  </si>
  <si>
    <t>Ахтубинский район, пер. Строителей, 1</t>
  </si>
  <si>
    <t>№1,2 от 18.05.2017</t>
  </si>
  <si>
    <t>Ахтубинский район, ул. Нестерова, 8</t>
  </si>
  <si>
    <t>№3,4 от 18.03.2017</t>
  </si>
  <si>
    <t>№1 от 30.05.2017</t>
  </si>
  <si>
    <t>№1,5 от 17.03.2017</t>
  </si>
  <si>
    <t>№4 от 17.03.2017</t>
  </si>
  <si>
    <t>Ахтубинский район, мкрн. Мелиораторов, 7</t>
  </si>
  <si>
    <t>№1 от 18.05.2017</t>
  </si>
  <si>
    <t>г. Астрахань, ул. Звездная , 11,корп. 1</t>
  </si>
  <si>
    <t>№1 от 19.10.2017</t>
  </si>
  <si>
    <t>№1 от  25.10.2017</t>
  </si>
  <si>
    <t>г. Астрахань, ул. Рылеева, 32 литер А</t>
  </si>
  <si>
    <t>ООО СРФ "ТЕМП-АН"</t>
  </si>
  <si>
    <t>№1 от 07.08.2017</t>
  </si>
  <si>
    <t>г. Астрахань, ул. В.Барсовой, 12,корп. 2, литер А</t>
  </si>
  <si>
    <t>№1 от 17.03.2017</t>
  </si>
  <si>
    <t>г. Камызяк, ул. Юбилейная, 24</t>
  </si>
  <si>
    <t>г. Астрахань, ул. Б.Алексеева, 51 литер А</t>
  </si>
  <si>
    <t>Ахтубинский район, мкрн. Мелиораторов, 12</t>
  </si>
  <si>
    <t>№2 от 24.02.2017</t>
  </si>
  <si>
    <t xml:space="preserve">№1 от 20.05.2017 </t>
  </si>
  <si>
    <t>г. Астрахань, ул. С.Перовской/  ул. Студенческая, 94/1а</t>
  </si>
  <si>
    <t>№ 1 от 18.12.2017</t>
  </si>
  <si>
    <t>г. Астрахань, ул. 1-я Перевозная, 118/2</t>
  </si>
  <si>
    <t>№ 1 от 20.10.2017</t>
  </si>
  <si>
    <t>№1 от 13.01.2017</t>
  </si>
  <si>
    <t>№1 от 20.11.2017</t>
  </si>
  <si>
    <t>г. Астрахань, ул. Бабаевского, 31</t>
  </si>
  <si>
    <t>№1 от 17.02.2017</t>
  </si>
  <si>
    <t>г. Астрахань, ул. Б.Хмельницкого, 11,корп. 2</t>
  </si>
  <si>
    <t>р. п. Ильинка, ул. Чкалова, 8</t>
  </si>
  <si>
    <t>г. Знаменск, ул. Комсомольская, 13</t>
  </si>
  <si>
    <t>г. Знаменск, ул. Пионерская, 1</t>
  </si>
  <si>
    <t>г. Знаменск, ул. Пионерская, 5</t>
  </si>
  <si>
    <t>г.Ахтубинск, ул. Андреева, 4</t>
  </si>
  <si>
    <t>г.Ахтубинск, ул. Андреева, 17</t>
  </si>
  <si>
    <t>г. Астрахань, ул. С.Перовской, 73</t>
  </si>
  <si>
    <t>г. Астрахань, ул. Волжская, 60</t>
  </si>
  <si>
    <t>г. Астрахань, ул. 28-ой Армии, 10/2</t>
  </si>
  <si>
    <t>г. Астрахань, пл. Вокзальная, 5</t>
  </si>
  <si>
    <t>г. Астрахань, ул. Савушкина, 9</t>
  </si>
  <si>
    <t>п.Володарский,  ул.Свердлова, 33</t>
  </si>
  <si>
    <t>г. Астрахань, пл. Заводская, 52</t>
  </si>
  <si>
    <t>г. Камызяк, ул. Молодежная, 7</t>
  </si>
  <si>
    <t>п.Володарский, ул.Свердлова, 35</t>
  </si>
  <si>
    <t>г. Астрахань, ул. 1-я Литейная, 2а</t>
  </si>
  <si>
    <t>г. Астрахань, ул. Ляхова, 9</t>
  </si>
  <si>
    <t>г. Астрахань, ул. М.Луконина, 12</t>
  </si>
  <si>
    <t>г. Астрахань, ул. Дальняя, 88в</t>
  </si>
  <si>
    <t>р. п. Кировский, ул. Садовая, д.13</t>
  </si>
  <si>
    <t>г.Ахтубинск, мкрн. Мелиораторов, 1</t>
  </si>
  <si>
    <t>г. Астрахань, ул. Савушкина, 46</t>
  </si>
  <si>
    <t>с. Чаган, ул. Ленина, 1</t>
  </si>
  <si>
    <t>г.Ахтубинск, мкрн. Мелиораторов, 11</t>
  </si>
  <si>
    <t>г.Ахтубинск, мкрн. Мелиораторов, 10</t>
  </si>
  <si>
    <t>г.Ахтубинск, ул. Волгоградская, 19</t>
  </si>
  <si>
    <t>г.Ахтубинск, мкрн. Мелиораторов, 13</t>
  </si>
  <si>
    <t>г. Астрахань, ул. Краснодарская, 43 литер А</t>
  </si>
  <si>
    <t>г. Астрахань, ул. Б.Хмельницкого, 11,корп. 4</t>
  </si>
  <si>
    <t>г. Астрахань, ул. Студенческая, 4</t>
  </si>
  <si>
    <t>г. Камызяк, ул. Юбилейная, 2</t>
  </si>
  <si>
    <t>№36-СМР-2017 от 13.09.2017</t>
  </si>
  <si>
    <t>КС-2 от  28.12.2017</t>
  </si>
  <si>
    <t>КС-2 от 20.12.2017</t>
  </si>
  <si>
    <t>КС-2 от 24.12.2017</t>
  </si>
  <si>
    <t>КС-2 от 31.12.2017</t>
  </si>
  <si>
    <t>КС-2 от  14.12.2017</t>
  </si>
  <si>
    <t>КС-2 от 04.12.2017</t>
  </si>
  <si>
    <t>КС-2  от 18.12.2017</t>
  </si>
  <si>
    <t>КС-2 от 07.11.2017</t>
  </si>
  <si>
    <t>КС-2 от 03.10.2017</t>
  </si>
  <si>
    <t>г. Астрахань, ул. Косм. В.Комарова, 65</t>
  </si>
  <si>
    <t>г.Ахтубинск, ул. Грибоедова, 11</t>
  </si>
  <si>
    <t>г.Ахтубинск, ул. Сталинградская, 13</t>
  </si>
  <si>
    <t>г. Знаменск, ул. Ватутина, 18</t>
  </si>
  <si>
    <t>г. Знаменск, ул. Мира, 2</t>
  </si>
  <si>
    <t>г.Ахтубинск, ул. Сталинградская, 8</t>
  </si>
  <si>
    <t>г. Знаменск, ул. Комсомольская, 11</t>
  </si>
  <si>
    <t>г. Знаменск, ул. Первомайская, 18</t>
  </si>
  <si>
    <t>г. Знаменск, ул. Первомайская, 20</t>
  </si>
  <si>
    <t>г. Астрахань, ул. Б.Хмельницкого, 50</t>
  </si>
  <si>
    <t>г. Астрахань, ул. Б.Хмельницкого/ул. Пороховая, 5/2</t>
  </si>
  <si>
    <t>с.Николаевка, ул. Советская, 1</t>
  </si>
  <si>
    <t>р.п. Красные Баррикады, ул. Баррикадная, 7</t>
  </si>
  <si>
    <t>с. Началово, ул. Победы, 19</t>
  </si>
  <si>
    <t>с.Успенка, Микрорайон, 19</t>
  </si>
  <si>
    <t>г. Знаменск, ул. Волгоградская, 26</t>
  </si>
  <si>
    <t>г. Знаменск, ул. Янгеля, 17</t>
  </si>
  <si>
    <t>г. Знаменск, ул. Янгеля, 1, литер А</t>
  </si>
  <si>
    <t>г. Знаменск, ул. Астраханская, 10, литер А</t>
  </si>
  <si>
    <t>Установка коллективных (общедомовых) приборов учета потребления холодной воды</t>
  </si>
  <si>
    <t>ООО «Альянс Строй»</t>
  </si>
  <si>
    <t>ООО «Астрегионстрой»</t>
  </si>
  <si>
    <t>ООО «ВенКонд»</t>
  </si>
  <si>
    <t>№ 1 от 29.05.2017№ 2 от 29.05.2017</t>
  </si>
  <si>
    <t>№ 1 от 16.03.2017 № 2 от 16.03.2017</t>
  </si>
  <si>
    <t>№ 1 от 18.05.2017№ 2 от 18.05.2017</t>
  </si>
  <si>
    <t>№ 1 от 17.03.2017№ 2 от 17.03.2017</t>
  </si>
  <si>
    <t>№1 от 20.05.2017</t>
  </si>
  <si>
    <t>№ 5 от 17.03.2017 № 4 от 17.03.2017 № 7 от 17.03.2017 № 8 от 17.03.2017</t>
  </si>
  <si>
    <t>№ 1 от 22.05.2017№ 2 от 22.05.2017</t>
  </si>
  <si>
    <t>№ 1 от 10.05.2017 № 2 от 12.05.2017 № 3 от 10.05.2017</t>
  </si>
  <si>
    <t>№1 от 12.05.2017 № 2 от 12.05.2017</t>
  </si>
  <si>
    <t xml:space="preserve">№ 1 от 17.03.2017 № 2 от 17.07.2017 № 3 от 17.03.2017 № 4 от 17.03.2017 </t>
  </si>
  <si>
    <t>№ 1 от 08.02.2017 (10 шт)</t>
  </si>
  <si>
    <t>№61-СМР от 21.10.2016</t>
  </si>
  <si>
    <t>с.Успенка, Микрорайон, 21</t>
  </si>
  <si>
    <t>г. Знаменск, проспект 9 Мая, 3</t>
  </si>
  <si>
    <t>г. Знаменск, ул. Маршала Жукова, 10</t>
  </si>
  <si>
    <t>г. Знаменск, ул. Ниловского, 19</t>
  </si>
  <si>
    <t>г.Астрахань, ул. Н.Островского, 152,корп. 3</t>
  </si>
  <si>
    <t xml:space="preserve">№ 1 от 08.02.2017 </t>
  </si>
  <si>
    <t>№142-СМР от 05.12.2016</t>
  </si>
  <si>
    <t>№ 1 от 24.10.2017</t>
  </si>
  <si>
    <t>№89-СМР от 24.10.2016</t>
  </si>
  <si>
    <t>№1 от 24.10.2017</t>
  </si>
  <si>
    <t>№110-СМР от 22.11.2016</t>
  </si>
  <si>
    <t>№85-СМР от 24.10.2016</t>
  </si>
  <si>
    <t>№115-СМР от 22.11.2016</t>
  </si>
  <si>
    <t>№81-СМР от 24.10.2016</t>
  </si>
  <si>
    <t>№147-СМР от 05.11.2016</t>
  </si>
  <si>
    <t>№41-СМР-2017 от 13.10.2017</t>
  </si>
  <si>
    <t>№131-СМР от 05.12.2016</t>
  </si>
  <si>
    <t>№123-СМР от 05.12.2016</t>
  </si>
  <si>
    <t>№135-СМР от 05.12.2016</t>
  </si>
  <si>
    <t>№93-СМР  от 02.11.2016</t>
  </si>
  <si>
    <t>№136-СМР от 01.11.2016</t>
  </si>
  <si>
    <t>№99-СМР от 02.11.2016</t>
  </si>
  <si>
    <t>№124-СМР от 05.12.2016</t>
  </si>
  <si>
    <t>№113-СМР от 22.11.2016</t>
  </si>
  <si>
    <t>№132-СМР от 05.12.2016</t>
  </si>
  <si>
    <t>№65-СМР от 24.10.2016</t>
  </si>
  <si>
    <t>№108-СМР от 22.11.2016</t>
  </si>
  <si>
    <t>№84-СМР от 24.10.2016</t>
  </si>
  <si>
    <t>№150-СМР от 05.11.2016</t>
  </si>
  <si>
    <t xml:space="preserve">№87-СМР от 24.10.2016 </t>
  </si>
  <si>
    <t>№137-СМР от 05.12.2016</t>
  </si>
  <si>
    <t xml:space="preserve">№143-СМР от 05.12.2016 </t>
  </si>
  <si>
    <t>№128-СМР от 05.11.2016</t>
  </si>
  <si>
    <t>№90-СМР от 24.10.2016</t>
  </si>
  <si>
    <t>№77-СМР от 24.10.2016</t>
  </si>
  <si>
    <t xml:space="preserve">№149-СМР от 05.12.2016  </t>
  </si>
  <si>
    <t>№57-СМР от 21.10.2016</t>
  </si>
  <si>
    <t>№79-СМР от 24.10.2016</t>
  </si>
  <si>
    <t>№80-СМР от 24.10.2016</t>
  </si>
  <si>
    <t>№117-СМР от 22.11.2016</t>
  </si>
  <si>
    <t>№116-СМР от 22.11.2016</t>
  </si>
  <si>
    <t>№138-СМР от 05.11.2016</t>
  </si>
  <si>
    <t>№92-СМР от 24.10.2016</t>
  </si>
  <si>
    <t>№148-СМР от 05.11.2016</t>
  </si>
  <si>
    <t>№121-СМР от 23.11.2016</t>
  </si>
  <si>
    <t>№88-СМР от 24.10.2016</t>
  </si>
  <si>
    <t>№146-СМР от 05.11.2016</t>
  </si>
  <si>
    <t>№1 от 15.03.2017</t>
  </si>
  <si>
    <t>№133-СМР от 05.12.2016</t>
  </si>
  <si>
    <t>№91-СМР от 24.10.2016</t>
  </si>
  <si>
    <t xml:space="preserve">№1 от 04.12.2017 </t>
  </si>
  <si>
    <t>№111-СМР от 22.11.2016</t>
  </si>
  <si>
    <t>№ 1 от 12.05.2017</t>
  </si>
  <si>
    <t>№126-СМР от 05.12.2016</t>
  </si>
  <si>
    <t>Ремонт подъездов</t>
  </si>
  <si>
    <t>№1 от 31.05.2017</t>
  </si>
  <si>
    <t>№42-СМР-2017 от 17.10.2017</t>
  </si>
  <si>
    <t>№44-СМР-2017 от 14.11.2017</t>
  </si>
  <si>
    <t>№40-СМР-2017 от 13.10.2017</t>
  </si>
  <si>
    <t>№31-СМР-2017 от 18.08.2017</t>
  </si>
  <si>
    <t>№29-СМР-2017 от 18.08.2017</t>
  </si>
  <si>
    <t xml:space="preserve">№15-СМР-2017 от 21.07.2017 </t>
  </si>
  <si>
    <t>№1-СМР-2017 от 30.06.2017</t>
  </si>
  <si>
    <t>№27-СМР -2017 от 11.08.2017</t>
  </si>
  <si>
    <t>№3-СМР-2017 от 05.07.2017</t>
  </si>
  <si>
    <t>№2-СМР-2017 от 10.07.2017</t>
  </si>
  <si>
    <t>№5-СМР-2017 от 14.07.2017</t>
  </si>
  <si>
    <t>№6-СМР-2017 от 14.07.2017</t>
  </si>
  <si>
    <t>№9-СМР-2017 от 14.07.2017</t>
  </si>
  <si>
    <t>№11-СМР-2017 от 12.07.2017</t>
  </si>
  <si>
    <t>№10-СМР-2017 от 14.07.2017</t>
  </si>
  <si>
    <t>№13-СМР-2017 от 14.07.2017</t>
  </si>
  <si>
    <t>№14-СМР-2017 от 21.07.2017</t>
  </si>
  <si>
    <t>№18-СМР-2017 от 24.07.2017</t>
  </si>
  <si>
    <t>№19-СМР-2017 от 31.07.2017</t>
  </si>
  <si>
    <t>№20-СМР-2017 от 28.07.2017</t>
  </si>
  <si>
    <t>№21-СМР-2017 от 02.08.2017</t>
  </si>
  <si>
    <t>№22-СМР-2017 от 02.08.2017</t>
  </si>
  <si>
    <t>№23-СМР-2017 от 08.08.2017</t>
  </si>
  <si>
    <t>№24-СМР-2017 от 08.08.2017</t>
  </si>
  <si>
    <t>№25-СМР-2017 от 08.08.2017</t>
  </si>
  <si>
    <t>№28-СМР-2017 от 18.08.2017</t>
  </si>
  <si>
    <t>№30-СМР-2017 от 18.08.2017</t>
  </si>
  <si>
    <t>№32-СМР-2017 от 29.08.2017</t>
  </si>
  <si>
    <t>№34-СМР-2017 от 05.09.2017</t>
  </si>
  <si>
    <t>№35-СМР-2017 от 05.09.2017</t>
  </si>
  <si>
    <t>№38-СМР-2017 от 25.09.2017</t>
  </si>
  <si>
    <t>№37-1-СМР-2017 от 19.10.2017</t>
  </si>
  <si>
    <t>г.Ахтубинск, мкр. Мелиораторов, 4</t>
  </si>
  <si>
    <t>№125-СМР от 05.12.2016</t>
  </si>
  <si>
    <t>№17-СМР-2017 от 24.07.2017</t>
  </si>
  <si>
    <t>№43-СМР-2017 от 17.10.2017</t>
  </si>
  <si>
    <t>№50-СМР-2017 от 17.10.2017</t>
  </si>
  <si>
    <t>№16-СМР-2017 от 21.07.2017</t>
  </si>
  <si>
    <t>СК</t>
  </si>
  <si>
    <t>№ от</t>
  </si>
  <si>
    <t>17-ск-2017</t>
  </si>
  <si>
    <t>18-ск-2017</t>
  </si>
  <si>
    <t>Район</t>
  </si>
  <si>
    <t>Знаменск</t>
  </si>
  <si>
    <t>Трусовский</t>
  </si>
  <si>
    <t>Советский</t>
  </si>
  <si>
    <t>Кировский</t>
  </si>
  <si>
    <t>Икрянинский</t>
  </si>
  <si>
    <t>Ахтубинский район</t>
  </si>
  <si>
    <t>Володарский</t>
  </si>
  <si>
    <t>Камызякский</t>
  </si>
  <si>
    <t>Ленинский</t>
  </si>
  <si>
    <t>Нариманрвский</t>
  </si>
  <si>
    <t>Приволжский</t>
  </si>
  <si>
    <t>объект завершен проблемы с газопроводом по фасаду</t>
  </si>
  <si>
    <t>объект завершен , проблемы с собственниками помещений документы направлены в фонд для оплаты</t>
  </si>
  <si>
    <t>объект завершен , проблемы с управляющей компанией  документы направлены в фонд для оплаты</t>
  </si>
  <si>
    <t>объект завершен , проблемы с собственниками помещений</t>
  </si>
  <si>
    <t>№1 от 03.04.2017</t>
  </si>
  <si>
    <t>ООО "Трансэнерго"</t>
  </si>
  <si>
    <t>г.Астрахань, ул. С.Перовской, 103/21 литер А</t>
  </si>
  <si>
    <t>И.о. директора                                                                                            А.Г.Зуев</t>
  </si>
  <si>
    <t>Профкомстрой</t>
  </si>
  <si>
    <t>12-СК-2017 от18.07.2017</t>
  </si>
  <si>
    <t>ВПР</t>
  </si>
  <si>
    <t>№120-СМР 23.11.2016</t>
  </si>
  <si>
    <t>Ахтубинский район, мкрн. Мелиораторов, 18</t>
  </si>
  <si>
    <t>№134-СМР от 05.12.2016</t>
  </si>
  <si>
    <t>№1 и №2 от 16.03.2017</t>
  </si>
  <si>
    <t>№1 от16.03.2017</t>
  </si>
  <si>
    <t>№1 от 06.12.2017</t>
  </si>
  <si>
    <t>г. Знаменск, ул. Гагарина, 3</t>
  </si>
  <si>
    <t>№139-СМР от 05.12.2016</t>
  </si>
  <si>
    <t>№130-СМР 05.12.2016</t>
  </si>
  <si>
    <t>Ахтубинский район, ул. Сталинградская, 2</t>
  </si>
  <si>
    <t xml:space="preserve">№86-СМР от 24.10.2016 </t>
  </si>
  <si>
    <t>№1,2 от 31.05.2017</t>
  </si>
  <si>
    <t>№76-СМР от 24.10.2016</t>
  </si>
  <si>
    <t>№1-2 от 16.05.2017</t>
  </si>
  <si>
    <t>№ 118 от 23.11.2017</t>
  </si>
  <si>
    <t>№1 от 28.07.2017</t>
  </si>
  <si>
    <t>г. Астрахань, ул. Ахшарумова,56</t>
  </si>
  <si>
    <t>№ 119-СМР от 23.11.2016</t>
  </si>
  <si>
    <t>№ 12-СМР-2017 от 18.07.2017</t>
  </si>
  <si>
    <t>№1 от 08.09.2017</t>
  </si>
  <si>
    <t>с. Чаган, ул. Ленина, 5</t>
  </si>
  <si>
    <t>новое дополнение и исправление</t>
  </si>
  <si>
    <t>учтен в 2018 году</t>
  </si>
  <si>
    <t>нет в программе</t>
  </si>
  <si>
    <t>№1 от 24.02.2017</t>
  </si>
  <si>
    <t>№3 от 24.02.2017</t>
  </si>
  <si>
    <t>г.Ахтубинск, ул. Франко, 22</t>
  </si>
  <si>
    <t>№145-СМР от 05.12..2016</t>
  </si>
  <si>
    <t>г.Ахтубинск, ул. Шубина, 81</t>
  </si>
  <si>
    <t>с.Оранжереи, ул. Кирова, 5</t>
  </si>
  <si>
    <t>Ахтубинский район, ул. Щербакова 15</t>
  </si>
  <si>
    <t>г. Астрахань, ул. С.Перовская 101 к.10</t>
  </si>
  <si>
    <t>г. Астрахань,  ул. Звездная, 11/11</t>
  </si>
  <si>
    <t>п.Володарский, ул. Фрунзе, 24</t>
  </si>
  <si>
    <t>Перечень видов услуг и (или) работ по капитальному ремонту общего имущества в многоквартирных домах, расположенных на территории Астраханской области, выполненных в 2017 году ФКР МКД (общий счет).</t>
  </si>
  <si>
    <t>руб.</t>
  </si>
  <si>
    <t>г.Астрахань, ул. Капитана Краснова, 34/41а</t>
  </si>
  <si>
    <t>г.Астрахань, пр. Н.Островского, 12</t>
  </si>
  <si>
    <t>г. Знаменск, ул. Комсомольская, 18, литер А</t>
  </si>
  <si>
    <t>г. Знаменск, ул. Королева, 8</t>
  </si>
  <si>
    <t>Капитальный ремонт отмостки здания в границах земельного участка, на котором расположен многоквартирный дом</t>
  </si>
  <si>
    <t>г.Астрахань, пер. 1-й Таманский, 2</t>
  </si>
  <si>
    <t>г.Астрахань, пер. 1-й Таманский, 5</t>
  </si>
  <si>
    <t>г.Астрахань, проспект Бумажников, 15,корп. 1</t>
  </si>
  <si>
    <t>г.Астрахань, ул. Н.Островского, 1б</t>
  </si>
  <si>
    <t>г.Ахтубинск, ул. Волгоградская, 2</t>
  </si>
  <si>
    <t>г.Астрахань, ул. Н.Островского, 56</t>
  </si>
  <si>
    <t>г.Ахтубинск, ул. Буденного, 7</t>
  </si>
  <si>
    <t>г.Астрахань, ул.Яблочкова, 11</t>
  </si>
  <si>
    <t>г.Астрахань, ул. Вильнюсская, 76а</t>
  </si>
  <si>
    <t>Всего:  проведен капитальный ремонт в 185 МКД /232 видов работ общую сумму</t>
  </si>
  <si>
    <t>№38-СК-2017 от 25.09.2017</t>
  </si>
  <si>
    <t>ООО "Юнирост"</t>
  </si>
  <si>
    <t>№37-1-СК-2017 от 19.10.2017</t>
  </si>
  <si>
    <t>42-ск-2017 от 15.01.2018</t>
  </si>
  <si>
    <t>Общий итог</t>
  </si>
  <si>
    <t>Количество выполненных видов работ</t>
  </si>
  <si>
    <t>Сумма по выполненным работам</t>
  </si>
  <si>
    <t>№151-СМР от 05.11.2016</t>
  </si>
  <si>
    <t>КС-2 от  10.08.2017</t>
  </si>
  <si>
    <t>КС-2 от  15.10.2017</t>
  </si>
  <si>
    <t xml:space="preserve"> КС-2 от 30.09.2017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</si>
</sst>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[$-419]General"/>
    <numFmt numFmtId="166" formatCode="#,##0.00_р_."/>
    <numFmt numFmtId="167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165" fontId="3" fillId="0" borderId="0"/>
    <xf numFmtId="0" fontId="3" fillId="0" borderId="0"/>
    <xf numFmtId="0" fontId="3" fillId="0" borderId="0"/>
    <xf numFmtId="0" fontId="4" fillId="0" borderId="0"/>
    <xf numFmtId="165" fontId="5" fillId="0" borderId="0" applyBorder="0" applyProtection="0"/>
    <xf numFmtId="167" fontId="3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166" fontId="7" fillId="2" borderId="1" xfId="6" applyNumberFormat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166" fontId="7" fillId="3" borderId="1" xfId="6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" fontId="7" fillId="2" borderId="0" xfId="0" applyNumberFormat="1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9" fillId="2" borderId="0" xfId="0" applyNumberFormat="1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9" fillId="0" borderId="0" xfId="0" applyNumberFormat="1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7" fillId="0" borderId="1" xfId="6" applyNumberFormat="1" applyFont="1" applyFill="1" applyBorder="1" applyAlignment="1">
      <alignment horizontal="left" vertical="center" wrapText="1"/>
    </xf>
    <xf numFmtId="0" fontId="7" fillId="0" borderId="1" xfId="6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4" fontId="7" fillId="0" borderId="1" xfId="4" applyNumberFormat="1" applyFont="1" applyFill="1" applyBorder="1" applyAlignment="1">
      <alignment horizontal="left" vertical="center" wrapText="1"/>
    </xf>
    <xf numFmtId="165" fontId="7" fillId="0" borderId="1" xfId="6" applyFont="1" applyFill="1" applyBorder="1" applyAlignment="1">
      <alignment horizontal="left" vertical="center" wrapText="1"/>
    </xf>
    <xf numFmtId="14" fontId="7" fillId="0" borderId="1" xfId="3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14" fontId="7" fillId="0" borderId="1" xfId="6" applyNumberFormat="1" applyFont="1" applyFill="1" applyBorder="1" applyAlignment="1">
      <alignment horizontal="left" vertical="center" wrapText="1"/>
    </xf>
    <xf numFmtId="4" fontId="7" fillId="0" borderId="1" xfId="3" applyNumberFormat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4" fontId="7" fillId="0" borderId="1" xfId="9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166" fontId="7" fillId="0" borderId="1" xfId="4" applyNumberFormat="1" applyFont="1" applyFill="1" applyBorder="1" applyAlignment="1">
      <alignment horizontal="left" vertical="center" wrapText="1"/>
    </xf>
    <xf numFmtId="4" fontId="7" fillId="0" borderId="1" xfId="6" applyNumberFormat="1" applyFont="1" applyFill="1" applyBorder="1" applyAlignment="1">
      <alignment horizontal="left" vertical="center" wrapText="1"/>
    </xf>
    <xf numFmtId="166" fontId="7" fillId="0" borderId="1" xfId="3" applyNumberFormat="1" applyFont="1" applyFill="1" applyBorder="1" applyAlignment="1">
      <alignment horizontal="left" vertical="center" wrapText="1"/>
    </xf>
    <xf numFmtId="3" fontId="7" fillId="0" borderId="1" xfId="3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6" applyNumberFormat="1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left" vertical="center" wrapText="1"/>
    </xf>
    <xf numFmtId="166" fontId="7" fillId="2" borderId="1" xfId="4" applyNumberFormat="1" applyFont="1" applyFill="1" applyBorder="1" applyAlignment="1">
      <alignment horizontal="left" vertical="center" wrapText="1"/>
    </xf>
    <xf numFmtId="4" fontId="7" fillId="2" borderId="1" xfId="4" applyNumberFormat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6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165" fontId="7" fillId="2" borderId="1" xfId="6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165" fontId="7" fillId="2" borderId="1" xfId="2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5" fillId="2" borderId="1" xfId="5" applyFont="1" applyFill="1" applyBorder="1" applyAlignment="1">
      <alignment horizontal="left" vertical="center" wrapText="1"/>
    </xf>
    <xf numFmtId="166" fontId="16" fillId="2" borderId="1" xfId="6" applyNumberFormat="1" applyFont="1" applyFill="1" applyBorder="1" applyAlignment="1">
      <alignment horizontal="left" vertical="center" wrapText="1"/>
    </xf>
    <xf numFmtId="4" fontId="16" fillId="4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indent="1"/>
    </xf>
    <xf numFmtId="14" fontId="17" fillId="0" borderId="1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1" wrapText="1"/>
    </xf>
    <xf numFmtId="0" fontId="12" fillId="0" borderId="0" xfId="0" applyFont="1" applyFill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</cellXfs>
  <cellStyles count="13">
    <cellStyle name="Excel Built-in Normal" xfId="6"/>
    <cellStyle name="Excel Built-in Normal 1" xfId="3"/>
    <cellStyle name="Excel Built-in Normal 1 2" xfId="4"/>
    <cellStyle name="Excel Built-in Normal 2 2 2" xfId="2"/>
    <cellStyle name="Обычный" xfId="0" builtinId="0"/>
    <cellStyle name="Обычный 2" xfId="9"/>
    <cellStyle name="Обычный 2 2" xfId="11"/>
    <cellStyle name="Обычный 2 3" xfId="10"/>
    <cellStyle name="Обычный 3" xfId="12"/>
    <cellStyle name="Обычный 4" xfId="8"/>
    <cellStyle name="Обычный_Лист1" xfId="5"/>
    <cellStyle name="Финансовый" xfId="1" builtinId="3"/>
    <cellStyle name="Финансовый 2 2 2 2" xfId="7"/>
  </cellStyles>
  <dxfs count="19"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44.465312731481" createdVersion="5" refreshedVersion="5" minRefreshableVersion="3" recordCount="234">
  <cacheSource type="worksheet">
    <worksheetSource ref="A9:I243" sheet=" 2017 готовый" r:id="rId2"/>
  </cacheSource>
  <cacheFields count="9">
    <cacheField name="Уникальный  идентификационный код многоквартирного дома (далее-МКД)" numFmtId="0">
      <sharedItems containsString="0" containsBlank="1" containsNumber="1" containsInteger="1" minValue="8" maxValue="5191"/>
    </cacheField>
    <cacheField name="Район" numFmtId="0">
      <sharedItems containsBlank="1"/>
    </cacheField>
    <cacheField name="Адрес МКД" numFmtId="0">
      <sharedItems containsBlank="1"/>
    </cacheField>
    <cacheField name="Вид  услуг и (или) работ по капитальному ремонту общего имущества в МКД" numFmtId="0">
      <sharedItems containsBlank="1"/>
    </cacheField>
    <cacheField name="ВПР" numFmtId="0">
      <sharedItems containsBlank="1"/>
    </cacheField>
    <cacheField name="Наименование подрядной организации" numFmtId="0">
      <sharedItems containsBlank="1" count="16">
        <m/>
        <s v="ООО «Альянс Строй»"/>
        <s v="ООО &quot;Трансэнерго&quot;"/>
        <s v="ООО &quot;Астрегионстрой&quot;"/>
        <s v="ООО &quot;ВенКонд&quot;"/>
        <s v="ООО &quot;Стандарт Плюс&quot;"/>
        <s v="ООО &quot;Альфа&quot;"/>
        <s v="ООО «Астрегионстрой»"/>
        <s v="ООО «ВенКонд»"/>
        <s v="ИП Аташов В.А. о."/>
        <s v="ООО СРФ &quot;Темп-АН&quot;"/>
        <s v="ООО &quot;Володарская ПМК&quot;"/>
        <s v="ООО &quot;Аствуд&quot;"/>
        <s v="ООО ПКФ &quot;СК Элит&quot;"/>
        <s v="ООО &quot;ЛегионСтрой&quot;"/>
        <s v="ООО &quot;Марш&quot;"/>
      </sharedItems>
    </cacheField>
    <cacheField name="Реквизиты договора" numFmtId="0">
      <sharedItems containsBlank="1" count="99">
        <m/>
        <s v="№133-СМР от 05.12.2016"/>
        <s v="№91-СМР от 24.10.2016"/>
        <s v="№145-СМР от 05.12..2016"/>
        <s v="№55-СМР от 21.10.2016"/>
        <s v="№110-СМР от 22.11.2016"/>
        <s v="№120-СМР 23.11.2016"/>
        <s v="№130-СМР 05.12.2016"/>
        <s v="№85-СМР от 24.10.2016"/>
        <s v="№115-СМР от 22.11.2016"/>
        <s v="№139-СМР от 05.12.2016"/>
        <s v="№81-СМР от 24.10.2016"/>
        <s v="№ 12-СМР-2017 от 18.07.2017"/>
        <s v="№ 119-СМР от 23.11.2016"/>
        <s v="№147-СМР от 05.11.2016"/>
        <s v="№131-СМР от 05.12.2016"/>
        <s v="№123-СМР от 05.12.2016"/>
        <s v="№135-СМР от 05.12.2016"/>
        <s v="№93-СМР  от 02.11.2016"/>
        <s v="№136-СМР от 01.11.2016"/>
        <s v="№99-СМР от 02.11.2016"/>
        <s v="№134-СМР от 05.12.2016"/>
        <s v="№124-СМР от 05.12.2016"/>
        <s v="№65-СМР от 24.10.2016"/>
        <s v="№113-СМР от 22.11.2016"/>
        <s v="№132-СМР от 05.12.2016"/>
        <s v="№61-СМР от 21.10.2016"/>
        <s v="№108-СМР от 22.11.2016"/>
        <s v="№111-СМР от 22.11.2016"/>
        <s v="№84-СМР от 24.10.2016"/>
        <s v="№150-СМР от 05.11.2016"/>
        <s v="№86-СМР от 24.10.2016 "/>
        <s v="№87-СМР от 24.10.2016 "/>
        <s v="№41-СМР-2017 от 13.10.2017"/>
        <s v="№137-СМР от 05.12.2016"/>
        <s v="№143-СМР от 05.12.2016 "/>
        <s v="№126-СМР от 05.12.2016"/>
        <s v="№128-СМР от 05.11.2016"/>
        <s v="№90-СМР от 24.10.2016"/>
        <s v="№77-СМР от 24.10.2016"/>
        <s v="№149-СМР от 05.12.2016  "/>
        <s v="№57-СМР от 21.10.2016"/>
        <s v="№79-СМР от 24.10.2016"/>
        <s v="№80-СМР от 24.10.2016"/>
        <s v="№117-СМР от 22.11.2016"/>
        <s v="№116-СМР от 22.11.2016"/>
        <s v="№151-СМР от 05.11.2016"/>
        <s v="№121-СМР от 23.11.2016"/>
        <s v="№148-СМР от 05.11.2016"/>
        <s v="№88-СМР от 24.10.2016"/>
        <s v="№146-СМР от 05.11.2016"/>
        <s v="№ 118 от 23.11.2017"/>
        <s v="№92-СМР от 24.10.2016"/>
        <s v="№142-СМР от 05.12.2016"/>
        <s v="№138-СМР от 05.11.2016"/>
        <s v="№89-СМР от 24.10.2016"/>
        <s v="№14-СМР-2017 от 21.07.2017"/>
        <s v="№5-СМР-2017 от 14.07.2017"/>
        <s v="№23-СМР-2017 от 08.08.2017"/>
        <s v="№42-СМР-2017 от 17.10.2017"/>
        <s v="№31-СМР-2017 от 18.08.2017"/>
        <s v="№37-1-СМР-2017 от 19.10.2017"/>
        <s v="№25-СМР-2017 от 08.08.2017"/>
        <s v="№15-СМР-2017 от 21.07.2017 "/>
        <s v="№17-СМР-2017 от 24.07.2017"/>
        <s v="№1-СМР-2017 от 30.06.2017"/>
        <s v="№27-СМР -2017 от 11.08.2017"/>
        <s v="№11-СМР-2017 от 12.07.2017"/>
        <s v="№43-СМР-2017 от 17.10.2017"/>
        <s v="№32-СМР-2017 от 29.08.2017"/>
        <s v="№76-СМР от 24.10.2016"/>
        <s v="№40-СМР-2017 от 13.10.2017"/>
        <s v="№50-СМР-2017 от 17.10.2017"/>
        <s v="№36-СМР-2017 от 13.09.2017"/>
        <s v="№19-СМР-2017 от 31.07.2017"/>
        <s v="№38-СМР-2017 от 25.09.2017"/>
        <s v="№10-СМР-2017 от 14.07.2017"/>
        <s v="№18-СМР-2017 от 24.07.2017"/>
        <s v="№44-СМР-2017 от 14.11.2017"/>
        <s v="№2-СМР-2017 от 10.07.2017"/>
        <s v="№9-СМР-2017 от 14.07.2017"/>
        <s v="№16-СМР-2017 от 21.07.2017"/>
        <s v="№29-СМР-2017 от 18.08.2017"/>
        <s v="№24-СМР-2017 от 08.08.2017"/>
        <s v="№22-СМР-2017 от 02.08.2017"/>
        <s v="№30-СМР-2017 от 18.08.2017"/>
        <s v="№34-СМР-2017 от 05.09.2017"/>
        <s v="№6-СМР-2017 от 14.07.2017"/>
        <s v="№20-СМР-2017 от 28.07.2017"/>
        <s v="№3-СМР-2017 от 05.07.2017"/>
        <s v="№13-СМР-2017 от 14.07.2017"/>
        <s v="№21-СМР-2017 от 02.08.2017"/>
        <s v="№28-СМР-2017 от 18.08.2017"/>
        <s v="№35-СМР-2017 от 05.09.2017"/>
        <s v="№125-СМР от 05.12.2016"/>
        <s v="№113-СМР от 22.11.2017" u="1"/>
        <s v="№12-СМР-2017 от 18.07.2017" u="1"/>
        <s v="№151-СМР 05.11.2016" u="1"/>
        <s v="№151-СМР от  05.11.2016" u="1"/>
      </sharedItems>
    </cacheField>
    <cacheField name="Сумма" numFmtId="0">
      <sharedItems containsString="0" containsBlank="1" containsNumber="1" minValue="56040" maxValue="17052320"/>
    </cacheField>
    <cacheField name="Реквизиты акта выполненных работ по форме КС-2 " numFmtId="0">
      <sharedItems containsDate="1" containsBlank="1" containsMixedTypes="1" minDate="2017-05-18T00:00:00" maxDate="2017-05-1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">
  <r>
    <m/>
    <m/>
    <m/>
    <m/>
    <m/>
    <x v="0"/>
    <x v="0"/>
    <m/>
    <m/>
  </r>
  <r>
    <m/>
    <m/>
    <m/>
    <m/>
    <m/>
    <x v="0"/>
    <x v="0"/>
    <m/>
    <m/>
  </r>
  <r>
    <m/>
    <s v="Ахтубинский район"/>
    <s v="г.Ахтубинск, ул. Шубина, 81"/>
    <s v="Ремонт внутридомовых инженерных систем теплоснабжения"/>
    <s v="г.Ахтубинск, ул. Шубина, 81Ремонт внутридомовых инженерных систем теплоснабжения"/>
    <x v="1"/>
    <x v="1"/>
    <n v="2551680"/>
    <s v="№1 от 30.05.2017"/>
  </r>
  <r>
    <m/>
    <s v="Знаменск"/>
    <s v="г. Знаменск, ул. Комсомольская, 18, литер А"/>
    <s v="Ремонт крыши"/>
    <s v="г. Знаменск, ул. Комсомольская, 18, литер АРемонт крыши"/>
    <x v="1"/>
    <x v="2"/>
    <n v="1910000"/>
    <s v="№1 от 06.12.2017"/>
  </r>
  <r>
    <m/>
    <s v="Икрянинский"/>
    <s v="с.Оранжереи, ул. Кирова, 5"/>
    <s v="Ремонт крыши"/>
    <m/>
    <x v="1"/>
    <x v="3"/>
    <n v="1189710"/>
    <s v="№1 от16.03.2017"/>
  </r>
  <r>
    <n v="4370"/>
    <s v="Знаменск"/>
    <s v="г. Знаменск, ул. Маршала Жукова, 1"/>
    <s v="Ремонт или замена лифтового оборудования, признанного непригодным для эксплуатации "/>
    <s v="г. Знаменск, ул. Маршала Жукова, 1Ремонт или замена лифтового оборудования, признанного непригодным для эксплуатации "/>
    <x v="2"/>
    <x v="4"/>
    <n v="2147370"/>
    <s v="КС-2 от 08.02.2017"/>
  </r>
  <r>
    <n v="4248"/>
    <s v="Знаменск"/>
    <s v="г. Знаменск, ул. Астраханская, 10"/>
    <s v="Ремонт или замена лифтового оборудования, признанного непригодным для эксплуатации "/>
    <s v="г. Знаменск, ул. Астраханская, 10Ремонт или замена лифтового оборудования, признанного непригодным для эксплуатации "/>
    <x v="2"/>
    <x v="4"/>
    <n v="2148900"/>
    <s v="КС-2 от 08.02.2017"/>
  </r>
  <r>
    <n v="4257"/>
    <s v="Знаменск"/>
    <s v="г. Знаменск, ул. Астраханская, 8, литер Б"/>
    <s v="Ремонт или замена лифтового оборудования, признанного непригодным для эксплуатации "/>
    <s v="г. Знаменск, ул. Астраханская, 8, литер БРемонт или замена лифтового оборудования, признанного непригодным для эксплуатации "/>
    <x v="2"/>
    <x v="4"/>
    <n v="2147370"/>
    <s v="КС-2 от 08.02.2017"/>
  </r>
  <r>
    <n v="223"/>
    <s v="Трусовский"/>
    <s v="г.Астрахань, ул. Вильнюсская, 76а"/>
    <s v="Ремонт крыши"/>
    <s v="г.Астрахань, ул. Вильнюсская, 76аРемонт крыши"/>
    <x v="3"/>
    <x v="5"/>
    <n v="4024830"/>
    <s v="№ 1 от 20.01.2017"/>
  </r>
  <r>
    <n v="618"/>
    <s v="Трусовский"/>
    <s v="г. Астрахань, ул. Водников, 14"/>
    <s v="Ремонт крыши"/>
    <s v="г. Астрахань, ул. Водников, 14Ремонт крыши"/>
    <x v="4"/>
    <x v="6"/>
    <n v="1414492"/>
    <s v="№ 2 от 12.01.2017"/>
  </r>
  <r>
    <m/>
    <s v="Ахтубинский район"/>
    <s v="Ахтубинский район, ул. Щербакова 15"/>
    <s v="Капитальный ремонт отмостки здания в границах земельного участка, на котором расположен многоквартирный дом"/>
    <s v="Ахтубинский район, ул. Щербакова 15Капитальный ремонт отмостки здания в границах земельного участка, на котором расположен многоквартирный дом"/>
    <x v="1"/>
    <x v="7"/>
    <n v="624160"/>
    <s v="№1,2 от 18.05.2017"/>
  </r>
  <r>
    <n v="3823"/>
    <s v="Ахтубинский район"/>
    <s v="Ахтубинский район, ул. Сталинградская, 6"/>
    <s v="Ремонт крыши"/>
    <s v="Ахтубинский район, ул. Сталинградская, 6Ремонт крыши"/>
    <x v="1"/>
    <x v="8"/>
    <n v="1231434"/>
    <s v="№1,2 от 17.03.2017"/>
  </r>
  <r>
    <n v="2256"/>
    <s v="Советский"/>
    <s v="г. Астрахань, ул. Ахшарумова/  ул. Волжская, 54/41"/>
    <s v="Ремонт крыши"/>
    <s v="г. Астрахань, ул. Ахшарумова/  ул. Волжская, 54/41Ремонт крыши"/>
    <x v="3"/>
    <x v="9"/>
    <n v="1442036"/>
    <s v="№1 от 10.05.2017"/>
  </r>
  <r>
    <m/>
    <s v="Знаменск"/>
    <s v="г. Знаменск, ул. Гагарина, 3"/>
    <s v="Ремонт фасада"/>
    <s v="ООО «Альянс Строй»"/>
    <x v="1"/>
    <x v="10"/>
    <n v="860790"/>
    <s v="№1 от 31.05.2017"/>
  </r>
  <r>
    <n v="4286"/>
    <s v="Знаменск"/>
    <s v="г. Знаменск, ул. Гагарина, 1"/>
    <s v="Ремонт крыши"/>
    <s v="г. Знаменск, ул. Гагарина, 1Ремонт крыши"/>
    <x v="1"/>
    <x v="11"/>
    <n v="1318426"/>
    <s v="№1 от 18.05.2017"/>
  </r>
  <r>
    <m/>
    <s v="Трусовский"/>
    <s v="г. Астрахань, ул. Водников, 14"/>
    <s v="Ремонт внутридомовых инженерных систем водоотведения"/>
    <m/>
    <x v="5"/>
    <x v="12"/>
    <n v="136135"/>
    <s v="№1 от 08.09.2017"/>
  </r>
  <r>
    <n v="618"/>
    <s v="Знаменск"/>
    <s v="г. Астрахань, ул. Водников, 14"/>
    <s v="Ремонт внутридомовых инженерных систем электроснабжения"/>
    <s v="г. Астрахань, ул. Водников, 14Ремонт внутридомовых инженерных систем электроснабжения"/>
    <x v="4"/>
    <x v="6"/>
    <n v="1350437.64"/>
    <s v="№1 от 12.01.2017"/>
  </r>
  <r>
    <m/>
    <s v="Советский"/>
    <s v="г. Астрахань, ул. Ахшарумова/  ул. Волжская, 54/41"/>
    <s v="Ремонт внутридомовых инженерных систем электроснабжения"/>
    <m/>
    <x v="3"/>
    <x v="9"/>
    <n v="362450"/>
    <s v="№1 от 10.05.2017"/>
  </r>
  <r>
    <m/>
    <s v="Советский"/>
    <s v="г. Астрахань, ул. Ахшарумова,56"/>
    <s v="Ремонт внутридомовых инженерных систем водоснабжения"/>
    <m/>
    <x v="4"/>
    <x v="13"/>
    <n v="124929"/>
    <s v="№1 от 30.05.2017"/>
  </r>
  <r>
    <m/>
    <s v="Советский"/>
    <s v="г. Астрахань, ул. Ахшарумова,56"/>
    <s v="Ремонт внутридомовых инженерных систем теплоснабжения"/>
    <m/>
    <x v="4"/>
    <x v="13"/>
    <n v="271864.5"/>
    <s v="№1 от 30.05.2017"/>
  </r>
  <r>
    <n v="2256"/>
    <s v="Советский"/>
    <s v="г. Астрахань, ул. Ахшарумова/  ул. Волжская, 54/41"/>
    <s v="Ремонт внутридомовых инженерных систем теплоснабжения"/>
    <s v="г. Астрахань, ул. Ахшарумова/  ул. Волжская, 54/41Ремонт внутридомовых инженерных систем теплоснабжения"/>
    <x v="3"/>
    <x v="9"/>
    <n v="1720716"/>
    <s v="№1 от 10.05.2017"/>
  </r>
  <r>
    <n v="4681"/>
    <s v="Икрянинский"/>
    <s v="с. Мумра, ул. Дудкина, 9"/>
    <s v="Ремонт крыши"/>
    <s v="с. Мумра, ул. Дудкина, 9Ремонт крыши"/>
    <x v="1"/>
    <x v="14"/>
    <n v="997761"/>
    <s v="№1,2 от 16.03.2017"/>
  </r>
  <r>
    <n v="3812"/>
    <s v="Ахтубинский район"/>
    <s v="Ахтубинский район, ул. Нестерова, 1"/>
    <s v="Ремонт подвальных помещений, относящихся к общему имуществу в многоквартирном доме"/>
    <s v="Ахтубинский район, ул. Нестерова, 1Ремонт подвальных помещений, относящихся к общему имуществу в многоквартирном доме"/>
    <x v="1"/>
    <x v="15"/>
    <n v="585270"/>
    <s v="№1,2 от 18.05.2017 "/>
  </r>
  <r>
    <n v="3815"/>
    <s v="Ахтубинский район"/>
    <s v="Ахтубинский район, ул. Нестерова, 3"/>
    <s v="Ремонт внутридомовых инженерных систем теплоснабжения"/>
    <s v="Ахтубинский район, ул. Нестерова, 3Ремонт внутридомовых инженерных систем теплоснабжения"/>
    <x v="1"/>
    <x v="16"/>
    <n v="3472787"/>
    <s v="№1,2 от 18.05.2017"/>
  </r>
  <r>
    <n v="3824"/>
    <s v="Ахтубинский район"/>
    <s v="Ахтубинский район, пер. Строителей, 1"/>
    <s v="Ремонт внутридомовых инженерных систем водоотведения"/>
    <s v="Ахтубинский район, пер. Строителей, 1Ремонт внутридомовых инженерных систем водоотведения"/>
    <x v="1"/>
    <x v="17"/>
    <n v="203760"/>
    <s v="№1,2 от 16.03.2017"/>
  </r>
  <r>
    <n v="3818"/>
    <s v="Ахтубинский район"/>
    <s v="Ахтубинский район, ул. Нестерова, 8"/>
    <s v="Ремонт внутридомовых инженерных систем электроснабжения"/>
    <s v="Ахтубинский район, ул. Нестерова, 8Ремонт внутридомовых инженерных систем электроснабжения"/>
    <x v="6"/>
    <x v="18"/>
    <n v="910000"/>
    <s v="№3,4 от 18.03.2017"/>
  </r>
  <r>
    <n v="3855"/>
    <s v="Ахтубинский район"/>
    <s v="г.Ахтубинск, ул. Буденного, 7"/>
    <s v="Ремонт внутридомовых инженерных систем электроснабжения"/>
    <s v="г.Ахтубинск, ул. Буденного, 7Ремонт внутридомовых инженерных систем электроснабжения"/>
    <x v="1"/>
    <x v="19"/>
    <n v="1056187"/>
    <s v="№1,5 от 17.03.2017"/>
  </r>
  <r>
    <n v="3855"/>
    <s v="Ахтубинский район"/>
    <s v="г.Ахтубинск, ул. Буденного, 7"/>
    <s v="Ремонт внутридомовых инженерных систем водоотведения"/>
    <s v="г.Ахтубинск, ул. Буденного, 7Ремонт внутридомовых инженерных систем водоотведения"/>
    <x v="6"/>
    <x v="20"/>
    <n v="506999"/>
    <s v="№4 от 17.03.2017"/>
  </r>
  <r>
    <m/>
    <s v="Ахтубинский район"/>
    <s v="Ахтубинский район, мкрн. Мелиораторов, 18"/>
    <s v="Ремонт внутридомовых инженерных систем водоснабжения"/>
    <m/>
    <x v="1"/>
    <x v="21"/>
    <n v="476163"/>
    <s v="№1 и №2 от 16.03.2017"/>
  </r>
  <r>
    <n v="3800"/>
    <s v="Ахтубинский район"/>
    <s v="Ахтубинский район, мкрн. Мелиораторов, 7"/>
    <s v="Ремонт внутридомовых инженерных систем теплоснабжения"/>
    <s v="Ахтубинский район, мкрн. Мелиораторов, 7Ремонт внутридомовых инженерных систем теплоснабжения"/>
    <x v="1"/>
    <x v="22"/>
    <n v="987370"/>
    <s v="№1 от 18.05.2017"/>
  </r>
  <r>
    <n v="925"/>
    <s v="Кировский"/>
    <s v="г. Астрахань, ул. В.Барсовой, 12,корп. 2, литер А"/>
    <s v="Ремонт крыши"/>
    <s v="г. Астрахань, ул. В.Барсовой, 12,корп. 2, литер АРемонт крыши"/>
    <x v="1"/>
    <x v="23"/>
    <n v="877192"/>
    <s v="№1 от 17.03.2017"/>
  </r>
  <r>
    <m/>
    <s v="Кировский"/>
    <s v="г. Астрахань, ул. Б.Алексеева, 51 литер А"/>
    <s v="Ремонт фасада"/>
    <s v="ООО &quot;Астрегионстрой&quot;"/>
    <x v="3"/>
    <x v="24"/>
    <n v="3650040"/>
    <s v="№1 от 24.02.2017"/>
  </r>
  <r>
    <m/>
    <s v="Кировский"/>
    <s v="г. Астрахань, ул. Б.Алексеева, 51 литер А"/>
    <s v="Ремонт подъездов"/>
    <s v="ООО &quot;Астрегионстрой&quot;"/>
    <x v="3"/>
    <x v="24"/>
    <n v="1577679"/>
    <s v="№2 от 24.02.2017"/>
  </r>
  <r>
    <n v="811"/>
    <s v="Кировский"/>
    <s v="г. Астрахань, ул. Б.Алексеева, 51 литер А"/>
    <s v="Ремонт внутридомовых инженерных систем электроснабжения"/>
    <s v="г. Астрахань, ул. Б.Алексеева, 51 литер АРемонт внутридомовых инженерных систем электроснабжения"/>
    <x v="3"/>
    <x v="24"/>
    <n v="3237949"/>
    <s v="№3 от 24.02.2017"/>
  </r>
  <r>
    <n v="3805"/>
    <s v="Ахтубинский район"/>
    <s v="Ахтубинский район, мкрн. Мелиораторов, 12"/>
    <s v="Ремонт внутридомовых инженерных систем теплоснабжения"/>
    <s v="Ахтубинский район, мкрн. Мелиораторов, 12Ремонт внутридомовых инженерных систем теплоснабжения"/>
    <x v="1"/>
    <x v="25"/>
    <n v="844590"/>
    <s v="№1 от 20.05.2017 "/>
  </r>
  <r>
    <n v="3206"/>
    <s v="Ленинский"/>
    <s v="г. Астрахань, ул. 1-я Перевозная, 118/2"/>
    <s v="Ремонт крыши"/>
    <s v="г. Астрахань, ул. 1-я Перевозная, 118/2Ремонт крыши"/>
    <x v="1"/>
    <x v="26"/>
    <n v="1372812"/>
    <s v="№1 от 13.01.2017"/>
  </r>
  <r>
    <n v="3206"/>
    <s v="Ленинский"/>
    <s v="г. Астрахань, ул. 1-я Перевозная, 118/2"/>
    <s v="Ремонт внутридомовых инженерных систем электроснабжения"/>
    <s v="г. Астрахань, ул. 1-я Перевозная, 118/2Ремонт внутридомовых инженерных систем электроснабжения"/>
    <x v="1"/>
    <x v="26"/>
    <n v="1139045"/>
    <s v="№1 от 13.01.2017"/>
  </r>
  <r>
    <n v="925"/>
    <s v="Кировский"/>
    <s v="г. Астрахань, ул. В.Барсовой, 12,корп. 2, литер А"/>
    <s v="Ремонт внутридомовых инженерных систем водоотведения"/>
    <s v="г. Астрахань, ул. В.Барсовой, 12,корп. 2, литер АРемонт внутридомовых инженерных систем водоотведения"/>
    <x v="1"/>
    <x v="23"/>
    <n v="960872"/>
    <s v="№1 от 17.03.2017"/>
  </r>
  <r>
    <n v="925"/>
    <s v="Кировский"/>
    <s v="г. Астрахань, ул. В.Барсовой, 12,корп. 2, литер А"/>
    <s v="Ремонт подвальных помещений, относящихся к общему имуществу в многоквартирном доме"/>
    <s v="г. Астрахань, ул. В.Барсовой, 12,корп. 2, литер АРемонт подвальных помещений, относящихся к общему имуществу в многоквартирном доме"/>
    <x v="1"/>
    <x v="23"/>
    <n v="250120"/>
    <s v="№1 от 17.03.2017"/>
  </r>
  <r>
    <n v="3249"/>
    <s v="Ленинский"/>
    <s v="г. Астрахань, ул. Бабаевского, 31"/>
    <s v="Ремонт внутридомовых инженерных систем водоснабжения"/>
    <s v="г. Астрахань, ул. Бабаевского, 31Ремонт внутридомовых инженерных систем водоснабжения"/>
    <x v="3"/>
    <x v="27"/>
    <n v="3744136"/>
    <s v="№1 от 17.02.2017"/>
  </r>
  <r>
    <m/>
    <s v="Трусовский"/>
    <s v="г.Астрахань, ул. Капитана Краснова, 34/41а"/>
    <s v="Ремонт фасада"/>
    <s v="г.Астрахань, ул. Капитана Краснова, 34/41аРемонт фасада"/>
    <x v="3"/>
    <x v="28"/>
    <n v="2587972"/>
    <s v="№ 1 от 12.05.2017"/>
  </r>
  <r>
    <n v="2928"/>
    <s v="Трусовский"/>
    <s v="г.Астрахань, ул. Капитана Краснова, 34/41а"/>
    <s v="Ремонт крыши"/>
    <s v="г.Астрахань, ул. Капитана Краснова, 34/41аРемонт крыши"/>
    <x v="3"/>
    <x v="28"/>
    <n v="2001255"/>
    <s v="№ 1 от 12.05.2017"/>
  </r>
  <r>
    <n v="3743"/>
    <s v="Ахтубинский район"/>
    <s v="г.Ахтубинск, ул. Грибоедова, 11"/>
    <s v="Ремонт фасада"/>
    <s v="г.Ахтубинск, ул. Грибоедова, 11Ремонт фасада"/>
    <x v="1"/>
    <x v="29"/>
    <n v="1211090"/>
    <s v="№ 1 от 29.05.2017№ 2 от 29.05.2017"/>
  </r>
  <r>
    <n v="4544"/>
    <s v="Икрянинский"/>
    <s v="р. п. Ильинка, ул. Суворова, 9а"/>
    <s v="Ремонт крыши"/>
    <s v="р. п. Ильинка, ул. Суворова, 9аРемонт крыши"/>
    <x v="1"/>
    <x v="30"/>
    <n v="855658"/>
    <s v="№ 1 от 16.03.2017 № 2 от 16.03.2017"/>
  </r>
  <r>
    <m/>
    <s v="Ахтубинский район"/>
    <s v="Ахтубинский район, ул. Сталинградская, 2"/>
    <s v="Ремонт фасада"/>
    <m/>
    <x v="1"/>
    <x v="31"/>
    <n v="2046620"/>
    <s v="№1,2 от 31.05.2017"/>
  </r>
  <r>
    <n v="3759"/>
    <s v="Ахтубинский район"/>
    <s v="г.Ахтубинск, ул. Сталинградская, 13"/>
    <s v="Ремонт крыши"/>
    <s v="г.Ахтубинск, ул. Сталинградская, 13Ремонт крыши"/>
    <x v="1"/>
    <x v="32"/>
    <n v="1960000"/>
    <s v="№ 1 от 16.03.2017 № 2 от 16.03.2017"/>
  </r>
  <r>
    <m/>
    <s v="Знаменск"/>
    <s v="г. Знаменск, ул. Ватутина, 18"/>
    <s v="Ремонт подъездов"/>
    <m/>
    <x v="1"/>
    <x v="33"/>
    <n v="555553"/>
    <s v="№1 от 14.12.2017"/>
  </r>
  <r>
    <n v="4261"/>
    <s v="Знаменск"/>
    <s v="г. Знаменск, ул. Ватутина, 18"/>
    <s v="Ремонт фасада"/>
    <s v="г. Знаменск, ул. Ватутина, 18Ремонт фасада"/>
    <x v="1"/>
    <x v="34"/>
    <n v="577910"/>
    <s v="№1 от 14.12.2017"/>
  </r>
  <r>
    <n v="4378"/>
    <s v="Знаменск"/>
    <s v="г. Знаменск, ул. Мира, 2"/>
    <s v="Ремонт фасада"/>
    <s v="г. Знаменск, ул. Мира, 2Ремонт фасада"/>
    <x v="1"/>
    <x v="35"/>
    <n v="913243"/>
    <s v="№1 от 30.05.2017"/>
  </r>
  <r>
    <m/>
    <s v="Ахтубинский район"/>
    <s v="г.Ахтубинск, ул. Сталинградская, 13"/>
    <s v="Ремонт внутридомовых инженерных систем водоотведения"/>
    <s v="г.Ахтубинск, ул. Сталинградская, 13Ремонт внутридомовых инженерных систем водоотведения"/>
    <x v="1"/>
    <x v="36"/>
    <n v="207746"/>
    <s v="№ 1 от 18.05.2017№ 2 от 18.05.2017"/>
  </r>
  <r>
    <n v="3954"/>
    <s v="Ахтубинский район"/>
    <s v="г.Ахтубинск, ул. Сталинградская, 8"/>
    <s v="Ремонт внутридомовых инженерных систем теплоснабжения"/>
    <s v="г.Ахтубинск, ул. Сталинградская, 8Ремонт внутридомовых инженерных систем теплоснабжения"/>
    <x v="1"/>
    <x v="37"/>
    <n v="1252879"/>
    <s v="№ 1 от 18.05.2017№ 2 от 18.05.2017"/>
  </r>
  <r>
    <n v="4310"/>
    <s v="Знаменск"/>
    <s v="г. Знаменск, ул. Комсомольская, 11"/>
    <s v="Ремонт крыши"/>
    <s v="г. Знаменск, ул. Комсомольская, 11Ремонт крыши"/>
    <x v="1"/>
    <x v="38"/>
    <n v="1302990"/>
    <s v="№ 1 от 17.03.2017№ 2 от 17.03.2017"/>
  </r>
  <r>
    <n v="4419"/>
    <s v="Знаменск"/>
    <s v="г. Знаменск, ул. Пионерская, 5"/>
    <s v="Ремонт крыши"/>
    <s v="г. Знаменск, ул. Пионерская, 5Ремонт крыши"/>
    <x v="1"/>
    <x v="39"/>
    <n v="1974899"/>
    <s v="№ 1 от 29.05.2017№ 2 от 29.05.2017"/>
  </r>
  <r>
    <n v="4530"/>
    <s v="Икрянинский"/>
    <s v="р. п. Ильинка, ул. Чкалова, 8"/>
    <s v="Установка коллективных (общедомовых) приборов учета потребления холодной воды"/>
    <s v="р. п. Ильинка, ул. Чкалова, 8Установка коллективных (общедомовых) приборов учета потребления холодной воды"/>
    <x v="1"/>
    <x v="40"/>
    <n v="272035"/>
    <s v="№1 от 20.05.2017"/>
  </r>
  <r>
    <n v="616"/>
    <s v="Трусовский"/>
    <s v="г. Астрахань, ул. Капитанская, 30"/>
    <s v="Ремонт внутридомовых инженерных систем теплоснабжения"/>
    <s v="г. Астрахань, ул. Капитанская, 30Ремонт внутридомовых инженерных систем теплоснабжения"/>
    <x v="6"/>
    <x v="41"/>
    <n v="803960"/>
    <s v="№ 5 от 17.03.2017 № 4 от 17.03.2017 № 7 от 17.03.2017 № 8 от 17.03.2017"/>
  </r>
  <r>
    <n v="616"/>
    <s v="Трусовский"/>
    <s v="г. Астрахань, ул. Капитанская, 30"/>
    <s v="Ремонт внутридомовых инженерных систем водоотведения"/>
    <s v="г. Астрахань, ул. Капитанская, 30Ремонт внутридомовых инженерных систем водоотведения"/>
    <x v="6"/>
    <x v="41"/>
    <n v="56040"/>
    <s v="№ 5 от 17.03.2017 № 4 от 17.03.2017 № 7 от 17.03.2017 № 8 от 17.03.2017"/>
  </r>
  <r>
    <n v="4413"/>
    <s v="Знаменск"/>
    <s v="г. Знаменск, ул. Первомайская, 18"/>
    <s v="Ремонт крыши"/>
    <s v="г. Знаменск, ул. Первомайская, 18Ремонт крыши"/>
    <x v="1"/>
    <x v="42"/>
    <n v="1795954"/>
    <s v="№ 1 от 22.05.2017№ 2 от 22.05.2017"/>
  </r>
  <r>
    <n v="4414"/>
    <s v="Знаменск"/>
    <s v="г. Знаменск, ул. Первомайская, 20"/>
    <s v="Ремонт крыши"/>
    <s v="г. Знаменск, ул. Первомайская, 20Ремонт крыши"/>
    <x v="1"/>
    <x v="43"/>
    <n v="2097382"/>
    <s v="№1 от 03.04.2017"/>
  </r>
  <r>
    <n v="2305"/>
    <s v="Советский"/>
    <s v="г. Астрахань, ул. Б.Хмельницкого, 50"/>
    <s v="Ремонт внутридомовых инженерных систем электроснабжения"/>
    <s v="г. Астрахань, ул. Б.Хмельницкого, 50Ремонт внутридомовых инженерных систем электроснабжения"/>
    <x v="7"/>
    <x v="44"/>
    <n v="420943"/>
    <s v="№ 1 от 10.05.2017 № 2 от 12.05.2017 № 3 от 10.05.2017"/>
  </r>
  <r>
    <n v="2330"/>
    <s v="Советский"/>
    <s v="г. Астрахань, ул. Б.Хмельницкого/ул. Пороховая, 5/2"/>
    <s v="Ремонт внутридомовых инженерных систем водоотведения"/>
    <s v="г. Астрахань, ул. Б.Хмельницкого/ул. Пороховая, 5/2Ремонт внутридомовых инженерных систем водоотведения"/>
    <x v="7"/>
    <x v="45"/>
    <n v="222995"/>
    <s v="№1 от 12.05.2017 № 2 от 12.05.2017"/>
  </r>
  <r>
    <n v="2330"/>
    <s v="Советский"/>
    <s v="г. Астрахань, ул. Б.Хмельницкого/ул. Пороховая, 5/2"/>
    <s v="Ремонт внутридомовых инженерных систем теплоснабжения"/>
    <s v="г. Астрахань, ул. Б.Хмельницкого/ул. Пороховая, 5/2Ремонт внутридомовых инженерных систем теплоснабжения"/>
    <x v="7"/>
    <x v="45"/>
    <n v="1476764"/>
    <s v="№1 от 12.05.2017 № 2 от 12.05.2017"/>
  </r>
  <r>
    <n v="5035"/>
    <s v="Нариманрвский"/>
    <s v="с.Николаевка, ул. Советская, 1"/>
    <s v="Ремонт фасада"/>
    <s v="с.Николаевка, ул. Советская, 1Ремонт фасада"/>
    <x v="1"/>
    <x v="46"/>
    <n v="704808"/>
    <s v="№ 1 от 18.05.2017№ 2 от 18.05.2017"/>
  </r>
  <r>
    <m/>
    <s v="Нариманрвский"/>
    <s v="с.Николаевка, ул. Советская, 1"/>
    <s v="Капитальный ремонт отмостки здания в границах земельного участка, на котором расположен многоквартирный дом"/>
    <s v="с.Николаевка, ул. Советская, 1Капитальный ремонт отмостки здания в границах земельного участка, на котором расположен многоквартирный дом"/>
    <x v="1"/>
    <x v="46"/>
    <n v="142282"/>
    <s v="№ 1 от 18.05.2017№ 2 от 18.05.2017"/>
  </r>
  <r>
    <n v="8"/>
    <s v="Трусовский"/>
    <s v="г. Астрахань, пер. Грановский, 54,корп. 2"/>
    <s v="Ремонт крыши"/>
    <s v="г. Астрахань, пер. Грановский, 54,корп. 2Ремонт крыши"/>
    <x v="8"/>
    <x v="47"/>
    <n v="1757987"/>
    <s v="№ 1 от 29.05.2017№ 2 от 29.05.2017"/>
  </r>
  <r>
    <n v="5191"/>
    <s v="Приволжский"/>
    <s v="с. Началово, ул. Победы, 19"/>
    <s v="Ремонт фасада"/>
    <s v="с. Началово, ул. Победы, 19Ремонт фасада"/>
    <x v="1"/>
    <x v="48"/>
    <n v="806429"/>
    <d v="2017-05-18T00:00:00"/>
  </r>
  <r>
    <n v="4095"/>
    <s v="Ахтубинский район"/>
    <s v="с.Успенка, Микрорайон, 19"/>
    <s v="Ремонт крыши"/>
    <s v="с.Успенка, Микрорайон, 19Ремонт крыши"/>
    <x v="1"/>
    <x v="49"/>
    <n v="1191034"/>
    <s v="№ 1 от 18.05.2017№ 2 от 18.05.2017"/>
  </r>
  <r>
    <n v="4548"/>
    <s v="Икрянинский"/>
    <s v="р.п. Красные Баррикады, ул. Баррикадная, 7"/>
    <s v="Ремонт внутридомовых инженерных систем электроснабжения"/>
    <s v="р.п. Красные Баррикады, ул. Баррикадная, 7Ремонт внутридомовых инженерных систем электроснабжения"/>
    <x v="1"/>
    <x v="50"/>
    <n v="1845580"/>
    <s v="№1 от 15.03.2017"/>
  </r>
  <r>
    <n v="5191"/>
    <s v="Приволжский"/>
    <s v="с. Началово, ул. Победы, 19"/>
    <s v="Ремонт внутридомовых инженерных систем электроснабжения"/>
    <s v="с. Началово, ул. Победы, 19Ремонт внутридомовых инженерных систем электроснабжения"/>
    <x v="1"/>
    <x v="48"/>
    <n v="267914"/>
    <s v="№1 от 18.05.2017"/>
  </r>
  <r>
    <n v="5191"/>
    <s v="Приволжский"/>
    <s v="с. Началово, ул. Победы, 19"/>
    <s v="Ремонт внутридомовых инженерных систем водоотведения"/>
    <s v="с. Началово, ул. Победы, 19Ремонт внутридомовых инженерных систем водоотведения"/>
    <x v="1"/>
    <x v="48"/>
    <n v="117907"/>
    <s v="№1 от 18.05.2017"/>
  </r>
  <r>
    <n v="3249"/>
    <s v="Ленинский"/>
    <s v="г. Астрахань, ул. Бабаевского, 31"/>
    <s v="Ремонт крыши"/>
    <s v="г. Астрахань, ул. Бабаевского, 31Ремонт крыши"/>
    <x v="3"/>
    <x v="27"/>
    <n v="1465241"/>
    <s v="№1 от 17.03.2017"/>
  </r>
  <r>
    <n v="3249"/>
    <s v="Ленинский"/>
    <s v="г. Астрахань, ул. Бабаевского, 31"/>
    <s v="Ремонт внутридомовых инженерных систем водоотведения"/>
    <s v="г. Астрахань, ул. Бабаевского, 31Ремонт внутридомовых инженерных систем водоотведения"/>
    <x v="7"/>
    <x v="27"/>
    <n v="1447177"/>
    <s v="№ 1 от 17.03.2017 № 2 от 17.07.2017 № 3 от 17.03.2017 № 4 от 17.03.2017 "/>
  </r>
  <r>
    <n v="4276"/>
    <s v="Знаменск"/>
    <s v="г. Знаменск, ул. Волгоградская, 26"/>
    <s v="Ремонт или замена лифтового оборудования, признанного непригодным для эксплуатации "/>
    <s v="г. Знаменск, ул. Волгоградская, 26Ремонт или замена лифтового оборудования, признанного непригодным для эксплуатации "/>
    <x v="2"/>
    <x v="4"/>
    <n v="6573450"/>
    <s v="№ 1 от 08.02.2017 (10 шт)"/>
  </r>
  <r>
    <n v="4492"/>
    <s v="Знаменск"/>
    <s v="г. Знаменск, ул. Янгеля, 17"/>
    <s v="Ремонт или замена лифтового оборудования, признанного непригодным для эксплуатации "/>
    <s v="г. Знаменск, ул. Янгеля, 17Ремонт или замена лифтового оборудования, признанного непригодным для эксплуатации "/>
    <x v="2"/>
    <x v="4"/>
    <n v="2091889"/>
    <s v="№ 1 от 08.02.2017 (10 шт)"/>
  </r>
  <r>
    <n v="4497"/>
    <s v="Знаменск"/>
    <s v="г. Знаменск, ул. Янгеля, 1, литер А"/>
    <s v="Ремонт или замена лифтового оборудования, признанного непригодным для эксплуатации "/>
    <s v="г. Знаменск, ул. Янгеля, 1, литер АРемонт или замена лифтового оборудования, признанного непригодным для эксплуатации "/>
    <x v="2"/>
    <x v="4"/>
    <n v="2147370"/>
    <s v="№ 1 от 08.02.2017 (10 шт)"/>
  </r>
  <r>
    <n v="4251"/>
    <s v="Знаменск"/>
    <s v="г. Знаменск, ул. Астраханская, 10, литер А"/>
    <s v="Ремонт или замена лифтового оборудования, признанного непригодным для эксплуатации "/>
    <s v="г. Знаменск, ул. Астраханская, 10, литер АРемонт или замена лифтового оборудования, признанного непригодным для эксплуатации "/>
    <x v="2"/>
    <x v="4"/>
    <n v="2148900"/>
    <s v="№ 1 от 08.02.2017 (10 шт)"/>
  </r>
  <r>
    <m/>
    <s v="Советский"/>
    <s v="г.Астрахань, ул. Н.Островского, 152,корп. 3"/>
    <s v="Ремонт внутридомовых инженерных систем теплоснабжения"/>
    <m/>
    <x v="4"/>
    <x v="51"/>
    <n v="2194196"/>
    <s v="№1 от 28.07.2017"/>
  </r>
  <r>
    <m/>
    <s v="Советский"/>
    <s v="г.Астрахань, ул. Н.Островского, 152,корп. 3"/>
    <s v="Ремонт или замена лифтового оборудования, признанного непригодным для эксплуатации "/>
    <s v="г.Астрахань, ул. Н.Островского, 152,корп. 3Ремонт или замена лифтового оборудования, признанного непригодным для эксплуатации "/>
    <x v="2"/>
    <x v="4"/>
    <n v="17052320"/>
    <s v="№ 1 от 08.02.2017 "/>
  </r>
  <r>
    <m/>
    <s v="Знаменск"/>
    <s v="г. Знаменск, проспект 9 Мая, 3"/>
    <s v="Ремонт фасада"/>
    <s v="г. Знаменск, проспект 9 Мая, 3Ремонт фасада"/>
    <x v="1"/>
    <x v="52"/>
    <n v="767564"/>
    <s v="№1 от 24.10.2017"/>
  </r>
  <r>
    <m/>
    <s v="Знаменск"/>
    <s v="г. Знаменск, ул. Маршала Жукова, 10"/>
    <s v="Ремонт фасада"/>
    <s v="г. Знаменск, ул. Маршала Жукова, 10Ремонт фасада"/>
    <x v="1"/>
    <x v="53"/>
    <n v="940740"/>
    <s v="№ 1 от 20.10.2017"/>
  </r>
  <r>
    <m/>
    <s v="Знаменск"/>
    <s v="г. Знаменск, ул. Ниловского, 19"/>
    <s v="Ремонт фасада"/>
    <s v="ООО «Альянс Строй»"/>
    <x v="1"/>
    <x v="54"/>
    <n v="1163622"/>
    <s v="№ 1 от 24.10.2017"/>
  </r>
  <r>
    <m/>
    <s v="Знаменск"/>
    <s v="г. Знаменск, ул. Ниловского, 19"/>
    <s v="Капитальный ремонт отмостки здания в границах земельного участка, на котором расположен многоквартирный дом"/>
    <s v="г. Знаменск, ул. Ниловского, 19Капитальный ремонт отмостки здания в границах земельного участка, на котором расположен многоквартирный дом"/>
    <x v="1"/>
    <x v="54"/>
    <n v="388577"/>
    <s v="№ 1 от 24.10.2017"/>
  </r>
  <r>
    <m/>
    <s v="Ахтубинский район"/>
    <s v="с.Успенка, Микрорайон, 21"/>
    <s v="Ремонт крыши"/>
    <s v="с.Успенка, Микрорайон, 21Ремонт крыши"/>
    <x v="1"/>
    <x v="55"/>
    <n v="1039354"/>
    <s v="№ 1 от 24.10.2017"/>
  </r>
  <r>
    <n v="3131"/>
    <s v="Ленинский"/>
    <s v="г. Астрахань, ул. Галлея, 10"/>
    <s v="Ремонт крыши"/>
    <s v="г. Астрахань, ул. Галлея, 10Ремонт крыши"/>
    <x v="9"/>
    <x v="56"/>
    <n v="1124279"/>
    <s v="КС-2 от 08.09.2017 "/>
  </r>
  <r>
    <n v="223"/>
    <s v="Трусовский"/>
    <s v="г.Астрахань, ул. Вильнюсская, 76а"/>
    <s v="Ремонт внутридомовых инженерных систем водоснабжения"/>
    <s v="г.Астрахань, ул. Вильнюсская, 76аРемонт внутридомовых инженерных систем водоснабжения"/>
    <x v="10"/>
    <x v="57"/>
    <n v="582093.5"/>
    <s v="КС-2 от 14.08.2017"/>
  </r>
  <r>
    <n v="1687"/>
    <s v="Кировский"/>
    <s v="г. Астрахань, ул. С.Перовской, 101/9 литер А"/>
    <s v="Ремонт фасада"/>
    <s v="г. Астрахань, ул. С.Перовской, 101/9 литер АРемонт фасада"/>
    <x v="11"/>
    <x v="58"/>
    <n v="1809303.3"/>
    <s v="КС-2 от 09.10.2017"/>
  </r>
  <r>
    <n v="2262"/>
    <s v="Советский"/>
    <s v="г. Астрахань, ул. Б.Хмельницкого, 11,корп. 2"/>
    <s v="Ремонт крыши"/>
    <s v="г. Астрахань, ул. Б.Хмельницкого, 11,корп. 2Ремонт крыши"/>
    <x v="6"/>
    <x v="59"/>
    <n v="987450"/>
    <s v="КС-2 от  28.12.2017"/>
  </r>
  <r>
    <n v="4530"/>
    <s v="Икрянинский"/>
    <s v="р. п. Ильинка, ул. Чкалова, 8"/>
    <s v="Ремонт фасада"/>
    <s v="р. п. Ильинка, ул. Чкалова, 8Ремонт фасада"/>
    <x v="1"/>
    <x v="60"/>
    <n v="1588589"/>
    <s v="КС-2 от 14.12.2017"/>
  </r>
  <r>
    <n v="181"/>
    <s v="Трусовский"/>
    <s v="г. Астрахань, ул. Азизбекова, 10"/>
    <s v="Ремонт крыши"/>
    <s v="г. Астрахань, ул. Азизбекова, 10Ремонт крыши"/>
    <x v="6"/>
    <x v="59"/>
    <n v="967522.12"/>
    <s v="КС-2 от 22.12.2017"/>
  </r>
  <r>
    <n v="179"/>
    <s v="Трусовский"/>
    <s v="г. Астрахань, ул. Азизбекова/   ул. Промышленная,  2/11"/>
    <s v="Ремонт крыши"/>
    <s v="г. Астрахань, ул. Азизбекова/   ул. Промышленная,  2/11Ремонт крыши"/>
    <x v="12"/>
    <x v="61"/>
    <n v="1118250.6000000001"/>
    <s v="КС-2 от 21.11.2017"/>
  </r>
  <r>
    <n v="180"/>
    <s v="Трусовский"/>
    <s v="г. Астрахань, ул. Азизбекова, 4"/>
    <s v="Ремонт крыши"/>
    <s v="г. Астрахань, ул. Азизбекова, 4Ремонт крыши"/>
    <x v="6"/>
    <x v="59"/>
    <n v="942934.46"/>
    <s v="КС-2 от 22.12.2017"/>
  </r>
  <r>
    <n v="3287"/>
    <s v="Ленинский"/>
    <s v="г. Астрахань, пл. Вокзальная, 1"/>
    <s v="Ремонт крыши"/>
    <s v="г. Астрахань, пл. Вокзальная, 1Ремонт крыши"/>
    <x v="12"/>
    <x v="61"/>
    <n v="4660964.5999999996"/>
    <s v="КС-2 от 06.12.2017"/>
  </r>
  <r>
    <n v="2225"/>
    <s v="Советский"/>
    <s v="г. Астрахань, ул. Адм.Нахимова, 48"/>
    <s v="Ремонт внутридомовых инженерных систем водоснабжения"/>
    <s v="г. Астрахань, ул. Адм.Нахимова, 48Ремонт внутридомовых инженерных систем водоснабжения"/>
    <x v="12"/>
    <x v="61"/>
    <n v="397510.14"/>
    <s v="КС-2 от  06.12.2017"/>
  </r>
  <r>
    <n v="3313"/>
    <s v="Ленинский"/>
    <s v="г. Астрахань, ул. 1-я Перевозная, 100"/>
    <s v="Ремонт крыши"/>
    <s v="г. Астрахань, ул. 1-я Перевозная, 100Ремонт крыши"/>
    <x v="6"/>
    <x v="59"/>
    <n v="1172477.5"/>
    <s v="КС-2 от 22.12.2017"/>
  </r>
  <r>
    <n v="3221"/>
    <s v="Ленинский"/>
    <s v="г. Астрахань, ул. 4-я Железнодорожная, 45"/>
    <s v="Ремонт крыши"/>
    <s v="г. Астрахань, ул. 4-я Железнодорожная, 45Ремонт крыши"/>
    <x v="12"/>
    <x v="61"/>
    <n v="1068029.8"/>
    <s v="КС-2 от 13.11.2017"/>
  </r>
  <r>
    <n v="3221"/>
    <s v="Ленинский"/>
    <s v="г. Астрахань, ул. 4-я Железнодорожная, 45"/>
    <s v="Ремонт фасада"/>
    <s v="г. Астрахань, ул. 4-я Железнодорожная, 45Ремонт фасада"/>
    <x v="12"/>
    <x v="61"/>
    <n v="1079264.58"/>
    <s v="КС-2 от 17.11.2017"/>
  </r>
  <r>
    <n v="68"/>
    <s v="Трусовский"/>
    <s v="г. Астрахань, пл. Заводская, 29"/>
    <s v="Ремонт крыши"/>
    <s v="г. Астрахань, пл. Заводская, 29Ремонт крыши"/>
    <x v="9"/>
    <x v="62"/>
    <n v="857948"/>
    <s v="КС-2 от 08.09.2017"/>
  </r>
  <r>
    <n v="69"/>
    <s v="Трусовский"/>
    <s v="г. Астрахань, пл. Заводская, 30"/>
    <s v="Ремонт фасада"/>
    <s v="г. Астрахань, пл. Заводская, 30Ремонт фасада"/>
    <x v="5"/>
    <x v="63"/>
    <n v="801348"/>
    <s v=" КС-2 от 08.09.2017"/>
  </r>
  <r>
    <n v="2260"/>
    <s v="Советский"/>
    <s v="г. Астрахань, ул. Б.Хмельницкого, 11"/>
    <s v="Ремонт крыши"/>
    <s v="г. Астрахань, ул. Б.Хмельницкого, 11Ремонт крыши"/>
    <x v="6"/>
    <x v="59"/>
    <n v="1548468.71"/>
    <s v="КС-2 от 29.12.2017"/>
  </r>
  <r>
    <n v="3106"/>
    <s v="Ленинский"/>
    <s v="г. Астрахань, ул. Ботвина, 93"/>
    <s v="Ремонт крыши"/>
    <s v="г. Астрахань, ул. Ботвина, 93Ремонт крыши"/>
    <x v="6"/>
    <x v="59"/>
    <n v="1202013"/>
    <s v="КС-2 от  15.12.2017"/>
  </r>
  <r>
    <n v="3428"/>
    <s v="Ленинский"/>
    <s v="г. Астрахань, ул. Анри Барбюса, 34"/>
    <s v="Ремонт крыши"/>
    <s v="г. Астрахань, ул. Анри Барбюса, 34Ремонт крыши"/>
    <x v="10"/>
    <x v="64"/>
    <n v="1664203"/>
    <s v="КС-2 от 25.12.2017"/>
  </r>
  <r>
    <n v="2124"/>
    <s v="Советский"/>
    <s v="г.Астрахань, пер. 1-й Таманский, 2"/>
    <s v="Ремонт крыши"/>
    <s v="г.Астрахань, пер. 1-й Таманский, 2Ремонт крыши"/>
    <x v="12"/>
    <x v="61"/>
    <n v="1326526.5"/>
    <s v="КС-2 от 17.11.2017"/>
  </r>
  <r>
    <n v="2124"/>
    <s v="Советский"/>
    <s v="г.Астрахань, пер. 1-й Таманский, 2"/>
    <s v="Ремонт фасада"/>
    <s v="г.Астрахань, пер. 1-й Таманский, 2Ремонт фасада"/>
    <x v="12"/>
    <x v="61"/>
    <n v="639386.54"/>
    <s v="КС-2 от 17.11.2017"/>
  </r>
  <r>
    <n v="2125"/>
    <s v="Советский"/>
    <s v="г.Астрахань, пер. 1-й Таманский, 5"/>
    <s v="Ремонт крыши"/>
    <s v="г.Астрахань, пер. 1-й Таманский, 5Ремонт крыши"/>
    <x v="6"/>
    <x v="59"/>
    <n v="637067.47"/>
    <s v="КС-2 от 28.12.2017"/>
  </r>
  <r>
    <n v="2659"/>
    <s v="Советский"/>
    <s v="г.Астрахань, ул. Н.Островского, 1б"/>
    <s v="Ремонт крыши"/>
    <s v="г.Астрахань, ул. Н.Островского, 1бРемонт крыши"/>
    <x v="5"/>
    <x v="65"/>
    <n v="1040482"/>
    <s v="КС-2 от  30.09.2017"/>
  </r>
  <r>
    <n v="2678"/>
    <s v="Советский"/>
    <s v="г. Астрахань, ул. Н.Островского, 5а"/>
    <s v="Ремонт крыши"/>
    <s v="г. Астрахань, ул. Н.Островского, 5аРемонт крыши"/>
    <x v="12"/>
    <x v="61"/>
    <n v="1185773.74"/>
    <s v="КС-2 от  14.11.2017"/>
  </r>
  <r>
    <n v="2678"/>
    <s v="Советский"/>
    <s v="г. Астрахань, ул. Н.Островского, 5а"/>
    <s v="Ремонт фасада"/>
    <s v="г. Астрахань, ул. Н.Островского, 5аРемонт фасада"/>
    <x v="1"/>
    <x v="60"/>
    <n v="1220619"/>
    <s v="КС-2 от 01.12.2017"/>
  </r>
  <r>
    <n v="2811"/>
    <s v="Советский"/>
    <s v="г. Астрахань, ул. Бежецкая, 10"/>
    <s v="Ремонт крыши"/>
    <s v="г. Астрахань, ул. Бежецкая, 10Ремонт крыши"/>
    <x v="12"/>
    <x v="61"/>
    <n v="723108.72"/>
    <s v="КС-2 от 21.11.2017"/>
  </r>
  <r>
    <n v="2811"/>
    <s v="Советский"/>
    <s v="г. Астрахань, ул. Бежецкая, 10"/>
    <s v="Ремонт фасада"/>
    <s v="г. Астрахань, ул. Бежецкая, 10Ремонт фасада"/>
    <x v="12"/>
    <x v="61"/>
    <n v="458120.84"/>
    <s v="КС-2 от 21.11.2017"/>
  </r>
  <r>
    <n v="3126"/>
    <s v="Ленинский"/>
    <s v="г. Астрахань, ул. Ангарская, 24"/>
    <s v="Ремонт крыши"/>
    <s v="г. Астрахань, ул. Ангарская, 24Ремонт крыши"/>
    <x v="5"/>
    <x v="66"/>
    <n v="1114609"/>
    <s v="КС-2 от 11.08.2017"/>
  </r>
  <r>
    <n v="3228"/>
    <s v="Ленинский"/>
    <s v="г. Астрахань, ул. 4-я Железнодорожная, 47б"/>
    <s v="Ремонт фасада"/>
    <s v="г. Астрахань, ул. 4-я Железнодорожная, 47бРемонт фасада"/>
    <x v="12"/>
    <x v="61"/>
    <n v="1057107.72"/>
    <s v="КС-2 от 13.11.2017"/>
  </r>
  <r>
    <m/>
    <s v="Советский"/>
    <s v="г.Астрахань, пр. Н.Островского, 12"/>
    <s v="Ремонт крыши"/>
    <m/>
    <x v="5"/>
    <x v="67"/>
    <n v="1271017"/>
    <s v="КС-2 от  29.09.2017"/>
  </r>
  <r>
    <n v="2677"/>
    <s v="Советский"/>
    <s v="г. Астрахань, ул. Н.Островского, 59"/>
    <s v="Ремонт крыши"/>
    <s v="г. Астрахань, ул. Н.Островского, 59Ремонт крыши"/>
    <x v="5"/>
    <x v="65"/>
    <n v="1534894"/>
    <s v="КС-2 от  30.06.2017"/>
  </r>
  <r>
    <n v="3223"/>
    <s v="Ленинский"/>
    <s v="г. Астрахань, ул. 4-я Железнодорожная, 45б"/>
    <s v="Ремонт крыши"/>
    <s v="г. Астрахань, ул. 4-я Железнодорожная, 45бРемонт крыши"/>
    <x v="5"/>
    <x v="67"/>
    <n v="1081219"/>
    <s v="КС-2 от 29.09.2017"/>
  </r>
  <r>
    <n v="4312"/>
    <s v="Знаменск"/>
    <s v="г. Знаменск, ул. Комсомольская, 13"/>
    <s v="Ремонт фасада"/>
    <s v="г. Знаменск, ул. Комсомольская, 13Ремонт фасада"/>
    <x v="10"/>
    <x v="68"/>
    <n v="1357890"/>
    <s v="КС-2 от 20.12.2017"/>
  </r>
  <r>
    <n v="4416"/>
    <s v="Знаменск"/>
    <s v="г. Знаменск, ул. Пионерская, 1"/>
    <s v="Ремонт фасада"/>
    <s v="г. Знаменск, ул. Пионерская, 1Ремонт фасада"/>
    <x v="10"/>
    <x v="68"/>
    <n v="1800258"/>
    <s v="КС-2 от 20.12.2017"/>
  </r>
  <r>
    <n v="4419"/>
    <s v="Знаменск"/>
    <s v="г. Знаменск, ул. Пионерская, 5"/>
    <s v="Ремонт фасада"/>
    <s v="г. Знаменск, ул. Пионерская, 5Ремонт фасада"/>
    <x v="10"/>
    <x v="68"/>
    <n v="1250087"/>
    <s v="КС-2 от 20.12.2017"/>
  </r>
  <r>
    <n v="3335"/>
    <s v="Ленинский"/>
    <s v="г. Астрахань, ул. Анри Барбюса, 32"/>
    <s v="Ремонт крыши"/>
    <s v="г. Астрахань, ул. Анри Барбюса, 32Ремонт крыши"/>
    <x v="10"/>
    <x v="64"/>
    <n v="1624727"/>
    <s v="КС-2 от 25.12.2017"/>
  </r>
  <r>
    <m/>
    <s v="Знаменск"/>
    <s v="г. Знаменск, ул. Королева, 8"/>
    <s v="Ремонт подъездов"/>
    <m/>
    <x v="1"/>
    <x v="33"/>
    <n v="1398173"/>
    <s v="№1 от 14.12.2017"/>
  </r>
  <r>
    <n v="4406"/>
    <s v="Знаменск"/>
    <s v="г. Знаменск, ул. Первомайская, 4"/>
    <s v="Ремонт фасада"/>
    <s v="г. Знаменск, ул. Первомайская, 4Ремонт фасада"/>
    <x v="1"/>
    <x v="33"/>
    <n v="602119"/>
    <s v="КС-2 от 27.12.2017"/>
  </r>
  <r>
    <n v="4450"/>
    <s v="Знаменск"/>
    <s v="г. Знаменск, проспект 9 Мая, 61"/>
    <s v="Ремонт фасада"/>
    <s v="г. Знаменск, проспект 9 Мая, 61Ремонт фасада"/>
    <x v="1"/>
    <x v="33"/>
    <n v="744005"/>
    <s v="КС-2 от 30.10.2017"/>
  </r>
  <r>
    <n v="3218"/>
    <s v="Ленинский"/>
    <s v="г. Астрахань, ул. 4-я Железнодорожная, 43в"/>
    <s v="Ремонт крыши"/>
    <s v="г. Астрахань, ул. 4-я Железнодорожная, 43вРемонт крыши"/>
    <x v="9"/>
    <x v="69"/>
    <n v="962691.36"/>
    <s v="КС-2 от 10.11.2017"/>
  </r>
  <r>
    <n v="3224"/>
    <s v="Ленинский"/>
    <s v="г. Астрахань, ул. 4-я Железнодорожная, 45в"/>
    <s v="Ремонт крыши"/>
    <s v="г. Астрахань, ул. 4-я Железнодорожная, 45вРемонт крыши"/>
    <x v="9"/>
    <x v="69"/>
    <n v="922758.9"/>
    <s v="КС-2 от 10.11.2017"/>
  </r>
  <r>
    <m/>
    <s v="Ахтубинский район"/>
    <s v="г.Ахтубинск, ул. Волгоградская, 2"/>
    <s v="Капитальный ремонт отмостки здания в границах земельного участка, на котором расположен многоквартирный дом"/>
    <m/>
    <x v="1"/>
    <x v="70"/>
    <n v="460016"/>
    <s v="№1-2 от 16.05.2017"/>
  </r>
  <r>
    <n v="4265"/>
    <s v="Знаменск"/>
    <s v="г. Знаменск, ул. Волгоградская, 4"/>
    <s v="Ремонт фасада"/>
    <s v="г. Знаменск, ул. Волгоградская, 4Ремонт фасада"/>
    <x v="1"/>
    <x v="33"/>
    <n v="1405976"/>
    <s v="КС-2 от 30.10.2017"/>
  </r>
  <r>
    <n v="179"/>
    <s v="Трусовский"/>
    <s v="г. Астрахань, ул. Азизбекова/   ул. Промышленная,  2/11"/>
    <s v="Ремонт внутридомовых инженерных систем водоснабжения"/>
    <s v="г. Астрахань, ул. Азизбекова/   ул. Промышленная,  2/11Ремонт внутридомовых инженерных систем водоснабжения"/>
    <x v="12"/>
    <x v="61"/>
    <n v="180551.8"/>
    <s v="КС-2 от 21.11.2017"/>
  </r>
  <r>
    <n v="3290"/>
    <s v="Ленинский"/>
    <s v="г. Астрахань, ул. Савушкина, 33/2"/>
    <s v="Ремонт фасада"/>
    <s v="г. Астрахань, ул. Савушкина, 33/2Ремонт фасада"/>
    <x v="11"/>
    <x v="58"/>
    <n v="2220762"/>
    <s v="КС-2 от 09.10.2017"/>
  </r>
  <r>
    <n v="3766"/>
    <s v="Ахтубинский район"/>
    <s v="г.Ахтубинск, ул. Андреева, 4"/>
    <s v="Ремонт внутридомовых инженерных систем водоотведения"/>
    <s v="г.Ахтубинск, ул. Андреева, 4Ремонт внутридомовых инженерных систем водоотведения"/>
    <x v="6"/>
    <x v="71"/>
    <n v="510615"/>
    <s v="КС-2 от 14.12.2017"/>
  </r>
  <r>
    <n v="3772"/>
    <s v="Ахтубинский район"/>
    <s v="г.Ахтубинск, ул. Андреева, 17"/>
    <s v="Ремонт внутридомовых инженерных систем водоснабжения"/>
    <s v="г.Ахтубинск, ул. Андреева, 17Ремонт внутридомовых инженерных систем водоснабжения"/>
    <x v="6"/>
    <x v="72"/>
    <n v="329570"/>
    <s v="КС-2 от 28.12.2017"/>
  </r>
  <r>
    <n v="1707"/>
    <s v="Кировский"/>
    <s v="г. Астрахань, ул. С.Перовской, 73"/>
    <s v="Ремонт крыши"/>
    <s v="г. Астрахань, ул. С.Перовской, 73Ремонт крыши"/>
    <x v="6"/>
    <x v="59"/>
    <n v="1539007.92"/>
    <s v="КС-2 от 24.12.2017"/>
  </r>
  <r>
    <n v="2428"/>
    <s v="Советский"/>
    <s v="г. Астрахань, ул. Волжская, 60"/>
    <s v="Ремонт внутридомовых инженерных систем теплоснабжения"/>
    <s v="г. Астрахань, ул. Волжская, 60Ремонт внутридомовых инженерных систем теплоснабжения"/>
    <x v="1"/>
    <x v="73"/>
    <n v="990746.67"/>
    <s v="КС-2 от 20.12.2017"/>
  </r>
  <r>
    <n v="1710"/>
    <s v="Кировский"/>
    <s v="г. Астрахань, ул. С.Перовской, 77,корп. 1"/>
    <s v="Ремонт крыши"/>
    <s v="г. Астрахань, ул. С.Перовской, 77,корп. 1Ремонт крыши"/>
    <x v="11"/>
    <x v="74"/>
    <n v="858728.48"/>
    <s v="КС-2 от 31.08.2017"/>
  </r>
  <r>
    <n v="3365"/>
    <s v="Ленинский"/>
    <s v="г. Астрахань, ул. 28-ой Армии, 10/2"/>
    <s v="Ремонт крыши"/>
    <s v="г. Астрахань, ул. 28-ой Армии, 10/2Ремонт крыши"/>
    <x v="6"/>
    <x v="59"/>
    <n v="1365071.2"/>
    <s v="КС-2 от 25.12.2017"/>
  </r>
  <r>
    <n v="4110"/>
    <s v="Володарский"/>
    <s v="п.Володарский, ул.Фрунзе, 14"/>
    <s v="Ремонт крыши"/>
    <s v="п.Володарский, ул.Фрунзе, 14Ремонт крыши"/>
    <x v="11"/>
    <x v="75"/>
    <n v="1319959.8"/>
    <s v="КС-2 от 27.11.2017"/>
  </r>
  <r>
    <n v="2659"/>
    <s v="Советский"/>
    <s v="г.Астрахань, ул. Н.Островского, 1б"/>
    <s v="Ремонт внутридомовых инженерных систем электроснабжения"/>
    <s v="г.Астрахань, ул. Н.Островского, 1бРемонт внутридомовых инженерных систем электроснабжения"/>
    <x v="12"/>
    <x v="61"/>
    <n v="711473.92"/>
    <s v="КС-2 от 11.12.2017"/>
  </r>
  <r>
    <n v="3337"/>
    <s v="Ленинский"/>
    <s v="г. Астрахань, пл. Вокзальная, 5"/>
    <s v="Ремонт внутридомовых инженерных систем электроснабжения"/>
    <s v="г. Астрахань, пл. Вокзальная, 5Ремонт внутридомовых инженерных систем электроснабжения"/>
    <x v="6"/>
    <x v="59"/>
    <n v="1076752.3600000001"/>
    <s v="КС-2 от 27.12.2017"/>
  </r>
  <r>
    <n v="1686"/>
    <s v="Кировский"/>
    <s v="г. Астрахань, ул. С.Перовской, 101/8 литер А"/>
    <s v="Ремонт крыши"/>
    <s v="г. Астрахань, ул. С.Перовской, 101/8 литер АРемонт крыши"/>
    <x v="12"/>
    <x v="61"/>
    <n v="1474599.86"/>
    <s v="КС-2 от  04.12.2017"/>
  </r>
  <r>
    <n v="4111"/>
    <s v="Володарский"/>
    <s v="п. Володарский, ул. Мичурина,2"/>
    <s v="Ремонт крыши"/>
    <s v="п. Володарский, ул. Мичурина,2Ремонт крыши"/>
    <x v="11"/>
    <x v="75"/>
    <n v="1205572.96"/>
    <s v="КС-2 от 27.11.2017"/>
  </r>
  <r>
    <n v="2259"/>
    <s v="Советский"/>
    <s v="г. Астрахань, ул. Б.Хмельницкого, 10"/>
    <s v="Ремонт внутридомовых инженерных систем электроснабжения"/>
    <s v="г. Астрахань, ул. Б.Хмельницкого, 10Ремонт внутридомовых инженерных систем электроснабжения"/>
    <x v="4"/>
    <x v="76"/>
    <n v="386422"/>
    <s v="КС-2 от  20.09.2017"/>
  </r>
  <r>
    <n v="2676"/>
    <s v="Советский"/>
    <s v="г.Астрахань, ул. Н.Островского, 56"/>
    <s v="Ремонт внутридомовых инженерных систем электроснабжения"/>
    <s v="г.Астрахань, ул. Н.Островского, 56Ремонт внутридомовых инженерных систем электроснабжения"/>
    <x v="10"/>
    <x v="77"/>
    <n v="415629"/>
    <s v="КС-2 от  05.09.2017"/>
  </r>
  <r>
    <n v="2680"/>
    <s v="Советский"/>
    <s v="г. Астрахань, ул. Н.Островского, 61"/>
    <s v="Ремонт внутридомовых инженерных систем электроснабжения"/>
    <s v="г. Астрахань, ул. Н.Островского, 61Ремонт внутридомовых инженерных систем электроснабжения"/>
    <x v="4"/>
    <x v="76"/>
    <n v="760107"/>
    <s v="КС-2 от  20.09.2017"/>
  </r>
  <r>
    <n v="2683"/>
    <s v="Советский"/>
    <s v="г. Астрахань, ул. Н.Островского, 64"/>
    <s v="Ремонт внутридомовых инженерных систем электроснабжения"/>
    <s v="г. Астрахань, ул. Н.Островского, 64Ремонт внутридомовых инженерных систем электроснабжения"/>
    <x v="10"/>
    <x v="77"/>
    <n v="806268"/>
    <s v="КС-2 от 30.09.2017"/>
  </r>
  <r>
    <n v="1691"/>
    <s v="Кировский"/>
    <s v="г. Астрахань, ул. С.Перовской, 103/26 литер А"/>
    <s v="Ремонт крыши"/>
    <s v="г. Астрахань, ул. С.Перовской, 103/26 литер АРемонт крыши"/>
    <x v="9"/>
    <x v="62"/>
    <n v="672861"/>
    <s v="КС-2 от  08.09.2017"/>
  </r>
  <r>
    <n v="2360"/>
    <s v="Советский"/>
    <s v="г. Астрахань, ул. Боевая, 59"/>
    <s v="Ремонт внутридомовых инженерных систем электроснабжения"/>
    <s v="г. Астрахань, ул. Боевая, 59Ремонт внутридомовых инженерных систем электроснабжения"/>
    <x v="6"/>
    <x v="78"/>
    <n v="1315559.58"/>
    <s v="КС-2 от 29.12.2017"/>
  </r>
  <r>
    <n v="2681"/>
    <s v="Советский"/>
    <s v="г. Астрахань, ул. Н.Островского, 61а"/>
    <s v="Ремонт внутридомовых инженерных систем теплоснабжения"/>
    <s v="г. Астрахань, ул. Н.Островского, 61аРемонт внутридомовых инженерных систем теплоснабжения"/>
    <x v="13"/>
    <x v="79"/>
    <n v="1319983.3999999999"/>
    <s v="КС-2 от 20.10.2017"/>
  </r>
  <r>
    <n v="2796"/>
    <s v="Советский"/>
    <s v="г. Астрахань, ул. Н.Островского, 62"/>
    <s v="Ремонт внутридомовых инженерных систем электроснабжения"/>
    <s v="г. Астрахань, ул. Н.Островского, 62Ремонт внутридомовых инженерных систем электроснабжения"/>
    <x v="14"/>
    <x v="80"/>
    <n v="2439150.86"/>
    <s v="КС-2 от  09.10.2017"/>
  </r>
  <r>
    <n v="3352"/>
    <s v="Ленинский"/>
    <s v="г. Астрахань, ул. Савушкина, 9"/>
    <s v="Ремонт внутридомовых инженерных систем электроснабжения"/>
    <s v="г. Астрахань, ул. Савушкина, 9Ремонт внутридомовых инженерных систем электроснабжения"/>
    <x v="5"/>
    <x v="81"/>
    <n v="949302"/>
    <s v="КС-2 от 30.09.2017"/>
  </r>
  <r>
    <n v="3333"/>
    <s v="Ленинский"/>
    <s v="г. Астрахань, ул. Савушкина, 52"/>
    <s v="Ремонт крыши"/>
    <s v="г. Астрахань, ул. Савушкина, 52Ремонт крыши"/>
    <x v="1"/>
    <x v="82"/>
    <n v="616561"/>
    <s v="КС-2 от 24.10.2017"/>
  </r>
  <r>
    <n v="210"/>
    <s v="Трусовский"/>
    <s v="г. Астрахань, ул. В.Мейера, 4"/>
    <s v="Ремонт внутридомовых инженерных систем водоотведения"/>
    <s v="г. Астрахань, ул. В.Мейера, 4Ремонт внутридомовых инженерных систем водоотведения"/>
    <x v="5"/>
    <x v="12"/>
    <n v="357781"/>
    <s v="КС-2 от  22.09.2017"/>
  </r>
  <r>
    <n v="3068"/>
    <s v="Ленинский"/>
    <s v="г. Астрахань, ул. Косм.В.Комарова, 168"/>
    <s v="Ремонт крыши"/>
    <s v="г. Астрахань, ул. Косм.В.Комарова, 168Ремонт крыши"/>
    <x v="9"/>
    <x v="56"/>
    <n v="1704733.16"/>
    <s v="КС-2 от 08.09.2017"/>
  </r>
  <r>
    <n v="3141"/>
    <s v="Ленинский"/>
    <s v="г. Астрахань, ул. Маркина, 102"/>
    <s v="Ремонт крыши"/>
    <s v="г. Астрахань, ул. Маркина, 102Ремонт крыши"/>
    <x v="11"/>
    <x v="83"/>
    <n v="1783856.27"/>
    <s v="КС-2 от 09.10.2017"/>
  </r>
  <r>
    <n v="4118"/>
    <s v="Володарский"/>
    <s v="п.Володарский,  ул.Свердлова, 33"/>
    <s v="Ремонт крыши"/>
    <s v="п.Володарский,  ул.Свердлова, 33Ремонт крыши"/>
    <x v="11"/>
    <x v="75"/>
    <n v="1117018.68"/>
    <s v="КС-2 от 27.11.2017"/>
  </r>
  <r>
    <n v="539"/>
    <s v="Трусовский"/>
    <s v="г. Астрахань, ул. Тренева, 21"/>
    <s v="Ремонт крыши"/>
    <s v="г. Астрахань, ул. Тренева, 21Ремонт крыши"/>
    <x v="9"/>
    <x v="62"/>
    <n v="1956645"/>
    <s v="КС-2 от 08.09.2017"/>
  </r>
  <r>
    <n v="3110"/>
    <s v="Ленинский"/>
    <s v="г. Астрахань, ул. Красноармейская, 23"/>
    <s v="Ремонт крыши"/>
    <s v="г. Астрахань, ул. Красноармейская, 23Ремонт крыши"/>
    <x v="9"/>
    <x v="56"/>
    <n v="1287925.3"/>
    <s v="КС-2 от 08.09.2017"/>
  </r>
  <r>
    <n v="3430"/>
    <s v="Ленинский"/>
    <s v="г. Астрахань, ул. Красноармейская, 37"/>
    <s v="Ремонт крыши"/>
    <s v="г. Астрахань, ул. Красноармейская, 37Ремонт крыши"/>
    <x v="1"/>
    <x v="82"/>
    <n v="1043746.83"/>
    <s v="КС-2 от 15.11.2017"/>
  </r>
  <r>
    <n v="4119"/>
    <s v="Володарский"/>
    <s v="п.Володарский, ул. Фрунзе, 24"/>
    <s v="Ремонт крыши"/>
    <s v="п.Володарский, ул. Фрунзе, 24Ремонт крыши"/>
    <x v="11"/>
    <x v="75"/>
    <n v="1904054"/>
    <s v="КС-2 от 27.11.2017"/>
  </r>
  <r>
    <n v="3111"/>
    <s v="Ленинский"/>
    <s v="г. Астрахань, ул. Красноармейская, 27а "/>
    <s v="Ремонт фасада"/>
    <s v="г. Астрахань, ул. Красноармейская, 27а Ремонт фасада"/>
    <x v="1"/>
    <x v="60"/>
    <n v="3120075"/>
    <s v="КС-2 от 01.12.2017"/>
  </r>
  <r>
    <n v="85"/>
    <s v="Трусовский"/>
    <s v="г. Астрахань, пл. Заводская, 52"/>
    <s v="Ремонт внутридомовых инженерных систем водоснабжения"/>
    <s v="г. Астрахань, пл. Заводская, 52Ремонт внутридомовых инженерных систем водоснабжения"/>
    <x v="10"/>
    <x v="84"/>
    <n v="565581"/>
    <s v="КС-2 от 09.10.2017"/>
  </r>
  <r>
    <n v="85"/>
    <s v="Трусовский"/>
    <s v="г. Астрахань, пл. Заводская, 52"/>
    <s v="Ремонт внутридомовых инженерных систем водоотведения"/>
    <s v="г. Астрахань, пл. Заводская, 52Ремонт внутридомовых инженерных систем водоотведения"/>
    <x v="10"/>
    <x v="84"/>
    <n v="385315"/>
    <s v="КС-2 от 09.10.2017"/>
  </r>
  <r>
    <n v="179"/>
    <s v="Кировский"/>
    <s v="г. Астрахань, ул. Азизбекова/   ул. Промышленная,  2/11"/>
    <s v="Ремонт фундамента многоквартирного дома "/>
    <s v="г. Астрахань, ул. Азизбекова/   ул. Промышленная,  2/11Ремонт фундамента многоквартирного дома "/>
    <x v="12"/>
    <x v="61"/>
    <n v="218249.26"/>
    <s v="КС-2 от 21.11.2017"/>
  </r>
  <r>
    <n v="4703"/>
    <s v="Камызякский"/>
    <s v="г. Камызяк, ул. Молодежная, 7"/>
    <s v="Ремонт внутридомовых инженерных систем водоснабжения"/>
    <s v="г. Камызяк, ул. Молодежная, 7Ремонт внутридомовых инженерных систем водоснабжения"/>
    <x v="6"/>
    <x v="59"/>
    <n v="402657"/>
    <s v="КС-2 от 27.12.2017"/>
  </r>
  <r>
    <n v="3135"/>
    <s v="Ленинский"/>
    <s v="г. Астрахань, ул. Дальняя, 88г"/>
    <s v="Ремонт крыши"/>
    <s v="г. Астрахань, ул. Дальняя, 88гРемонт крыши"/>
    <x v="9"/>
    <x v="69"/>
    <n v="1263476.96"/>
    <s v="КС-2 от 10.11.2017"/>
  </r>
  <r>
    <n v="2303"/>
    <s v="Советский"/>
    <s v="г. Астрахань, ул. Б.Хмельницкого, 47"/>
    <s v="Ремонт внутридомовых инженерных систем электроснабжения"/>
    <s v="г. Астрахань, ул. Б.Хмельницкого, 47Ремонт внутридомовых инженерных систем электроснабжения"/>
    <x v="6"/>
    <x v="78"/>
    <n v="1015689.72"/>
    <s v="КС-2 от 21.12.2017"/>
  </r>
  <r>
    <n v="357"/>
    <s v="Трусовский"/>
    <s v="г. Астрахань, ул. Каунасская, 49"/>
    <s v="Ремонт крыши"/>
    <s v="г. Астрахань, ул. Каунасская, 49Ремонт крыши"/>
    <x v="12"/>
    <x v="61"/>
    <n v="1739334"/>
    <s v="КС-2 от 30.11.2017"/>
  </r>
  <r>
    <n v="1685"/>
    <s v="Кировский"/>
    <s v="г. Астрахань, ул. С.Перовской, 101/7 литер А"/>
    <s v="Ремонт крыши"/>
    <s v="г. Астрахань, ул. С.Перовской, 101/7 литер АРемонт крыши"/>
    <x v="6"/>
    <x v="59"/>
    <n v="1440973.52"/>
    <s v="КС-2 от 15.12.2017"/>
  </r>
  <r>
    <n v="4124"/>
    <s v="Володарский"/>
    <s v="п.Володарский, ул.Свердлова, 35"/>
    <s v="Ремонт крыши"/>
    <s v="п.Володарский, ул.Свердлова, 35Ремонт крыши"/>
    <x v="6"/>
    <x v="59"/>
    <n v="1814175"/>
    <s v="КС-2 от 31.12.2017"/>
  </r>
  <r>
    <n v="1686"/>
    <s v="Кировский"/>
    <s v="г. Астрахань, ул. С.Перовской, 101/8 литер А"/>
    <s v="Ремонт внутридомовых инженерных систем электроснабжения"/>
    <s v="г. Астрахань, ул. С.Перовской, 101/8 литер АРемонт внутридомовых инженерных систем электроснабжения"/>
    <x v="12"/>
    <x v="61"/>
    <n v="1437352.1"/>
    <s v="КС-2 от 07.12.2017"/>
  </r>
  <r>
    <n v="2166"/>
    <s v="Советский"/>
    <s v="г. Астрахань, ул. 1-я Литейная, 2а"/>
    <s v="Ремонт подвальных помещений, относящихся к общему имуществу в многоквартирном доме"/>
    <s v="г. Астрахань, ул. 1-я Литейная, 2аРемонт подвальных помещений, относящихся к общему имуществу в многоквартирном доме"/>
    <x v="12"/>
    <x v="61"/>
    <n v="330973.48"/>
    <s v="КС-2 от  14.12.2017"/>
  </r>
  <r>
    <n v="2383"/>
    <s v="Советский"/>
    <s v="г. Астрахань, ул. Боевая, 74"/>
    <s v="Ремонт внутридомовых инженерных систем теплоснабжения"/>
    <s v="г. Астрахань, ул. Боевая, 74Ремонт внутридомовых инженерных систем теплоснабжения"/>
    <x v="13"/>
    <x v="79"/>
    <n v="1480666"/>
    <s v="КС-2 от 20.10.2017"/>
  </r>
  <r>
    <n v="3329"/>
    <s v="Ленинский"/>
    <s v="г. Астрахань, ул. Ляхова, 9"/>
    <s v="Ремонт внутридомовых инженерных систем теплоснабжения"/>
    <s v="г. Астрахань, ул. Ляхова, 9Ремонт внутридомовых инженерных систем теплоснабжения"/>
    <x v="1"/>
    <x v="73"/>
    <n v="1433150.63"/>
    <s v="КС-2 от 20.11.2017"/>
  </r>
  <r>
    <n v="3329"/>
    <s v="Ленинский"/>
    <s v="г. Астрахань, ул. Ляхова, 9"/>
    <s v="Ремонт внутридомовых инженерных систем электроснабжения"/>
    <s v="г. Астрахань, ул. Ляхова, 9Ремонт внутридомовых инженерных систем электроснабжения"/>
    <x v="4"/>
    <x v="85"/>
    <n v="782158.52"/>
    <s v="КС-2 от 04.12.2017"/>
  </r>
  <r>
    <n v="3411"/>
    <s v="Ленинский"/>
    <s v="г.Астрахань, ул.Яблочкова, 11"/>
    <s v="Ремонт внутридомовых инженерных систем водоотведения"/>
    <s v="г.Астрахань, ул.Яблочкова, 11Ремонт внутридомовых инженерных систем водоотведения"/>
    <x v="12"/>
    <x v="61"/>
    <n v="502860.54"/>
    <s v="КС-2  от 18.12.2017"/>
  </r>
  <r>
    <n v="3411"/>
    <s v="Ленинский"/>
    <s v="г.Астрахань, ул.Яблочкова, 11"/>
    <s v="Ремонт внутридомовых инженерных систем электроснабжения"/>
    <s v="г.Астрахань, ул.Яблочкова, 11Ремонт внутридомовых инженерных систем электроснабжения"/>
    <x v="12"/>
    <x v="61"/>
    <n v="2144953.2599999998"/>
    <s v="КС-2 от 07.12.2017"/>
  </r>
  <r>
    <n v="2576"/>
    <s v="Советский"/>
    <s v="г. Астрахань, ул. Кубанская, 21,корп. 1"/>
    <s v="Ремонт крыши"/>
    <s v="г. Астрахань, ул. Кубанская, 21,корп. 1Ремонт крыши"/>
    <x v="5"/>
    <x v="65"/>
    <n v="820715"/>
    <s v="КС-2 от  18.10.2017"/>
  </r>
  <r>
    <n v="2596"/>
    <s v="Советский"/>
    <s v="г. Астрахань, ул. М.Луконина, 12"/>
    <s v="Ремонт крыши"/>
    <s v="г. Астрахань, ул. М.Луконина, 12Ремонт крыши"/>
    <x v="10"/>
    <x v="86"/>
    <n v="1738087"/>
    <s v="КС-2 от 07.11.2017"/>
  </r>
  <r>
    <n v="3137"/>
    <s v="Ленинский"/>
    <s v="г. Астрахань, ул. Зеленая, 68а"/>
    <s v="Ремонт крыши"/>
    <s v="г. Астрахань, ул. Зеленая, 68аРемонт крыши"/>
    <x v="9"/>
    <x v="56"/>
    <n v="1263809"/>
    <s v="КС-2 от 08.09.2017"/>
  </r>
  <r>
    <n v="3228"/>
    <s v="Ленинский"/>
    <s v="г. Астрахань, ул. 4-я Железнодорожная, 47б"/>
    <s v="Ремонт фундамента многоквартирного дома "/>
    <s v="г. Астрахань, ул. 4-я Железнодорожная, 47бРемонт фундамента многоквартирного дома "/>
    <x v="12"/>
    <x v="61"/>
    <n v="167902.2"/>
    <s v="КС-2 от 20.11.2017"/>
  </r>
  <r>
    <n v="3132"/>
    <s v="Ленинский"/>
    <s v="г. Астрахань, ул. Дальняя, 88а"/>
    <s v="Ремонт внутридомовых инженерных систем водоснабжения"/>
    <s v="г. Астрахань, ул. Дальняя, 88аРемонт внутридомовых инженерных систем водоснабжения"/>
    <x v="12"/>
    <x v="61"/>
    <n v="274983.65999999997"/>
    <s v="КС-2 от 14.12.2017"/>
  </r>
  <r>
    <n v="2559"/>
    <s v="Советский"/>
    <s v="г. Астрахань, ул. Космонавтов, 8,корп. 2"/>
    <s v="Ремонт внутридомовых инженерных систем электроснабжения"/>
    <s v="г. Астрахань, ул. Космонавтов, 8,корп. 2Ремонт внутридомовых инженерных систем электроснабжения"/>
    <x v="10"/>
    <x v="87"/>
    <n v="1454144"/>
    <s v="КС-2 от 30.08.2017"/>
  </r>
  <r>
    <n v="3111"/>
    <s v="Ленинский"/>
    <s v="г. Астрахань, ул. Красноармейская, 27а "/>
    <s v="Ремонт подвальных помещений, относящихся к общему имуществу в многоквартирном доме"/>
    <s v="г. Астрахань, ул. Красноармейская, 27а Ремонт подвальных помещений, относящихся к общему имуществу в многоквартирном доме"/>
    <x v="12"/>
    <x v="61"/>
    <n v="220729.62"/>
    <s v="КС-2 от 05.12.2017"/>
  </r>
  <r>
    <n v="3134"/>
    <s v="Ленинский"/>
    <s v="г. Астрахань, ул. Дальняя, 88в"/>
    <s v="Ремонт внутридомовых инженерных систем теплоснабжения"/>
    <s v="г. Астрахань, ул. Дальняя, 88вРемонт внутридомовых инженерных систем теплоснабжения"/>
    <x v="10"/>
    <x v="88"/>
    <n v="845439"/>
    <s v="КС-2 от 03.10.2017"/>
  </r>
  <r>
    <n v="4747"/>
    <s v="Камызякский"/>
    <s v="р. п. Кировский, ул. Садовая, д.13"/>
    <s v="Ремонт крыши"/>
    <s v="р. п. Кировский, ул. Садовая, д.13Ремонт крыши"/>
    <x v="6"/>
    <x v="59"/>
    <n v="640598.92000000004"/>
    <s v="КС-2 от 22.12.2017"/>
  </r>
  <r>
    <n v="2635"/>
    <s v="Советский"/>
    <s v="г. Астрахань, ул. Н.Островского, 136"/>
    <s v="Ремонт внутридомовых инженерных систем электроснабжения"/>
    <s v="г. Астрахань, ул. Н.Островского, 136Ремонт внутридомовых инженерных систем электроснабжения"/>
    <x v="10"/>
    <x v="87"/>
    <n v="766631"/>
    <s v="КС-2 от 30.08.2017"/>
  </r>
  <r>
    <n v="3794"/>
    <s v="Ахтубинский район"/>
    <s v="г.Ахтубинск, мкрн. Мелиораторов, 1"/>
    <s v="Ремонт внутридомовых инженерных систем электроснабжения"/>
    <s v="г.Ахтубинск, мкрн. Мелиораторов, 1Ремонт внутридомовых инженерных систем электроснабжения"/>
    <x v="6"/>
    <x v="71"/>
    <n v="567358.22"/>
    <s v="КС-2 от 14.12.2017"/>
  </r>
  <r>
    <n v="2544"/>
    <s v="Советский"/>
    <s v="г. Астрахань, ул. Космонавтов, 3"/>
    <s v="Ремонт крыши"/>
    <s v="г. Астрахань, ул. Космонавтов, 3Ремонт крыши"/>
    <x v="15"/>
    <x v="89"/>
    <n v="2704689.8"/>
    <s v="КС-2 от 06.10.2017"/>
  </r>
  <r>
    <n v="3332"/>
    <s v="Ленинский"/>
    <s v="г. Астрахань, ул. Савушкина, 46"/>
    <s v="Ремонт крыши"/>
    <s v="г. Астрахань, ул. Савушкина, 46Ремонт крыши"/>
    <x v="1"/>
    <x v="82"/>
    <n v="2646078"/>
    <s v="КС-2 от 04.12.2017"/>
  </r>
  <r>
    <n v="3327"/>
    <s v="Ленинский"/>
    <s v="г. Астрахань, ул. Туапсинская, 6"/>
    <s v="Ремонт крыши"/>
    <s v="г. Астрахань, ул. Туапсинская, 6Ремонт крыши"/>
    <x v="5"/>
    <x v="66"/>
    <n v="1326002"/>
    <s v="КС-2 от 25.10.2017"/>
  </r>
  <r>
    <n v="3328"/>
    <s v="Ленинский"/>
    <s v="г. Астрахань, ул. Туапсинская, 8"/>
    <s v="Ремонт крыши"/>
    <s v="г. Астрахань, ул. Туапсинская, 8Ремонт крыши"/>
    <x v="5"/>
    <x v="66"/>
    <n v="1377577"/>
    <s v="КС-2 от 25.10.2017"/>
  </r>
  <r>
    <n v="551"/>
    <s v="Трусовский"/>
    <s v="г. Астрахань, ул. Хибинская, 4"/>
    <s v="Ремонт крыши"/>
    <s v="г. Астрахань, ул. Хибинская, 4Ремонт крыши"/>
    <x v="12"/>
    <x v="61"/>
    <n v="3881529.76"/>
    <s v="КС-2 от 30.11.2017"/>
  </r>
  <r>
    <n v="4763"/>
    <s v="Камызякский"/>
    <s v="с. Чаган, ул. Ленина, 1"/>
    <s v="Ремонт крыши"/>
    <s v="с. Чаган, ул. Ленина, 1Ремонт крыши"/>
    <x v="6"/>
    <x v="59"/>
    <n v="558084.54"/>
    <s v="КС-2 от 27.12.2017"/>
  </r>
  <r>
    <n v="406"/>
    <s v="Трусовский"/>
    <s v="г. Астрахань, ул. Мелиоративная, 4"/>
    <s v="Ремонт внутридомовых инженерных систем теплоснабжения"/>
    <s v="г. Астрахань, ул. Мелиоративная, 4Ремонт внутридомовых инженерных систем теплоснабжения"/>
    <x v="13"/>
    <x v="79"/>
    <n v="2013631.76"/>
    <s v="КС-2 от  17.10.2017"/>
  </r>
  <r>
    <n v="3803"/>
    <s v="Ахтубинский район"/>
    <s v="г.Ахтубинск, мкрн. Мелиораторов, 11"/>
    <s v="Ремонт внутридомовых инженерных систем водоотведения"/>
    <s v="г.Ахтубинск, мкрн. Мелиораторов, 11Ремонт внутридомовых инженерных систем водоотведения"/>
    <x v="6"/>
    <x v="71"/>
    <n v="258500"/>
    <s v="КС-2 от  14.12.2017"/>
  </r>
  <r>
    <n v="923"/>
    <s v="Кировский"/>
    <s v="г. Астрахань, ул. В.Барсовой, 12"/>
    <s v="Ремонт крыши"/>
    <s v="г. Астрахань, ул. В.Барсовой, 12Ремонт крыши"/>
    <x v="14"/>
    <x v="90"/>
    <n v="1760973"/>
    <s v="КС-2 от  29.09.2017"/>
  </r>
  <r>
    <n v="4734"/>
    <s v="Камызякский"/>
    <s v="г. Камызяк, ул. Юбилейная, 24"/>
    <s v="Ремонт фасада"/>
    <s v="г. Камызяк, ул. Юбилейная, 24Ремонт фасада"/>
    <x v="6"/>
    <x v="59"/>
    <n v="313267"/>
    <s v="КС-2 от 14.12.2017"/>
  </r>
  <r>
    <n v="3295"/>
    <s v="Ленинский"/>
    <s v="г. Астрахань, ул. Красноармейская, 15"/>
    <s v="Ремонт внутридомовых инженерных систем электроснабжения"/>
    <s v="г. Астрахань, ул. Красноармейская, 15Ремонт внутридомовых инженерных систем электроснабжения"/>
    <x v="12"/>
    <x v="61"/>
    <n v="1758282.6"/>
    <s v="КС-2 от 29.12.2017"/>
  </r>
  <r>
    <n v="3802"/>
    <s v="Ахтубинский район"/>
    <s v="г.Ахтубинск, мкрн. Мелиораторов, 10"/>
    <s v="Ремонт внутридомовых инженерных систем водоснабжения"/>
    <s v="г.Ахтубинск, мкрн. Мелиораторов, 10Ремонт внутридомовых инженерных систем водоснабжения"/>
    <x v="6"/>
    <x v="71"/>
    <n v="346430"/>
    <s v="КС-2 от  14.12.2017"/>
  </r>
  <r>
    <n v="3907"/>
    <s v="Ахтубинский район"/>
    <s v="г.Ахтубинск, ул. Волгоградская, 19"/>
    <s v="Ремонт внутридомовых инженерных систем водоснабжения"/>
    <s v="г.Ахтубинск, ул. Волгоградская, 19Ремонт внутридомовых инженерных систем водоснабжения"/>
    <x v="6"/>
    <x v="71"/>
    <n v="307466.7"/>
    <s v="КС-2 от 14.12.2017"/>
  </r>
  <r>
    <n v="3806"/>
    <s v="Ахтубинский район"/>
    <s v="г.Ахтубинск, мкрн. Мелиораторов, 13"/>
    <s v="Ремонт внутридомовых инженерных систем водоотведения"/>
    <s v="г.Ахтубинск, мкрн. Мелиораторов, 13Ремонт внутридомовых инженерных систем водоотведения"/>
    <x v="6"/>
    <x v="71"/>
    <n v="291549.68"/>
    <s v="КС-2 от  14.12.2017"/>
  </r>
  <r>
    <m/>
    <s v="Ленинский"/>
    <s v="г. Астрахань, ул. С.Перовская 101 к.10"/>
    <s v="Ремонт крыши"/>
    <m/>
    <x v="11"/>
    <x v="91"/>
    <n v="1332722.68"/>
    <s v="КС-2 от 06.10.2017"/>
  </r>
  <r>
    <n v="3113"/>
    <s v="Ленинский"/>
    <s v="г. Астрахань, ул. Красноармейская, 31"/>
    <s v="Ремонт крыши"/>
    <s v="г. Астрахань, ул. Красноармейская, 31Ремонт крыши"/>
    <x v="11"/>
    <x v="91"/>
    <n v="1174180.29"/>
    <s v="КС-2 от 31.08.2017"/>
  </r>
  <r>
    <n v="2463"/>
    <s v="Советский"/>
    <s v="г. Астрахань,  ул. Звездная, 11/11"/>
    <s v="Ремонт внутридомовых инженерных систем электроснабжения"/>
    <s v="г. Астрахань,  ул. Звездная, 11/11Ремонт внутридомовых инженерных систем электроснабжения"/>
    <x v="6"/>
    <x v="78"/>
    <n v="5104209.18"/>
    <s v="КС-2 от 21.12.2017"/>
  </r>
  <r>
    <n v="2562"/>
    <s v="Советский"/>
    <s v="г. Астрахань, ул. Краснодарская, 43 литер А"/>
    <s v="Ремонт внутридомовых инженерных систем электроснабжения"/>
    <s v="г. Астрахань, ул. Краснодарская, 43 литер АРемонт внутридомовых инженерных систем электроснабжения"/>
    <x v="6"/>
    <x v="59"/>
    <n v="1298824.42"/>
    <s v="КС-2 от 25.12.2017"/>
  </r>
  <r>
    <n v="2560"/>
    <s v="Советский"/>
    <s v="г. Астрахань, ул. Кр.Набережная, 138"/>
    <s v="Ремонт подвальных помещений, относящихся к общему имуществу в многоквартирном доме"/>
    <s v="г. Астрахань, ул. Кр.Набережная, 138Ремонт подвальных помещений, относящихся к общему имуществу в многоквартирном доме"/>
    <x v="12"/>
    <x v="61"/>
    <n v="110888.14"/>
    <s v="КС-2 от  05.12.2017"/>
  </r>
  <r>
    <n v="8"/>
    <s v="Трусовский"/>
    <s v="г. Астрахань, пер. Грановский, 54,корп. 2"/>
    <s v="Ремонт внутридомовых инженерных систем теплоснабжения"/>
    <s v="г. Астрахань, пер. Грановский, 54,корп. 2Ремонт внутридомовых инженерных систем теплоснабжения"/>
    <x v="13"/>
    <x v="79"/>
    <n v="3468804.7"/>
    <s v="КС-2 от 17.07.2017"/>
  </r>
  <r>
    <n v="131"/>
    <s v="Трусовский"/>
    <s v="г.Астрахань, проспект Бумажников, 15,корп. 1"/>
    <s v="Ремонт внутридомовых инженерных систем водоснабжения"/>
    <s v="г.Астрахань, проспект Бумажников, 15,корп. 1Ремонт внутридомовых инженерных систем водоснабжения"/>
    <x v="10"/>
    <x v="92"/>
    <n v="1201318"/>
    <s v="КС-2 от  20.11.2017"/>
  </r>
  <r>
    <n v="2264"/>
    <s v="Советский"/>
    <s v="г. Астрахань, ул. Б.Хмельницкого, 11,корп. 4"/>
    <s v="Ремонт внутридомовых инженерных систем теплоснабжения"/>
    <s v="г. Астрахань, ул. Б.Хмельницкого, 11,корп. 4Ремонт внутридомовых инженерных систем теплоснабжения"/>
    <x v="1"/>
    <x v="73"/>
    <n v="544912.19999999995"/>
    <s v="КС-2 от 20.11.2017"/>
  </r>
  <r>
    <n v="4702"/>
    <s v="Камызякский"/>
    <s v="г. Камызяк, ул. Юбилейная, 14"/>
    <s v="Ремонт фасада"/>
    <s v="г. Камызяк, ул. Юбилейная, 14Ремонт фасада"/>
    <x v="10"/>
    <x v="93"/>
    <n v="1237720"/>
    <s v="КС-2 от 30.09.2017"/>
  </r>
  <r>
    <n v="1167"/>
    <s v="Кировский"/>
    <s v="г. Астрахань, ул. Кр.Набережная, 231,корп. 1 литер А"/>
    <s v="Ремонт внутридомовых инженерных систем водоснабжения"/>
    <s v="г. Астрахань, ул. Кр.Набережная, 231,корп. 1 литер АРемонт внутридомовых инженерных систем водоснабжения"/>
    <x v="12"/>
    <x v="61"/>
    <n v="2719835.1"/>
    <s v="КС-2 от  01.12.2017"/>
  </r>
  <r>
    <n v="1863"/>
    <s v="Кировский"/>
    <s v="г. Астрахань, ул. Студенческая, 4"/>
    <s v="Ремонт внутридомовых инженерных систем электроснабжения"/>
    <s v="г. Астрахань, ул. Студенческая, 4Ремонт внутридомовых инженерных систем электроснабжения"/>
    <x v="4"/>
    <x v="85"/>
    <n v="3045408.98"/>
    <s v="КС-2 от 04.12.2017"/>
  </r>
  <r>
    <n v="4769"/>
    <s v="Камызякский"/>
    <s v="с. Чаган, ул. Ленина, 6"/>
    <s v="Ремонт внутридомовых инженерных систем водоотведения"/>
    <s v="с. Чаган, ул. Ленина, 6Ремонт внутридомовых инженерных систем водоотведения"/>
    <x v="6"/>
    <x v="59"/>
    <n v="232498.94"/>
    <s v="КС-2 от 31.10.2017"/>
  </r>
  <r>
    <m/>
    <s v="Камызякский"/>
    <s v="с. Чаган, ул. Ленина, 5"/>
    <s v="Ремонт подъездов"/>
    <m/>
    <x v="6"/>
    <x v="59"/>
    <n v="108097.42"/>
    <s v="КС-2 от 25.12.2017"/>
  </r>
  <r>
    <n v="4770"/>
    <s v="Камызякский"/>
    <s v="с. Чаган, ул. Ленина, 6, литер А"/>
    <s v="Ремонт внутридомовых инженерных систем водоотведения"/>
    <s v="с. Чаган, ул. Ленина, 6, литер АРемонт внутридомовых инженерных систем водоотведения"/>
    <x v="6"/>
    <x v="59"/>
    <n v="235924.48000000001"/>
    <s v="КС-2 от 23.10.2017"/>
  </r>
  <r>
    <n v="4771"/>
    <s v="Камызякский"/>
    <s v="с. Чаган, ул. Ленина, 6, литер Б"/>
    <s v="Ремонт внутридомовых инженерных систем водоотведения"/>
    <s v="с. Чаган, ул. Ленина, 6, литер БРемонт внутридомовых инженерных систем водоотведения"/>
    <x v="6"/>
    <x v="59"/>
    <n v="225558.18"/>
    <s v="КС-2 от 31.10.2017"/>
  </r>
  <r>
    <n v="413"/>
    <s v="Трусовский"/>
    <s v="г. Астрахань, ул. Мелиоративная, 11"/>
    <s v="Ремонт внутридомовых инженерных систем теплоснабжения"/>
    <s v="г. Астрахань, ул. Мелиоративная, 11Ремонт внутридомовых инженерных систем теплоснабжения"/>
    <x v="12"/>
    <x v="61"/>
    <n v="4440362"/>
    <s v="КС-2 от  20.11.2017"/>
  </r>
  <r>
    <n v="319"/>
    <s v="Трусовский"/>
    <s v="г. Астрахань, ул. Дзержинского, 46"/>
    <s v="Ремонт внутридомовых инженерных систем теплоснабжения"/>
    <s v="г. Астрахань, ул. Дзержинского, 46Ремонт внутридомовых инженерных систем теплоснабжения"/>
    <x v="13"/>
    <x v="79"/>
    <n v="1065684"/>
    <s v="КС-2 от  17.10.2017"/>
  </r>
  <r>
    <n v="3738"/>
    <s v="Ахтубинский район"/>
    <s v="г.Ахтубинск, ул. Франко, 22"/>
    <s v="Ремонт внутридомовых инженерных систем водоснабжения"/>
    <s v="г.Ахтубинск, ул. Франко, 22Ремонт внутридомовых инженерных систем водоснабжения"/>
    <x v="6"/>
    <x v="71"/>
    <n v="2173521.16"/>
    <s v="КС-2 от 14.12.2017"/>
  </r>
  <r>
    <n v="4699"/>
    <s v="Камызякский"/>
    <s v="г. Камызяк, ул. Юбилейная, 2"/>
    <s v="Ремонт внутридомовых инженерных систем водоотведения"/>
    <s v="г. Камызяк, ул. Юбилейная, 2Ремонт внутридомовых инженерных систем водоотведения"/>
    <x v="6"/>
    <x v="59"/>
    <n v="321490.18"/>
    <s v="КС-2 от 22.12.2017"/>
  </r>
  <r>
    <n v="2929"/>
    <s v="Ленинский"/>
    <s v="г. Астрахань, ул. Косм.В.Комарова,  63"/>
    <s v="Ремонт внутридомовых инженерных систем электроснабжения"/>
    <s v="г. Астрахань, ул. Косм.В.Комарова,  63Ремонт внутридомовых инженерных систем электроснабжения"/>
    <x v="14"/>
    <x v="80"/>
    <n v="1501620.8"/>
    <s v="№ 1 от 10.10.2017"/>
  </r>
  <r>
    <n v="2930"/>
    <s v="Ленинский"/>
    <s v="г. Астрахань, ул. Косм.В.Комарова,  61"/>
    <s v="Ремонт внутридомовых инженерных систем электроснабжения"/>
    <s v="г. Астрахань, ул. Косм.В.Комарова,  61Ремонт внутридомовых инженерных систем электроснабжения"/>
    <x v="14"/>
    <x v="80"/>
    <n v="1524827.86"/>
    <s v="№1 от 10.10.2017"/>
  </r>
  <r>
    <n v="4544"/>
    <s v="Икрянинский"/>
    <s v="р. п. Ильинка, ул. Суворова, 9а"/>
    <s v="Ремонт фасада"/>
    <s v="р. п. Ильинка, ул. Суворова, 9аРемонт фасада"/>
    <x v="1"/>
    <x v="60"/>
    <n v="118705.5"/>
    <s v="№ 1 от 04.12.2017"/>
  </r>
  <r>
    <m/>
    <s v="Трусовский"/>
    <s v="г. Астрахань, ул. Капитанская, 30"/>
    <s v="Ремонт фундамента многоквартирного дома "/>
    <m/>
    <x v="12"/>
    <x v="61"/>
    <n v="209332"/>
    <s v="№1 от 19.12.2017"/>
  </r>
  <r>
    <n v="616"/>
    <s v="Трусовский"/>
    <s v="г. Астрахань, ул. Капитанская, 30"/>
    <s v="Ремонт фасада"/>
    <s v="г. Астрахань, ул. Капитанская, 30Ремонт фасада"/>
    <x v="12"/>
    <x v="61"/>
    <n v="1742832.86"/>
    <s v="№;1 от 19.12.2017"/>
  </r>
  <r>
    <n v="3326"/>
    <s v="Ленинский"/>
    <s v="г. Астрахань, ул. Яблочкова, 1"/>
    <s v="Ремонт крыши"/>
    <s v="г. Астрахань, ул. Яблочкова, 1Ремонт крыши"/>
    <x v="6"/>
    <x v="59"/>
    <n v="3027412.02"/>
    <s v="№ 1 от 08.12.2017"/>
  </r>
  <r>
    <n v="616"/>
    <s v="Трусовский"/>
    <s v="г. Астрахань, ул. Капитанская, 30"/>
    <s v="Ремонт внутридомовых инженерных систем электроснабжения"/>
    <s v="г. Астрахань, ул. Капитанская, 30Ремонт внутридомовых инженерных систем электроснабжения"/>
    <x v="12"/>
    <x v="61"/>
    <n v="1043128.26"/>
    <s v="№1 от 19.12.2017"/>
  </r>
  <r>
    <n v="4446"/>
    <s v="Знаменск"/>
    <s v="г. Знаменск, проспект 9 Мая, 47"/>
    <s v="Ремонт внутридомовых инженерных систем водоснабжения"/>
    <s v="г. Знаменск, проспект 9 Мая, 47Ремонт внутридомовых инженерных систем водоснабжения"/>
    <x v="1"/>
    <x v="33"/>
    <n v="750367"/>
    <s v="№1 от 14.12.2017"/>
  </r>
  <r>
    <n v="2462"/>
    <s v="Советский"/>
    <s v="г. Астрахань, ул. Звездная , 11,корп. 1"/>
    <s v="Ремонт внутридомовых инженерных систем теплоснабжения"/>
    <s v="г. Астрахань, ул. Звездная , 11,корп. 1Ремонт внутридомовых инженерных систем теплоснабжения"/>
    <x v="13"/>
    <x v="79"/>
    <n v="649827.22"/>
    <s v="№1 от 19.10.2017"/>
  </r>
  <r>
    <n v="2560"/>
    <s v="Советский"/>
    <s v="г. Астрахань, ул. Кр.Набережная, 138"/>
    <s v="Ремонт крыши"/>
    <s v="г. Астрахань, ул. Кр.Набережная, 138Ремонт крыши"/>
    <x v="15"/>
    <x v="89"/>
    <n v="943622.4"/>
    <s v="№1 от  25.10.2017"/>
  </r>
  <r>
    <n v="1669"/>
    <s v="Кировский"/>
    <s v="г. Астрахань, ул. Рылеева, 32 литер А"/>
    <s v="Ремонт внутридомовых инженерных систем водоснабжения"/>
    <s v="г. Астрахань, ул. Рылеева, 32 литер АРемонт внутридомовых инженерных систем водоснабжения"/>
    <x v="10"/>
    <x v="57"/>
    <n v="720787"/>
    <s v="№1 от 07.08.2017"/>
  </r>
  <r>
    <n v="1725"/>
    <s v="Кировский"/>
    <s v="г. Астрахань, ул. С.Перовской/  ул. Студенческая, 94/1а"/>
    <s v="Ремонт внутридомовых инженерных систем теплоснабжения"/>
    <s v="г. Астрахань, ул. С.Перовской/  ул. Студенческая, 94/1аРемонт внутридомовых инженерных систем теплоснабжения"/>
    <x v="12"/>
    <x v="61"/>
    <n v="755372.28"/>
    <s v="№ 1 от 18.12.2017"/>
  </r>
  <r>
    <n v="3206"/>
    <s v="Ленинский"/>
    <s v="г. Астрахань, ул. 1-я Перевозная, 118/2"/>
    <s v="Ремонт внутридомовых инженерных систем теплоснабжения"/>
    <s v="г. Астрахань, ул. 1-я Перевозная, 118/2Ремонт внутридомовых инженерных систем теплоснабжения"/>
    <x v="13"/>
    <x v="79"/>
    <n v="922124"/>
    <s v="№ 1 от 20.10.2017"/>
  </r>
  <r>
    <n v="4496"/>
    <s v="Знаменск"/>
    <s v="г. Знаменск, ул. Янгеля, 24"/>
    <s v="Ремонт внутридомовых инженерных систем водоснабжения"/>
    <s v="г. Знаменск, ул. Янгеля, 24Ремонт внутридомовых инженерных систем водоснабжения"/>
    <x v="1"/>
    <x v="33"/>
    <n v="440687"/>
    <s v="№1 от 20.11.2017"/>
  </r>
  <r>
    <n v="2928"/>
    <s v="Ленинский"/>
    <s v="г. Астрахань, ул. Косм. В.Комарова, 65"/>
    <s v="Ремонт фасада"/>
    <s v="г. Астрахань, ул. Косм. В.Комарова, 65Ремонт фасада"/>
    <x v="1"/>
    <x v="60"/>
    <n v="1636566"/>
    <s v="№1 от 04.12.2017 "/>
  </r>
  <r>
    <m/>
    <s v="Кировский"/>
    <s v="г. Астрахань, ул. С.Перовской/  ул. Студенческая, 94/1а"/>
    <s v="Ремонт внутридомовых инженерных систем электроснабжения"/>
    <s v="г. Астрахань, ул. С.Перовской/  ул. Студенческая, 94/1аРемонт внутридомовых инженерных систем электроснабжения"/>
    <x v="12"/>
    <x v="61"/>
    <n v="2601879.94"/>
    <s v="№ 1 от 18.12.2017"/>
  </r>
  <r>
    <m/>
    <s v="Ахтубинский район"/>
    <s v="г.Ахтубинск, мкр. Мелиораторов, 4"/>
    <s v="Ремонт внутридомовых инженерных систем теплоснабжения"/>
    <s v="г.Ахтубинск, мкр. Мелиораторов, 4Ремонт внутридомовых инженерных систем теплоснабжения"/>
    <x v="1"/>
    <x v="94"/>
    <n v="526560"/>
    <s v="№1 от 20.05.2017"/>
  </r>
  <r>
    <m/>
    <s v="Кировский"/>
    <s v="г.Астрахань, ул. С.Перовской, 103/21 литер А"/>
    <s v="Ремонт внутридомовых инженерных систем теплоснабжения"/>
    <s v="г.Астрахань, ул. С.Перовской, 103/21 литер АРемонт внутридомовых инженерных систем теплоснабжения"/>
    <x v="1"/>
    <x v="73"/>
    <n v="864005.56"/>
    <s v="№1 от 20.11.20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7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Наименование подрядной организации">
  <location ref="A3:C114" firstHeaderRow="0" firstDataRow="1" firstDataCol="1"/>
  <pivotFields count="9">
    <pivotField showAll="0"/>
    <pivotField showAll="0"/>
    <pivotField showAll="0"/>
    <pivotField showAll="0"/>
    <pivotField showAll="0"/>
    <pivotField axis="axisRow" showAll="0">
      <items count="17">
        <item x="9"/>
        <item x="6"/>
        <item x="12"/>
        <item x="3"/>
        <item x="4"/>
        <item x="11"/>
        <item x="14"/>
        <item x="15"/>
        <item x="5"/>
        <item x="2"/>
        <item x="1"/>
        <item x="7"/>
        <item x="8"/>
        <item x="13"/>
        <item x="10"/>
        <item h="1" x="0"/>
        <item t="default"/>
      </items>
    </pivotField>
    <pivotField axis="axisRow" showAll="0">
      <items count="100">
        <item x="51"/>
        <item x="13"/>
        <item x="12"/>
        <item x="27"/>
        <item x="76"/>
        <item x="5"/>
        <item x="28"/>
        <item x="24"/>
        <item m="1" x="95"/>
        <item x="9"/>
        <item x="45"/>
        <item x="44"/>
        <item x="67"/>
        <item x="6"/>
        <item x="47"/>
        <item x="16"/>
        <item x="22"/>
        <item x="94"/>
        <item x="36"/>
        <item x="37"/>
        <item m="1" x="96"/>
        <item x="7"/>
        <item x="15"/>
        <item x="25"/>
        <item x="1"/>
        <item x="21"/>
        <item x="17"/>
        <item x="19"/>
        <item x="34"/>
        <item x="54"/>
        <item x="10"/>
        <item x="90"/>
        <item x="53"/>
        <item x="35"/>
        <item x="3"/>
        <item x="50"/>
        <item x="14"/>
        <item x="48"/>
        <item x="40"/>
        <item x="56"/>
        <item x="30"/>
        <item m="1" x="97"/>
        <item m="1" x="98"/>
        <item x="63"/>
        <item x="81"/>
        <item x="64"/>
        <item x="77"/>
        <item x="74"/>
        <item x="65"/>
        <item x="88"/>
        <item x="91"/>
        <item x="84"/>
        <item x="58"/>
        <item x="83"/>
        <item x="62"/>
        <item x="66"/>
        <item x="92"/>
        <item x="82"/>
        <item x="79"/>
        <item x="85"/>
        <item x="60"/>
        <item x="69"/>
        <item x="86"/>
        <item x="93"/>
        <item x="73"/>
        <item x="61"/>
        <item x="75"/>
        <item x="89"/>
        <item x="71"/>
        <item x="33"/>
        <item x="59"/>
        <item x="68"/>
        <item x="78"/>
        <item x="72"/>
        <item x="4"/>
        <item x="41"/>
        <item x="57"/>
        <item x="26"/>
        <item x="23"/>
        <item x="87"/>
        <item x="70"/>
        <item x="39"/>
        <item x="42"/>
        <item x="43"/>
        <item x="11"/>
        <item x="29"/>
        <item x="8"/>
        <item x="31"/>
        <item x="32"/>
        <item x="49"/>
        <item x="55"/>
        <item x="38"/>
        <item x="2"/>
        <item x="52"/>
        <item x="18"/>
        <item x="20"/>
        <item x="80"/>
        <item x="0"/>
        <item x="46"/>
        <item t="default"/>
      </items>
    </pivotField>
    <pivotField dataField="1" showAll="0"/>
    <pivotField showAll="0"/>
  </pivotFields>
  <rowFields count="2">
    <field x="5"/>
    <field x="6"/>
  </rowFields>
  <rowItems count="111">
    <i>
      <x/>
    </i>
    <i r="1">
      <x v="39"/>
    </i>
    <i r="1">
      <x v="54"/>
    </i>
    <i r="1">
      <x v="61"/>
    </i>
    <i>
      <x v="1"/>
    </i>
    <i r="1">
      <x v="68"/>
    </i>
    <i r="1">
      <x v="70"/>
    </i>
    <i r="1">
      <x v="72"/>
    </i>
    <i r="1">
      <x v="73"/>
    </i>
    <i r="1">
      <x v="75"/>
    </i>
    <i r="1">
      <x v="94"/>
    </i>
    <i r="1">
      <x v="95"/>
    </i>
    <i>
      <x v="2"/>
    </i>
    <i r="1">
      <x v="65"/>
    </i>
    <i>
      <x v="3"/>
    </i>
    <i r="1">
      <x v="3"/>
    </i>
    <i r="1">
      <x v="5"/>
    </i>
    <i r="1">
      <x v="6"/>
    </i>
    <i r="1">
      <x v="7"/>
    </i>
    <i r="1">
      <x v="9"/>
    </i>
    <i>
      <x v="4"/>
    </i>
    <i r="1">
      <x/>
    </i>
    <i r="1">
      <x v="1"/>
    </i>
    <i r="1">
      <x v="4"/>
    </i>
    <i r="1">
      <x v="13"/>
    </i>
    <i r="1">
      <x v="59"/>
    </i>
    <i>
      <x v="5"/>
    </i>
    <i r="1">
      <x v="47"/>
    </i>
    <i r="1">
      <x v="50"/>
    </i>
    <i r="1">
      <x v="52"/>
    </i>
    <i r="1">
      <x v="53"/>
    </i>
    <i r="1">
      <x v="66"/>
    </i>
    <i>
      <x v="6"/>
    </i>
    <i r="1">
      <x v="31"/>
    </i>
    <i r="1">
      <x v="96"/>
    </i>
    <i>
      <x v="7"/>
    </i>
    <i r="1">
      <x v="67"/>
    </i>
    <i>
      <x v="8"/>
    </i>
    <i r="1">
      <x v="2"/>
    </i>
    <i r="1">
      <x v="12"/>
    </i>
    <i r="1">
      <x v="43"/>
    </i>
    <i r="1">
      <x v="44"/>
    </i>
    <i r="1">
      <x v="48"/>
    </i>
    <i r="1">
      <x v="55"/>
    </i>
    <i>
      <x v="9"/>
    </i>
    <i r="1">
      <x v="74"/>
    </i>
    <i>
      <x v="10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57"/>
    </i>
    <i r="1">
      <x v="60"/>
    </i>
    <i r="1">
      <x v="64"/>
    </i>
    <i r="1">
      <x v="69"/>
    </i>
    <i r="1">
      <x v="77"/>
    </i>
    <i r="1">
      <x v="78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8"/>
    </i>
    <i>
      <x v="11"/>
    </i>
    <i r="1">
      <x v="3"/>
    </i>
    <i r="1">
      <x v="10"/>
    </i>
    <i r="1">
      <x v="11"/>
    </i>
    <i>
      <x v="12"/>
    </i>
    <i r="1">
      <x v="14"/>
    </i>
    <i>
      <x v="13"/>
    </i>
    <i r="1">
      <x v="58"/>
    </i>
    <i>
      <x v="14"/>
    </i>
    <i r="1">
      <x v="45"/>
    </i>
    <i r="1">
      <x v="46"/>
    </i>
    <i r="1">
      <x v="49"/>
    </i>
    <i r="1">
      <x v="51"/>
    </i>
    <i r="1">
      <x v="56"/>
    </i>
    <i r="1">
      <x v="62"/>
    </i>
    <i r="1">
      <x v="63"/>
    </i>
    <i r="1">
      <x v="71"/>
    </i>
    <i r="1">
      <x v="76"/>
    </i>
    <i r="1">
      <x v="79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выполненных видов работ" fld="7" subtotal="count" baseField="0" baseItem="0"/>
    <dataField name="Сумма по выполненным работам" fld="7" baseField="5" baseItem="0" numFmtId="4"/>
  </dataFields>
  <formats count="11">
    <format dxfId="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5" type="button" dataOnly="0" labelOnly="1" outline="0" axis="axisRow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field="5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58"/>
  <sheetViews>
    <sheetView tabSelected="1" view="pageBreakPreview" topLeftCell="B1" zoomScale="80" zoomScaleNormal="100" zoomScaleSheetLayoutView="80" workbookViewId="0">
      <selection activeCell="N13" sqref="N13"/>
    </sheetView>
  </sheetViews>
  <sheetFormatPr defaultColWidth="9.140625" defaultRowHeight="20.25" x14ac:dyDescent="0.25"/>
  <cols>
    <col min="1" max="1" width="21.85546875" style="17" hidden="1" customWidth="1"/>
    <col min="2" max="2" width="13" style="11" customWidth="1"/>
    <col min="3" max="3" width="37" style="11" customWidth="1"/>
    <col min="4" max="4" width="35.85546875" style="11" customWidth="1"/>
    <col min="5" max="5" width="9.140625" style="26" hidden="1" customWidth="1"/>
    <col min="6" max="6" width="22.7109375" style="11" customWidth="1"/>
    <col min="7" max="7" width="30.5703125" style="11" customWidth="1"/>
    <col min="8" max="8" width="14.5703125" style="11" customWidth="1"/>
    <col min="9" max="9" width="20" style="11" customWidth="1"/>
    <col min="10" max="11" width="15.140625" style="38" hidden="1" customWidth="1"/>
    <col min="12" max="12" width="11.28515625" style="11" hidden="1" customWidth="1"/>
    <col min="13" max="13" width="12" style="38" hidden="1" customWidth="1"/>
    <col min="14" max="14" width="23.140625" style="28" customWidth="1"/>
    <col min="15" max="15" width="23.28515625" style="28" customWidth="1"/>
    <col min="16" max="16" width="23.42578125" style="11" customWidth="1"/>
    <col min="17" max="17" width="15" style="11" customWidth="1"/>
    <col min="18" max="18" width="15.28515625" style="11" customWidth="1"/>
    <col min="19" max="27" width="9.140625" style="11"/>
    <col min="28" max="28" width="9" style="11" customWidth="1"/>
    <col min="29" max="29" width="9.140625" style="18" hidden="1" customWidth="1"/>
    <col min="30" max="30" width="12.7109375" style="11" customWidth="1"/>
    <col min="31" max="31" width="9.140625" style="11"/>
    <col min="32" max="32" width="14.5703125" style="11" customWidth="1"/>
    <col min="33" max="16384" width="9.140625" style="11"/>
  </cols>
  <sheetData>
    <row r="1" spans="1:29" x14ac:dyDescent="0.25">
      <c r="M1" s="11"/>
      <c r="N1" s="11"/>
    </row>
    <row r="2" spans="1:29" ht="25.5" x14ac:dyDescent="0.25">
      <c r="M2" s="11"/>
      <c r="N2" s="36" t="s">
        <v>435</v>
      </c>
    </row>
    <row r="3" spans="1:29" ht="12.75" customHeight="1" x14ac:dyDescent="0.25">
      <c r="B3" s="120" t="s">
        <v>448</v>
      </c>
      <c r="C3" s="120"/>
      <c r="D3" s="120"/>
      <c r="E3" s="120"/>
      <c r="F3" s="120"/>
      <c r="G3" s="120"/>
      <c r="H3" s="120"/>
      <c r="I3" s="120"/>
    </row>
    <row r="4" spans="1:29" x14ac:dyDescent="0.25">
      <c r="B4" s="120"/>
      <c r="C4" s="120"/>
      <c r="D4" s="120"/>
      <c r="E4" s="120"/>
      <c r="F4" s="120"/>
      <c r="G4" s="120"/>
      <c r="H4" s="120"/>
      <c r="I4" s="120"/>
    </row>
    <row r="5" spans="1:29" ht="21" thickBot="1" x14ac:dyDescent="0.3">
      <c r="B5" s="120"/>
      <c r="C5" s="120"/>
      <c r="D5" s="120"/>
      <c r="E5" s="120"/>
      <c r="F5" s="120"/>
      <c r="G5" s="120"/>
      <c r="H5" s="120"/>
      <c r="I5" s="120"/>
      <c r="Q5" s="19"/>
    </row>
    <row r="6" spans="1:29" ht="21" customHeight="1" thickBot="1" x14ac:dyDescent="0.3">
      <c r="C6" s="2"/>
      <c r="D6" s="121" t="s">
        <v>464</v>
      </c>
      <c r="E6" s="122"/>
      <c r="F6" s="122"/>
      <c r="G6" s="122"/>
      <c r="H6" s="88">
        <f>SUM(H12:H244)</f>
        <v>307092707.49000013</v>
      </c>
      <c r="I6" s="87" t="s">
        <v>449</v>
      </c>
      <c r="N6" s="124"/>
      <c r="O6" s="124"/>
      <c r="P6" s="19"/>
    </row>
    <row r="7" spans="1:29" ht="7.5" customHeight="1" x14ac:dyDescent="0.25">
      <c r="C7" s="2"/>
      <c r="D7" s="2"/>
      <c r="E7" s="24"/>
      <c r="F7" s="2"/>
      <c r="G7" s="2"/>
      <c r="N7" s="124"/>
      <c r="O7" s="124"/>
    </row>
    <row r="8" spans="1:29" s="18" customFormat="1" ht="20.25" customHeight="1" x14ac:dyDescent="0.25">
      <c r="A8" s="17"/>
      <c r="B8" s="11"/>
      <c r="C8" s="11"/>
      <c r="D8" s="17"/>
      <c r="E8" s="25"/>
      <c r="F8" s="90"/>
      <c r="G8" s="90"/>
      <c r="H8" s="91"/>
      <c r="I8" s="17"/>
      <c r="J8" s="39"/>
      <c r="K8" s="39"/>
      <c r="M8" s="39"/>
      <c r="N8" s="124"/>
      <c r="O8" s="124"/>
      <c r="P8" s="89"/>
    </row>
    <row r="9" spans="1:29" s="48" customFormat="1" ht="15.75" customHeight="1" x14ac:dyDescent="0.25">
      <c r="A9" s="110" t="s">
        <v>152</v>
      </c>
      <c r="B9" s="112" t="s">
        <v>391</v>
      </c>
      <c r="C9" s="111" t="s">
        <v>153</v>
      </c>
      <c r="D9" s="111" t="s">
        <v>154</v>
      </c>
      <c r="E9" s="114" t="s">
        <v>413</v>
      </c>
      <c r="F9" s="117" t="s">
        <v>157</v>
      </c>
      <c r="G9" s="117" t="s">
        <v>158</v>
      </c>
      <c r="H9" s="123" t="s">
        <v>156</v>
      </c>
      <c r="I9" s="111" t="s">
        <v>155</v>
      </c>
      <c r="J9" s="117" t="s">
        <v>387</v>
      </c>
      <c r="K9" s="117" t="s">
        <v>388</v>
      </c>
      <c r="L9" s="117"/>
      <c r="M9" s="117"/>
      <c r="N9" s="124"/>
      <c r="O9" s="124"/>
      <c r="AC9" s="49"/>
    </row>
    <row r="10" spans="1:29" s="48" customFormat="1" ht="20.25" customHeight="1" x14ac:dyDescent="0.25">
      <c r="A10" s="110"/>
      <c r="B10" s="112"/>
      <c r="C10" s="111"/>
      <c r="D10" s="111"/>
      <c r="E10" s="115"/>
      <c r="F10" s="118"/>
      <c r="G10" s="118"/>
      <c r="H10" s="123"/>
      <c r="I10" s="111"/>
      <c r="J10" s="118"/>
      <c r="K10" s="118"/>
      <c r="L10" s="118"/>
      <c r="M10" s="118"/>
      <c r="N10" s="124"/>
      <c r="O10" s="124"/>
      <c r="AC10" s="49"/>
    </row>
    <row r="11" spans="1:29" s="48" customFormat="1" ht="36" customHeight="1" x14ac:dyDescent="0.25">
      <c r="A11" s="110"/>
      <c r="B11" s="112"/>
      <c r="C11" s="111"/>
      <c r="D11" s="111"/>
      <c r="E11" s="116"/>
      <c r="F11" s="119"/>
      <c r="G11" s="119"/>
      <c r="H11" s="123"/>
      <c r="I11" s="111"/>
      <c r="J11" s="119"/>
      <c r="K11" s="119"/>
      <c r="L11" s="119"/>
      <c r="M11" s="119"/>
      <c r="N11" s="47"/>
      <c r="O11" s="47"/>
      <c r="AC11" s="49"/>
    </row>
    <row r="12" spans="1:29" ht="44.25" customHeight="1" x14ac:dyDescent="0.25">
      <c r="A12" s="4"/>
      <c r="B12" s="35" t="s">
        <v>397</v>
      </c>
      <c r="C12" s="13" t="s">
        <v>442</v>
      </c>
      <c r="D12" s="54" t="s">
        <v>75</v>
      </c>
      <c r="E12" s="52" t="str">
        <f>CONCATENATE(C12,D12)</f>
        <v>г.Ахтубинск, ул. Шубина, 81Ремонт внутридомовых инженерных систем теплоснабжения</v>
      </c>
      <c r="F12" s="53" t="s">
        <v>278</v>
      </c>
      <c r="G12" s="51" t="s">
        <v>341</v>
      </c>
      <c r="H12" s="53">
        <v>2551680</v>
      </c>
      <c r="I12" s="50" t="s">
        <v>190</v>
      </c>
      <c r="J12" s="16"/>
      <c r="K12" s="16"/>
      <c r="L12" s="16"/>
      <c r="M12" s="40"/>
      <c r="AC12" s="11"/>
    </row>
    <row r="13" spans="1:29" ht="44.25" customHeight="1" x14ac:dyDescent="0.25">
      <c r="A13" s="3"/>
      <c r="B13" s="35" t="s">
        <v>392</v>
      </c>
      <c r="C13" s="93" t="s">
        <v>452</v>
      </c>
      <c r="D13" s="54" t="s">
        <v>2</v>
      </c>
      <c r="E13" s="52" t="str">
        <f>CONCATENATE(C13,D13)</f>
        <v>г. Знаменск, ул. Комсомольская, 18, литер АРемонт крыши</v>
      </c>
      <c r="F13" s="53" t="s">
        <v>278</v>
      </c>
      <c r="G13" s="51" t="s">
        <v>342</v>
      </c>
      <c r="H13" s="53">
        <v>1910000</v>
      </c>
      <c r="I13" s="50" t="s">
        <v>419</v>
      </c>
      <c r="J13" s="16"/>
      <c r="K13" s="16"/>
      <c r="L13" s="16"/>
      <c r="M13" s="40"/>
      <c r="AC13" s="11"/>
    </row>
    <row r="14" spans="1:29" ht="44.25" customHeight="1" x14ac:dyDescent="0.25">
      <c r="A14" s="3"/>
      <c r="B14" s="35" t="s">
        <v>396</v>
      </c>
      <c r="C14" s="13" t="s">
        <v>443</v>
      </c>
      <c r="D14" s="54" t="s">
        <v>2</v>
      </c>
      <c r="E14" s="52"/>
      <c r="F14" s="53" t="s">
        <v>278</v>
      </c>
      <c r="G14" s="51" t="s">
        <v>441</v>
      </c>
      <c r="H14" s="53">
        <v>1189710</v>
      </c>
      <c r="I14" s="50" t="s">
        <v>418</v>
      </c>
      <c r="J14" s="31"/>
      <c r="K14" s="31"/>
      <c r="L14" s="31"/>
      <c r="M14" s="40">
        <v>2038</v>
      </c>
      <c r="AC14" s="11"/>
    </row>
    <row r="15" spans="1:29" ht="44.25" customHeight="1" x14ac:dyDescent="0.25">
      <c r="A15" s="7">
        <v>4370</v>
      </c>
      <c r="B15" s="35" t="s">
        <v>392</v>
      </c>
      <c r="C15" s="84" t="s">
        <v>146</v>
      </c>
      <c r="D15" s="54" t="s">
        <v>149</v>
      </c>
      <c r="E15" s="52" t="str">
        <f>CONCATENATE(C15,D15)</f>
        <v xml:space="preserve">г. Знаменск, ул. Маршала Жукова, 1Ремонт или замена лифтового оборудования, признанного непригодным для эксплуатации </v>
      </c>
      <c r="F15" s="50" t="s">
        <v>408</v>
      </c>
      <c r="G15" s="50" t="s">
        <v>150</v>
      </c>
      <c r="H15" s="56">
        <v>2147370</v>
      </c>
      <c r="I15" s="57" t="s">
        <v>151</v>
      </c>
      <c r="J15" s="16"/>
      <c r="K15" s="16"/>
      <c r="L15" s="16"/>
      <c r="M15" s="40"/>
      <c r="AC15" s="11"/>
    </row>
    <row r="16" spans="1:29" ht="44.25" customHeight="1" x14ac:dyDescent="0.25">
      <c r="A16" s="7">
        <v>4248</v>
      </c>
      <c r="B16" s="35" t="s">
        <v>392</v>
      </c>
      <c r="C16" s="84" t="s">
        <v>147</v>
      </c>
      <c r="D16" s="54" t="s">
        <v>149</v>
      </c>
      <c r="E16" s="52" t="str">
        <f>CONCATENATE(C16,D16)</f>
        <v xml:space="preserve">г. Знаменск, ул. Астраханская, 10Ремонт или замена лифтового оборудования, признанного непригодным для эксплуатации </v>
      </c>
      <c r="F16" s="50" t="s">
        <v>408</v>
      </c>
      <c r="G16" s="50" t="s">
        <v>150</v>
      </c>
      <c r="H16" s="56">
        <v>2148900</v>
      </c>
      <c r="I16" s="57" t="s">
        <v>151</v>
      </c>
      <c r="J16" s="16"/>
      <c r="K16" s="16"/>
      <c r="L16" s="16"/>
      <c r="M16" s="40"/>
      <c r="AC16" s="11"/>
    </row>
    <row r="17" spans="1:29" ht="44.25" customHeight="1" x14ac:dyDescent="0.25">
      <c r="A17" s="7">
        <v>4257</v>
      </c>
      <c r="B17" s="35" t="s">
        <v>392</v>
      </c>
      <c r="C17" s="84" t="s">
        <v>148</v>
      </c>
      <c r="D17" s="54" t="s">
        <v>149</v>
      </c>
      <c r="E17" s="52" t="str">
        <f>CONCATENATE(C17,D17)</f>
        <v xml:space="preserve">г. Знаменск, ул. Астраханская, 8, литер БРемонт или замена лифтового оборудования, признанного непригодным для эксплуатации </v>
      </c>
      <c r="F17" s="50" t="s">
        <v>408</v>
      </c>
      <c r="G17" s="50" t="s">
        <v>150</v>
      </c>
      <c r="H17" s="56">
        <v>2147370</v>
      </c>
      <c r="I17" s="57" t="s">
        <v>151</v>
      </c>
      <c r="J17" s="16"/>
      <c r="K17" s="16"/>
      <c r="L17" s="16"/>
      <c r="M17" s="40"/>
      <c r="AC17" s="11"/>
    </row>
    <row r="18" spans="1:29" ht="44.25" customHeight="1" x14ac:dyDescent="0.25">
      <c r="A18" s="3">
        <v>223</v>
      </c>
      <c r="B18" s="35" t="s">
        <v>393</v>
      </c>
      <c r="C18" s="92" t="s">
        <v>463</v>
      </c>
      <c r="D18" s="54" t="s">
        <v>2</v>
      </c>
      <c r="E18" s="52" t="str">
        <f>CONCATENATE(C18,D18)</f>
        <v>г.Астрахань, ул. Вильнюсская, 76аРемонт крыши</v>
      </c>
      <c r="F18" s="50" t="s">
        <v>159</v>
      </c>
      <c r="G18" s="51" t="s">
        <v>303</v>
      </c>
      <c r="H18" s="56">
        <v>4024830</v>
      </c>
      <c r="I18" s="50" t="s">
        <v>160</v>
      </c>
      <c r="J18" s="16"/>
      <c r="K18" s="16"/>
      <c r="L18" s="16"/>
      <c r="M18" s="40"/>
      <c r="AC18" s="11"/>
    </row>
    <row r="19" spans="1:29" ht="44.25" customHeight="1" x14ac:dyDescent="0.25">
      <c r="A19" s="3">
        <v>618</v>
      </c>
      <c r="B19" s="35" t="s">
        <v>393</v>
      </c>
      <c r="C19" s="35" t="s">
        <v>165</v>
      </c>
      <c r="D19" s="54" t="s">
        <v>2</v>
      </c>
      <c r="E19" s="52" t="str">
        <f>CONCATENATE(C19,D19)</f>
        <v>г. Астрахань, ул. Водников, 14Ремонт крыши</v>
      </c>
      <c r="F19" s="50" t="s">
        <v>77</v>
      </c>
      <c r="G19" s="51" t="s">
        <v>414</v>
      </c>
      <c r="H19" s="58">
        <v>1414492</v>
      </c>
      <c r="I19" s="59" t="s">
        <v>168</v>
      </c>
      <c r="J19" s="35" t="s">
        <v>411</v>
      </c>
      <c r="K19" s="20" t="s">
        <v>412</v>
      </c>
      <c r="L19" s="23">
        <v>43116</v>
      </c>
      <c r="M19" s="40"/>
      <c r="AC19" s="11"/>
    </row>
    <row r="20" spans="1:29" ht="44.25" customHeight="1" x14ac:dyDescent="0.25">
      <c r="A20" s="3"/>
      <c r="B20" s="35" t="s">
        <v>397</v>
      </c>
      <c r="C20" s="35" t="s">
        <v>444</v>
      </c>
      <c r="D20" s="50" t="s">
        <v>454</v>
      </c>
      <c r="E20" s="52" t="str">
        <f t="shared" ref="E20" si="0">CONCATENATE(C20,D20)</f>
        <v>Ахтубинский район, ул. Щербакова 15Капитальный ремонт отмостки здания в границах земельного участка, на котором расположен многоквартирный дом</v>
      </c>
      <c r="F20" s="53" t="s">
        <v>278</v>
      </c>
      <c r="G20" s="51" t="s">
        <v>422</v>
      </c>
      <c r="H20" s="58">
        <v>624160</v>
      </c>
      <c r="I20" s="57" t="s">
        <v>187</v>
      </c>
      <c r="J20" s="31"/>
      <c r="K20" s="31"/>
      <c r="L20" s="31"/>
      <c r="M20" s="37">
        <v>2020</v>
      </c>
      <c r="AC20" s="11"/>
    </row>
    <row r="21" spans="1:29" ht="44.25" customHeight="1" x14ac:dyDescent="0.25">
      <c r="A21" s="4">
        <v>3823</v>
      </c>
      <c r="B21" s="35" t="s">
        <v>397</v>
      </c>
      <c r="C21" s="35" t="s">
        <v>169</v>
      </c>
      <c r="D21" s="54" t="s">
        <v>2</v>
      </c>
      <c r="E21" s="52" t="str">
        <f>CONCATENATE(C21,D21)</f>
        <v>Ахтубинский район, ул. Сталинградская, 6Ремонт крыши</v>
      </c>
      <c r="F21" s="53" t="s">
        <v>278</v>
      </c>
      <c r="G21" s="51" t="s">
        <v>304</v>
      </c>
      <c r="H21" s="56">
        <v>1231434</v>
      </c>
      <c r="I21" s="57" t="s">
        <v>170</v>
      </c>
      <c r="J21" s="16"/>
      <c r="K21" s="16"/>
      <c r="L21" s="16"/>
      <c r="M21" s="40"/>
      <c r="AC21" s="11"/>
    </row>
    <row r="22" spans="1:29" s="18" customFormat="1" ht="44.25" customHeight="1" x14ac:dyDescent="0.25">
      <c r="A22" s="4">
        <v>2256</v>
      </c>
      <c r="B22" s="35" t="s">
        <v>394</v>
      </c>
      <c r="C22" s="86" t="s">
        <v>171</v>
      </c>
      <c r="D22" s="54" t="s">
        <v>2</v>
      </c>
      <c r="E22" s="52" t="str">
        <f>CONCATENATE(C22,D22)</f>
        <v>г. Астрахань, ул. Ахшарумова/  ул. Волжская, 54/41Ремонт крыши</v>
      </c>
      <c r="F22" s="50" t="s">
        <v>159</v>
      </c>
      <c r="G22" s="50" t="s">
        <v>305</v>
      </c>
      <c r="H22" s="56">
        <v>1442036</v>
      </c>
      <c r="I22" s="57" t="s">
        <v>173</v>
      </c>
      <c r="J22" s="16"/>
      <c r="K22" s="20"/>
      <c r="L22" s="20"/>
      <c r="M22" s="41"/>
      <c r="N22" s="29"/>
      <c r="O22" s="29"/>
    </row>
    <row r="23" spans="1:29" s="18" customFormat="1" ht="44.25" customHeight="1" x14ac:dyDescent="0.25">
      <c r="A23" s="4"/>
      <c r="B23" s="35" t="s">
        <v>392</v>
      </c>
      <c r="C23" s="84" t="s">
        <v>420</v>
      </c>
      <c r="D23" s="54" t="s">
        <v>4</v>
      </c>
      <c r="E23" s="53" t="s">
        <v>278</v>
      </c>
      <c r="F23" s="53" t="s">
        <v>278</v>
      </c>
      <c r="G23" s="13" t="s">
        <v>421</v>
      </c>
      <c r="H23" s="72">
        <v>860790</v>
      </c>
      <c r="I23" s="57" t="s">
        <v>348</v>
      </c>
      <c r="J23" s="31"/>
      <c r="K23" s="20"/>
      <c r="L23" s="20"/>
      <c r="M23" s="37">
        <v>2036</v>
      </c>
      <c r="N23" s="29"/>
      <c r="O23" s="29"/>
    </row>
    <row r="24" spans="1:29" ht="44.25" customHeight="1" x14ac:dyDescent="0.25">
      <c r="A24" s="4">
        <v>4286</v>
      </c>
      <c r="B24" s="35" t="s">
        <v>392</v>
      </c>
      <c r="C24" s="84" t="s">
        <v>172</v>
      </c>
      <c r="D24" s="54" t="s">
        <v>2</v>
      </c>
      <c r="E24" s="52" t="str">
        <f>CONCATENATE(C24,D24)</f>
        <v>г. Знаменск, ул. Гагарина, 1Ремонт крыши</v>
      </c>
      <c r="F24" s="53" t="s">
        <v>278</v>
      </c>
      <c r="G24" s="51" t="s">
        <v>306</v>
      </c>
      <c r="H24" s="56">
        <v>1318426</v>
      </c>
      <c r="I24" s="57" t="s">
        <v>194</v>
      </c>
      <c r="J24" s="16"/>
      <c r="K24" s="16"/>
      <c r="L24" s="16"/>
      <c r="M24" s="40"/>
      <c r="AC24" s="11"/>
    </row>
    <row r="25" spans="1:29" ht="44.25" customHeight="1" x14ac:dyDescent="0.25">
      <c r="A25" s="4"/>
      <c r="B25" s="35" t="s">
        <v>393</v>
      </c>
      <c r="C25" s="35" t="s">
        <v>165</v>
      </c>
      <c r="D25" s="54" t="s">
        <v>90</v>
      </c>
      <c r="E25" s="52"/>
      <c r="F25" s="53" t="s">
        <v>34</v>
      </c>
      <c r="G25" s="51" t="s">
        <v>432</v>
      </c>
      <c r="H25" s="56">
        <v>136135</v>
      </c>
      <c r="I25" s="57" t="s">
        <v>433</v>
      </c>
      <c r="J25" s="32"/>
      <c r="K25" s="32"/>
      <c r="L25" s="32"/>
      <c r="M25" s="37">
        <v>2020</v>
      </c>
      <c r="AC25" s="11"/>
    </row>
    <row r="26" spans="1:29" s="18" customFormat="1" ht="44.25" customHeight="1" x14ac:dyDescent="0.25">
      <c r="A26" s="3">
        <v>618</v>
      </c>
      <c r="B26" s="35" t="s">
        <v>392</v>
      </c>
      <c r="C26" s="35" t="s">
        <v>165</v>
      </c>
      <c r="D26" s="54" t="s">
        <v>63</v>
      </c>
      <c r="E26" s="52" t="str">
        <f>CONCATENATE(C26,D26)</f>
        <v>г. Астрахань, ул. Водников, 14Ремонт внутридомовых инженерных систем электроснабжения</v>
      </c>
      <c r="F26" s="50" t="s">
        <v>77</v>
      </c>
      <c r="G26" s="51" t="s">
        <v>414</v>
      </c>
      <c r="H26" s="58">
        <v>1350437.64</v>
      </c>
      <c r="I26" s="60" t="s">
        <v>176</v>
      </c>
      <c r="J26" s="16" t="s">
        <v>411</v>
      </c>
      <c r="K26" s="20" t="s">
        <v>412</v>
      </c>
      <c r="L26" s="23">
        <v>43116</v>
      </c>
      <c r="M26" s="41">
        <v>3323.5</v>
      </c>
      <c r="N26" s="29"/>
      <c r="O26" s="29"/>
    </row>
    <row r="27" spans="1:29" s="18" customFormat="1" ht="44.25" customHeight="1" x14ac:dyDescent="0.25">
      <c r="A27" s="3"/>
      <c r="B27" s="35" t="s">
        <v>394</v>
      </c>
      <c r="C27" s="86" t="s">
        <v>171</v>
      </c>
      <c r="D27" s="54" t="s">
        <v>63</v>
      </c>
      <c r="E27" s="52"/>
      <c r="F27" s="50" t="s">
        <v>159</v>
      </c>
      <c r="G27" s="50" t="s">
        <v>305</v>
      </c>
      <c r="H27" s="56">
        <v>362450</v>
      </c>
      <c r="I27" s="57" t="s">
        <v>173</v>
      </c>
      <c r="J27" s="31"/>
      <c r="K27" s="20"/>
      <c r="L27" s="23"/>
      <c r="M27" s="37">
        <v>2021</v>
      </c>
      <c r="N27" s="29"/>
      <c r="O27" s="29"/>
    </row>
    <row r="28" spans="1:29" s="18" customFormat="1" ht="44.25" customHeight="1" x14ac:dyDescent="0.25">
      <c r="A28" s="3"/>
      <c r="B28" s="35" t="s">
        <v>394</v>
      </c>
      <c r="C28" s="86" t="s">
        <v>430</v>
      </c>
      <c r="D28" s="54" t="s">
        <v>3</v>
      </c>
      <c r="E28" s="52"/>
      <c r="F28" s="50" t="s">
        <v>77</v>
      </c>
      <c r="G28" s="50" t="s">
        <v>431</v>
      </c>
      <c r="H28" s="56">
        <f>106399+18530</f>
        <v>124929</v>
      </c>
      <c r="I28" s="57" t="s">
        <v>190</v>
      </c>
      <c r="J28" s="31"/>
      <c r="K28" s="20"/>
      <c r="L28" s="23"/>
      <c r="M28" s="37">
        <v>2023</v>
      </c>
      <c r="N28" s="29"/>
      <c r="O28" s="29"/>
    </row>
    <row r="29" spans="1:29" s="18" customFormat="1" ht="44.25" customHeight="1" x14ac:dyDescent="0.25">
      <c r="A29" s="3"/>
      <c r="B29" s="35" t="s">
        <v>394</v>
      </c>
      <c r="C29" s="86" t="s">
        <v>430</v>
      </c>
      <c r="D29" s="54" t="s">
        <v>75</v>
      </c>
      <c r="E29" s="52"/>
      <c r="F29" s="50" t="s">
        <v>77</v>
      </c>
      <c r="G29" s="50" t="s">
        <v>431</v>
      </c>
      <c r="H29" s="56">
        <f>269711+2153.5</f>
        <v>271864.5</v>
      </c>
      <c r="I29" s="57" t="s">
        <v>190</v>
      </c>
      <c r="J29" s="31"/>
      <c r="K29" s="20"/>
      <c r="L29" s="23"/>
      <c r="M29" s="37">
        <v>2023</v>
      </c>
      <c r="N29" s="29"/>
      <c r="O29" s="29"/>
    </row>
    <row r="30" spans="1:29" s="18" customFormat="1" ht="44.25" customHeight="1" x14ac:dyDescent="0.25">
      <c r="A30" s="4">
        <v>2256</v>
      </c>
      <c r="B30" s="35" t="s">
        <v>394</v>
      </c>
      <c r="C30" s="86" t="s">
        <v>171</v>
      </c>
      <c r="D30" s="54" t="s">
        <v>75</v>
      </c>
      <c r="E30" s="52" t="str">
        <f t="shared" ref="E30:E37" si="1">CONCATENATE(C30,D30)</f>
        <v>г. Астрахань, ул. Ахшарумова/  ул. Волжская, 54/41Ремонт внутридомовых инженерных систем теплоснабжения</v>
      </c>
      <c r="F30" s="50" t="s">
        <v>159</v>
      </c>
      <c r="G30" s="61" t="s">
        <v>305</v>
      </c>
      <c r="H30" s="56">
        <v>1720716</v>
      </c>
      <c r="I30" s="57" t="s">
        <v>173</v>
      </c>
      <c r="J30" s="16"/>
      <c r="K30" s="20"/>
      <c r="L30" s="20"/>
      <c r="M30" s="41"/>
      <c r="N30" s="29"/>
      <c r="O30" s="29"/>
    </row>
    <row r="31" spans="1:29" ht="44.25" customHeight="1" x14ac:dyDescent="0.25">
      <c r="A31" s="4">
        <v>4681</v>
      </c>
      <c r="B31" s="35" t="s">
        <v>396</v>
      </c>
      <c r="C31" s="35" t="s">
        <v>180</v>
      </c>
      <c r="D31" s="54" t="s">
        <v>2</v>
      </c>
      <c r="E31" s="52" t="str">
        <f t="shared" si="1"/>
        <v>с. Мумра, ул. Дудкина, 9Ремонт крыши</v>
      </c>
      <c r="F31" s="53" t="s">
        <v>278</v>
      </c>
      <c r="G31" s="61" t="s">
        <v>307</v>
      </c>
      <c r="H31" s="56">
        <v>997761</v>
      </c>
      <c r="I31" s="61" t="s">
        <v>181</v>
      </c>
      <c r="J31" s="16"/>
      <c r="K31" s="16"/>
      <c r="L31" s="16"/>
      <c r="M31" s="40"/>
      <c r="AC31" s="11"/>
    </row>
    <row r="32" spans="1:29" s="18" customFormat="1" ht="44.25" customHeight="1" x14ac:dyDescent="0.25">
      <c r="A32" s="4">
        <v>3812</v>
      </c>
      <c r="B32" s="35" t="s">
        <v>397</v>
      </c>
      <c r="C32" s="35" t="s">
        <v>183</v>
      </c>
      <c r="D32" s="54" t="s">
        <v>112</v>
      </c>
      <c r="E32" s="52" t="str">
        <f t="shared" si="1"/>
        <v>Ахтубинский район, ул. Нестерова, 1Ремонт подвальных помещений, относящихся к общему имуществу в многоквартирном доме</v>
      </c>
      <c r="F32" s="53" t="s">
        <v>278</v>
      </c>
      <c r="G32" s="51" t="s">
        <v>309</v>
      </c>
      <c r="H32" s="56">
        <v>585270</v>
      </c>
      <c r="I32" s="62" t="s">
        <v>184</v>
      </c>
      <c r="J32" s="16"/>
      <c r="K32" s="20"/>
      <c r="L32" s="20"/>
      <c r="M32" s="41"/>
      <c r="N32" s="29"/>
      <c r="O32" s="29"/>
    </row>
    <row r="33" spans="1:29" s="18" customFormat="1" ht="44.25" customHeight="1" x14ac:dyDescent="0.25">
      <c r="A33" s="4">
        <v>3815</v>
      </c>
      <c r="B33" s="35" t="s">
        <v>397</v>
      </c>
      <c r="C33" s="35" t="s">
        <v>185</v>
      </c>
      <c r="D33" s="54" t="s">
        <v>75</v>
      </c>
      <c r="E33" s="52" t="str">
        <f t="shared" si="1"/>
        <v>Ахтубинский район, ул. Нестерова, 3Ремонт внутридомовых инженерных систем теплоснабжения</v>
      </c>
      <c r="F33" s="53" t="s">
        <v>278</v>
      </c>
      <c r="G33" s="51" t="s">
        <v>310</v>
      </c>
      <c r="H33" s="63">
        <v>3472787</v>
      </c>
      <c r="I33" s="64" t="s">
        <v>187</v>
      </c>
      <c r="J33" s="16"/>
      <c r="K33" s="20"/>
      <c r="L33" s="20"/>
      <c r="M33" s="41"/>
      <c r="N33" s="29"/>
      <c r="O33" s="29"/>
    </row>
    <row r="34" spans="1:29" ht="44.25" customHeight="1" x14ac:dyDescent="0.25">
      <c r="A34" s="4">
        <v>3824</v>
      </c>
      <c r="B34" s="35" t="s">
        <v>397</v>
      </c>
      <c r="C34" s="35" t="s">
        <v>186</v>
      </c>
      <c r="D34" s="54" t="s">
        <v>90</v>
      </c>
      <c r="E34" s="52" t="str">
        <f t="shared" si="1"/>
        <v>Ахтубинский район, пер. Строителей, 1Ремонт внутридомовых инженерных систем водоотведения</v>
      </c>
      <c r="F34" s="53" t="s">
        <v>278</v>
      </c>
      <c r="G34" s="51" t="s">
        <v>311</v>
      </c>
      <c r="H34" s="56">
        <v>203760</v>
      </c>
      <c r="I34" s="64" t="s">
        <v>181</v>
      </c>
      <c r="J34" s="16"/>
      <c r="K34" s="16"/>
      <c r="L34" s="16"/>
      <c r="M34" s="40"/>
      <c r="AC34" s="11"/>
    </row>
    <row r="35" spans="1:29" ht="44.25" customHeight="1" x14ac:dyDescent="0.25">
      <c r="A35" s="3">
        <v>3818</v>
      </c>
      <c r="B35" s="35" t="s">
        <v>397</v>
      </c>
      <c r="C35" s="35" t="s">
        <v>188</v>
      </c>
      <c r="D35" s="54" t="s">
        <v>63</v>
      </c>
      <c r="E35" s="52" t="str">
        <f t="shared" si="1"/>
        <v>Ахтубинский район, ул. Нестерова, 8Ремонт внутридомовых инженерных систем электроснабжения</v>
      </c>
      <c r="F35" s="64" t="s">
        <v>25</v>
      </c>
      <c r="G35" s="51" t="s">
        <v>312</v>
      </c>
      <c r="H35" s="56">
        <v>910000</v>
      </c>
      <c r="I35" s="51" t="s">
        <v>189</v>
      </c>
      <c r="J35" s="16"/>
      <c r="K35" s="16"/>
      <c r="L35" s="16"/>
      <c r="M35" s="40"/>
      <c r="AC35" s="11"/>
    </row>
    <row r="36" spans="1:29" ht="44.25" customHeight="1" x14ac:dyDescent="0.25">
      <c r="A36" s="3">
        <v>3855</v>
      </c>
      <c r="B36" s="35" t="s">
        <v>397</v>
      </c>
      <c r="C36" s="35" t="s">
        <v>461</v>
      </c>
      <c r="D36" s="54" t="s">
        <v>63</v>
      </c>
      <c r="E36" s="52" t="str">
        <f t="shared" si="1"/>
        <v>г.Ахтубинск, ул. Буденного, 7Ремонт внутридомовых инженерных систем электроснабжения</v>
      </c>
      <c r="F36" s="53" t="s">
        <v>278</v>
      </c>
      <c r="G36" s="50" t="s">
        <v>313</v>
      </c>
      <c r="H36" s="63">
        <v>1056187</v>
      </c>
      <c r="I36" s="60" t="s">
        <v>191</v>
      </c>
      <c r="J36" s="16"/>
      <c r="K36" s="16"/>
      <c r="L36" s="16"/>
      <c r="M36" s="40"/>
      <c r="AC36" s="11"/>
    </row>
    <row r="37" spans="1:29" s="18" customFormat="1" ht="44.25" customHeight="1" x14ac:dyDescent="0.25">
      <c r="A37" s="3">
        <v>3855</v>
      </c>
      <c r="B37" s="35" t="s">
        <v>397</v>
      </c>
      <c r="C37" s="35" t="s">
        <v>461</v>
      </c>
      <c r="D37" s="54" t="s">
        <v>90</v>
      </c>
      <c r="E37" s="52" t="str">
        <f t="shared" si="1"/>
        <v>г.Ахтубинск, ул. Буденного, 7Ремонт внутридомовых инженерных систем водоотведения</v>
      </c>
      <c r="F37" s="64" t="s">
        <v>25</v>
      </c>
      <c r="G37" s="50" t="s">
        <v>314</v>
      </c>
      <c r="H37" s="56">
        <v>506999</v>
      </c>
      <c r="I37" s="60" t="s">
        <v>192</v>
      </c>
      <c r="J37" s="16"/>
      <c r="K37" s="20"/>
      <c r="L37" s="20"/>
      <c r="M37" s="41"/>
      <c r="N37" s="29"/>
      <c r="O37" s="29"/>
    </row>
    <row r="38" spans="1:29" s="18" customFormat="1" ht="44.25" customHeight="1" x14ac:dyDescent="0.25">
      <c r="A38" s="3"/>
      <c r="B38" s="35" t="s">
        <v>397</v>
      </c>
      <c r="C38" s="35" t="s">
        <v>415</v>
      </c>
      <c r="D38" s="54" t="s">
        <v>3</v>
      </c>
      <c r="E38" s="52"/>
      <c r="F38" s="53" t="s">
        <v>278</v>
      </c>
      <c r="G38" s="51" t="s">
        <v>416</v>
      </c>
      <c r="H38" s="56">
        <v>476163</v>
      </c>
      <c r="I38" s="60" t="s">
        <v>417</v>
      </c>
      <c r="J38" s="31"/>
      <c r="K38" s="20"/>
      <c r="L38" s="20"/>
      <c r="M38" s="37">
        <v>2019</v>
      </c>
      <c r="N38" s="29"/>
      <c r="O38" s="29"/>
    </row>
    <row r="39" spans="1:29" s="18" customFormat="1" ht="44.25" customHeight="1" x14ac:dyDescent="0.25">
      <c r="A39" s="4">
        <v>3800</v>
      </c>
      <c r="B39" s="35" t="s">
        <v>397</v>
      </c>
      <c r="C39" s="35" t="s">
        <v>193</v>
      </c>
      <c r="D39" s="54" t="s">
        <v>75</v>
      </c>
      <c r="E39" s="52" t="str">
        <f>CONCATENATE(C39,D39)</f>
        <v>Ахтубинский район, мкрн. Мелиораторов, 7Ремонт внутридомовых инженерных систем теплоснабжения</v>
      </c>
      <c r="F39" s="53" t="s">
        <v>278</v>
      </c>
      <c r="G39" s="51" t="s">
        <v>315</v>
      </c>
      <c r="H39" s="56">
        <v>987370</v>
      </c>
      <c r="I39" s="61" t="s">
        <v>194</v>
      </c>
      <c r="J39" s="16"/>
      <c r="K39" s="20"/>
      <c r="L39" s="20"/>
      <c r="M39" s="41"/>
      <c r="N39" s="29"/>
      <c r="O39" s="29"/>
    </row>
    <row r="40" spans="1:29" s="18" customFormat="1" ht="44.25" customHeight="1" x14ac:dyDescent="0.25">
      <c r="A40" s="4">
        <v>925</v>
      </c>
      <c r="B40" s="35" t="s">
        <v>395</v>
      </c>
      <c r="C40" s="35" t="s">
        <v>201</v>
      </c>
      <c r="D40" s="54" t="s">
        <v>2</v>
      </c>
      <c r="E40" s="52" t="str">
        <f>CONCATENATE(C40,D40)</f>
        <v>г. Астрахань, ул. В.Барсовой, 12,корп. 2, литер АРемонт крыши</v>
      </c>
      <c r="F40" s="53" t="s">
        <v>278</v>
      </c>
      <c r="G40" s="51" t="s">
        <v>318</v>
      </c>
      <c r="H40" s="63">
        <f>593587+283605</f>
        <v>877192</v>
      </c>
      <c r="I40" s="60" t="s">
        <v>202</v>
      </c>
      <c r="J40" s="16"/>
      <c r="K40" s="20"/>
      <c r="L40" s="20"/>
      <c r="M40" s="41"/>
      <c r="N40" s="29"/>
      <c r="O40" s="29"/>
    </row>
    <row r="41" spans="1:29" s="18" customFormat="1" ht="44.25" customHeight="1" x14ac:dyDescent="0.25">
      <c r="A41" s="4"/>
      <c r="B41" s="35" t="s">
        <v>395</v>
      </c>
      <c r="C41" s="35" t="s">
        <v>204</v>
      </c>
      <c r="D41" s="54" t="s">
        <v>4</v>
      </c>
      <c r="E41" s="50" t="s">
        <v>159</v>
      </c>
      <c r="F41" s="50" t="s">
        <v>159</v>
      </c>
      <c r="G41" s="51" t="s">
        <v>316</v>
      </c>
      <c r="H41" s="53">
        <v>3650040</v>
      </c>
      <c r="I41" s="57" t="s">
        <v>438</v>
      </c>
      <c r="J41" s="31"/>
      <c r="K41" s="20"/>
      <c r="L41" s="20"/>
      <c r="M41" s="37">
        <v>2038</v>
      </c>
      <c r="N41" s="29"/>
      <c r="O41" s="29"/>
    </row>
    <row r="42" spans="1:29" s="18" customFormat="1" ht="44.25" customHeight="1" x14ac:dyDescent="0.25">
      <c r="A42" s="4"/>
      <c r="B42" s="35" t="s">
        <v>395</v>
      </c>
      <c r="C42" s="35" t="s">
        <v>204</v>
      </c>
      <c r="D42" s="54" t="s">
        <v>347</v>
      </c>
      <c r="E42" s="50" t="s">
        <v>159</v>
      </c>
      <c r="F42" s="50" t="s">
        <v>159</v>
      </c>
      <c r="G42" s="51" t="s">
        <v>316</v>
      </c>
      <c r="H42" s="53">
        <v>1577679</v>
      </c>
      <c r="I42" s="57" t="s">
        <v>206</v>
      </c>
      <c r="J42" s="35"/>
      <c r="K42" s="20"/>
      <c r="L42" s="20"/>
      <c r="M42" s="37"/>
      <c r="N42" s="29"/>
      <c r="O42" s="29"/>
    </row>
    <row r="43" spans="1:29" ht="44.25" customHeight="1" x14ac:dyDescent="0.25">
      <c r="A43" s="3">
        <v>811</v>
      </c>
      <c r="B43" s="35" t="s">
        <v>395</v>
      </c>
      <c r="C43" s="35" t="s">
        <v>204</v>
      </c>
      <c r="D43" s="54" t="s">
        <v>63</v>
      </c>
      <c r="E43" s="52" t="str">
        <f t="shared" ref="E43:E53" si="2">CONCATENATE(C43,D43)</f>
        <v>г. Астрахань, ул. Б.Алексеева, 51 литер АРемонт внутридомовых инженерных систем электроснабжения</v>
      </c>
      <c r="F43" s="50" t="s">
        <v>159</v>
      </c>
      <c r="G43" s="51" t="s">
        <v>316</v>
      </c>
      <c r="H43" s="56">
        <v>3237949</v>
      </c>
      <c r="I43" s="57" t="s">
        <v>439</v>
      </c>
      <c r="J43" s="16"/>
      <c r="K43" s="16"/>
      <c r="L43" s="16"/>
      <c r="M43" s="40"/>
      <c r="AC43" s="11"/>
    </row>
    <row r="44" spans="1:29" ht="44.25" customHeight="1" x14ac:dyDescent="0.25">
      <c r="A44" s="4">
        <v>3805</v>
      </c>
      <c r="B44" s="35" t="s">
        <v>397</v>
      </c>
      <c r="C44" s="35" t="s">
        <v>205</v>
      </c>
      <c r="D44" s="54" t="s">
        <v>75</v>
      </c>
      <c r="E44" s="52" t="str">
        <f t="shared" si="2"/>
        <v>Ахтубинский район, мкрн. Мелиораторов, 12Ремонт внутридомовых инженерных систем теплоснабжения</v>
      </c>
      <c r="F44" s="53" t="s">
        <v>278</v>
      </c>
      <c r="G44" s="55" t="s">
        <v>317</v>
      </c>
      <c r="H44" s="56">
        <v>844590</v>
      </c>
      <c r="I44" s="61" t="s">
        <v>207</v>
      </c>
      <c r="J44" s="16"/>
      <c r="K44" s="16"/>
      <c r="L44" s="16"/>
      <c r="M44" s="40"/>
      <c r="AC44" s="11"/>
    </row>
    <row r="45" spans="1:29" s="18" customFormat="1" ht="44.25" customHeight="1" x14ac:dyDescent="0.25">
      <c r="A45" s="4">
        <v>3206</v>
      </c>
      <c r="B45" s="35" t="s">
        <v>400</v>
      </c>
      <c r="C45" s="94" t="s">
        <v>210</v>
      </c>
      <c r="D45" s="54" t="s">
        <v>2</v>
      </c>
      <c r="E45" s="52" t="str">
        <f t="shared" si="2"/>
        <v>г. Астрахань, ул. 1-я Перевозная, 118/2Ремонт крыши</v>
      </c>
      <c r="F45" s="53" t="s">
        <v>278</v>
      </c>
      <c r="G45" s="64" t="s">
        <v>292</v>
      </c>
      <c r="H45" s="58">
        <f>1172802+200010</f>
        <v>1372812</v>
      </c>
      <c r="I45" s="59" t="s">
        <v>212</v>
      </c>
      <c r="J45" s="16"/>
      <c r="K45" s="20"/>
      <c r="L45" s="20"/>
      <c r="M45" s="41"/>
      <c r="N45" s="29"/>
      <c r="O45" s="29"/>
    </row>
    <row r="46" spans="1:29" ht="44.25" customHeight="1" x14ac:dyDescent="0.25">
      <c r="A46" s="4">
        <v>3206</v>
      </c>
      <c r="B46" s="35" t="s">
        <v>400</v>
      </c>
      <c r="C46" s="94" t="s">
        <v>210</v>
      </c>
      <c r="D46" s="54" t="s">
        <v>63</v>
      </c>
      <c r="E46" s="52" t="str">
        <f t="shared" si="2"/>
        <v>г. Астрахань, ул. 1-я Перевозная, 118/2Ремонт внутридомовых инженерных систем электроснабжения</v>
      </c>
      <c r="F46" s="53" t="s">
        <v>278</v>
      </c>
      <c r="G46" s="51" t="s">
        <v>292</v>
      </c>
      <c r="H46" s="58">
        <f>940173+119694+79178</f>
        <v>1139045</v>
      </c>
      <c r="I46" s="59" t="s">
        <v>212</v>
      </c>
      <c r="J46" s="16"/>
      <c r="K46" s="16"/>
      <c r="L46" s="16"/>
      <c r="M46" s="40"/>
      <c r="AC46" s="11"/>
    </row>
    <row r="47" spans="1:29" s="18" customFormat="1" ht="44.25" customHeight="1" x14ac:dyDescent="0.25">
      <c r="A47" s="4">
        <v>925</v>
      </c>
      <c r="B47" s="35" t="s">
        <v>395</v>
      </c>
      <c r="C47" s="35" t="s">
        <v>201</v>
      </c>
      <c r="D47" s="54" t="s">
        <v>90</v>
      </c>
      <c r="E47" s="52" t="str">
        <f t="shared" si="2"/>
        <v>г. Астрахань, ул. В.Барсовой, 12,корп. 2, литер АРемонт внутридомовых инженерных систем водоотведения</v>
      </c>
      <c r="F47" s="53" t="s">
        <v>278</v>
      </c>
      <c r="G47" s="51" t="s">
        <v>318</v>
      </c>
      <c r="H47" s="56">
        <f>835563+125309</f>
        <v>960872</v>
      </c>
      <c r="I47" s="57" t="s">
        <v>202</v>
      </c>
      <c r="J47" s="16"/>
      <c r="K47" s="20"/>
      <c r="L47" s="20"/>
      <c r="M47" s="41"/>
      <c r="N47" s="29"/>
      <c r="O47" s="29"/>
    </row>
    <row r="48" spans="1:29" s="18" customFormat="1" ht="44.25" customHeight="1" x14ac:dyDescent="0.25">
      <c r="A48" s="4">
        <v>925</v>
      </c>
      <c r="B48" s="35" t="s">
        <v>395</v>
      </c>
      <c r="C48" s="35" t="s">
        <v>201</v>
      </c>
      <c r="D48" s="54" t="s">
        <v>112</v>
      </c>
      <c r="E48" s="52" t="str">
        <f t="shared" si="2"/>
        <v>г. Астрахань, ул. В.Барсовой, 12,корп. 2, литер АРемонт подвальных помещений, относящихся к общему имуществу в многоквартирном доме</v>
      </c>
      <c r="F48" s="53" t="s">
        <v>278</v>
      </c>
      <c r="G48" s="51" t="s">
        <v>318</v>
      </c>
      <c r="H48" s="56">
        <v>250120</v>
      </c>
      <c r="I48" s="57" t="s">
        <v>202</v>
      </c>
      <c r="J48" s="16"/>
      <c r="K48" s="20"/>
      <c r="L48" s="20"/>
      <c r="M48" s="41"/>
      <c r="N48" s="29"/>
      <c r="O48" s="29"/>
    </row>
    <row r="49" spans="1:29" ht="44.25" customHeight="1" x14ac:dyDescent="0.25">
      <c r="A49" s="3">
        <v>3249</v>
      </c>
      <c r="B49" s="35" t="s">
        <v>400</v>
      </c>
      <c r="C49" s="94" t="s">
        <v>214</v>
      </c>
      <c r="D49" s="54" t="s">
        <v>3</v>
      </c>
      <c r="E49" s="52" t="str">
        <f t="shared" si="2"/>
        <v>г. Астрахань, ул. Бабаевского, 31Ремонт внутридомовых инженерных систем водоснабжения</v>
      </c>
      <c r="F49" s="50" t="s">
        <v>159</v>
      </c>
      <c r="G49" s="51" t="s">
        <v>319</v>
      </c>
      <c r="H49" s="56">
        <v>3744136</v>
      </c>
      <c r="I49" s="61" t="s">
        <v>215</v>
      </c>
      <c r="J49" s="16"/>
      <c r="K49" s="16"/>
      <c r="L49" s="16"/>
      <c r="M49" s="40"/>
      <c r="AC49" s="11"/>
    </row>
    <row r="50" spans="1:29" s="18" customFormat="1" ht="44.25" customHeight="1" x14ac:dyDescent="0.25">
      <c r="A50" s="3"/>
      <c r="B50" s="35" t="s">
        <v>393</v>
      </c>
      <c r="C50" s="92" t="s">
        <v>450</v>
      </c>
      <c r="D50" s="50" t="s">
        <v>4</v>
      </c>
      <c r="E50" s="52" t="str">
        <f t="shared" si="2"/>
        <v>г.Астрахань, ул. Капитана Краснова, 34/41аРемонт фасада</v>
      </c>
      <c r="F50" s="50" t="s">
        <v>159</v>
      </c>
      <c r="G50" s="51" t="s">
        <v>344</v>
      </c>
      <c r="H50" s="56">
        <v>2587972</v>
      </c>
      <c r="I50" s="61" t="s">
        <v>345</v>
      </c>
      <c r="J50" s="16"/>
      <c r="K50" s="20"/>
      <c r="L50" s="20"/>
      <c r="M50" s="41"/>
      <c r="N50" s="29"/>
      <c r="O50" s="29"/>
    </row>
    <row r="51" spans="1:29" ht="44.25" customHeight="1" x14ac:dyDescent="0.25">
      <c r="A51" s="3">
        <v>2928</v>
      </c>
      <c r="B51" s="35" t="s">
        <v>393</v>
      </c>
      <c r="C51" s="92" t="s">
        <v>450</v>
      </c>
      <c r="D51" s="54" t="s">
        <v>2</v>
      </c>
      <c r="E51" s="52" t="str">
        <f t="shared" si="2"/>
        <v>г.Астрахань, ул. Капитана Краснова, 34/41аРемонт крыши</v>
      </c>
      <c r="F51" s="50" t="s">
        <v>159</v>
      </c>
      <c r="G51" s="51" t="s">
        <v>344</v>
      </c>
      <c r="H51" s="65">
        <v>2001255</v>
      </c>
      <c r="I51" s="61" t="s">
        <v>345</v>
      </c>
      <c r="J51" s="16"/>
      <c r="K51" s="16"/>
      <c r="L51" s="16"/>
      <c r="M51" s="40"/>
      <c r="AC51" s="11"/>
    </row>
    <row r="52" spans="1:29" ht="44.25" customHeight="1" x14ac:dyDescent="0.25">
      <c r="A52" s="4">
        <v>3743</v>
      </c>
      <c r="B52" s="35" t="s">
        <v>397</v>
      </c>
      <c r="C52" s="35" t="s">
        <v>259</v>
      </c>
      <c r="D52" s="50" t="s">
        <v>4</v>
      </c>
      <c r="E52" s="52" t="str">
        <f t="shared" si="2"/>
        <v>г.Ахтубинск, ул. Грибоедова, 11Ремонт фасада</v>
      </c>
      <c r="F52" s="53" t="s">
        <v>278</v>
      </c>
      <c r="G52" s="56" t="s">
        <v>320</v>
      </c>
      <c r="H52" s="65">
        <v>1211090</v>
      </c>
      <c r="I52" s="53" t="s">
        <v>281</v>
      </c>
      <c r="J52" s="16"/>
      <c r="K52" s="16"/>
      <c r="L52" s="16"/>
      <c r="M52" s="40"/>
      <c r="AC52" s="11"/>
    </row>
    <row r="53" spans="1:29" s="18" customFormat="1" ht="44.25" customHeight="1" x14ac:dyDescent="0.25">
      <c r="A53" s="5">
        <v>4544</v>
      </c>
      <c r="B53" s="35" t="s">
        <v>396</v>
      </c>
      <c r="C53" s="35" t="s">
        <v>164</v>
      </c>
      <c r="D53" s="54" t="s">
        <v>2</v>
      </c>
      <c r="E53" s="52" t="str">
        <f t="shared" si="2"/>
        <v>р. п. Ильинка, ул. Суворова, 9аРемонт крыши</v>
      </c>
      <c r="F53" s="53" t="s">
        <v>278</v>
      </c>
      <c r="G53" s="56" t="s">
        <v>321</v>
      </c>
      <c r="H53" s="65">
        <v>855658</v>
      </c>
      <c r="I53" s="66" t="s">
        <v>282</v>
      </c>
      <c r="J53" s="16"/>
      <c r="K53" s="20"/>
      <c r="L53" s="20"/>
      <c r="M53" s="41"/>
      <c r="N53" s="29"/>
      <c r="O53" s="29"/>
    </row>
    <row r="54" spans="1:29" s="18" customFormat="1" ht="44.25" customHeight="1" x14ac:dyDescent="0.25">
      <c r="A54" s="5"/>
      <c r="B54" s="35" t="s">
        <v>397</v>
      </c>
      <c r="C54" s="35" t="s">
        <v>423</v>
      </c>
      <c r="D54" s="54" t="s">
        <v>4</v>
      </c>
      <c r="E54" s="52"/>
      <c r="F54" s="53" t="s">
        <v>278</v>
      </c>
      <c r="G54" s="51" t="s">
        <v>424</v>
      </c>
      <c r="H54" s="65">
        <v>2046620</v>
      </c>
      <c r="I54" s="57" t="s">
        <v>425</v>
      </c>
      <c r="J54" s="31"/>
      <c r="K54" s="20"/>
      <c r="L54" s="20"/>
      <c r="M54" s="37">
        <v>2018</v>
      </c>
      <c r="N54" s="29"/>
      <c r="O54" s="29"/>
    </row>
    <row r="55" spans="1:29" s="83" customFormat="1" ht="44.25" customHeight="1" x14ac:dyDescent="0.25">
      <c r="A55" s="78">
        <v>3759</v>
      </c>
      <c r="B55" s="35" t="s">
        <v>397</v>
      </c>
      <c r="C55" s="35" t="s">
        <v>260</v>
      </c>
      <c r="D55" s="54" t="s">
        <v>2</v>
      </c>
      <c r="E55" s="80" t="str">
        <f>CONCATENATE(C55,D55)</f>
        <v>г.Ахтубинск, ул. Сталинградская, 13Ремонт крыши</v>
      </c>
      <c r="F55" s="53" t="s">
        <v>278</v>
      </c>
      <c r="G55" s="51" t="s">
        <v>322</v>
      </c>
      <c r="H55" s="56">
        <v>1960000</v>
      </c>
      <c r="I55" s="66" t="s">
        <v>282</v>
      </c>
      <c r="J55" s="79"/>
      <c r="K55" s="79"/>
      <c r="L55" s="79"/>
      <c r="M55" s="81"/>
      <c r="N55" s="82"/>
      <c r="O55" s="82"/>
    </row>
    <row r="56" spans="1:29" s="18" customFormat="1" ht="44.25" customHeight="1" x14ac:dyDescent="0.25">
      <c r="A56" s="4"/>
      <c r="B56" s="35" t="str">
        <f>B57</f>
        <v>Знаменск</v>
      </c>
      <c r="C56" s="84" t="s">
        <v>261</v>
      </c>
      <c r="D56" s="54" t="s">
        <v>347</v>
      </c>
      <c r="E56" s="52"/>
      <c r="F56" s="53" t="s">
        <v>278</v>
      </c>
      <c r="G56" s="51" t="s">
        <v>308</v>
      </c>
      <c r="H56" s="56">
        <v>555553</v>
      </c>
      <c r="I56" s="56" t="s">
        <v>182</v>
      </c>
      <c r="J56" s="35"/>
      <c r="K56" s="20"/>
      <c r="L56" s="20"/>
      <c r="M56" s="41" t="s">
        <v>437</v>
      </c>
      <c r="N56" s="29"/>
      <c r="O56" s="29"/>
    </row>
    <row r="57" spans="1:29" s="18" customFormat="1" ht="44.25" customHeight="1" x14ac:dyDescent="0.25">
      <c r="A57" s="4">
        <v>4261</v>
      </c>
      <c r="B57" s="35" t="s">
        <v>392</v>
      </c>
      <c r="C57" s="84" t="s">
        <v>261</v>
      </c>
      <c r="D57" s="50" t="s">
        <v>4</v>
      </c>
      <c r="E57" s="52" t="str">
        <f t="shared" ref="E57:E84" si="3">CONCATENATE(C57,D57)</f>
        <v>г. Знаменск, ул. Ватутина, 18Ремонт фасада</v>
      </c>
      <c r="F57" s="53" t="s">
        <v>278</v>
      </c>
      <c r="G57" s="56" t="s">
        <v>323</v>
      </c>
      <c r="H57" s="56">
        <v>577910</v>
      </c>
      <c r="I57" s="56" t="s">
        <v>182</v>
      </c>
      <c r="J57" s="16"/>
      <c r="K57" s="20"/>
      <c r="L57" s="20"/>
      <c r="M57" s="41"/>
      <c r="N57" s="29"/>
      <c r="O57" s="29"/>
    </row>
    <row r="58" spans="1:29" s="18" customFormat="1" ht="44.25" customHeight="1" x14ac:dyDescent="0.25">
      <c r="A58" s="4">
        <v>4378</v>
      </c>
      <c r="B58" s="35" t="s">
        <v>392</v>
      </c>
      <c r="C58" s="84" t="s">
        <v>262</v>
      </c>
      <c r="D58" s="50" t="s">
        <v>4</v>
      </c>
      <c r="E58" s="52" t="str">
        <f t="shared" si="3"/>
        <v>г. Знаменск, ул. Мира, 2Ремонт фасада</v>
      </c>
      <c r="F58" s="53" t="s">
        <v>278</v>
      </c>
      <c r="G58" s="51" t="s">
        <v>324</v>
      </c>
      <c r="H58" s="56">
        <v>913243</v>
      </c>
      <c r="I58" s="62" t="s">
        <v>190</v>
      </c>
      <c r="J58" s="16"/>
      <c r="K58" s="20"/>
      <c r="L58" s="20"/>
      <c r="M58" s="41"/>
      <c r="N58" s="29"/>
      <c r="O58" s="29"/>
    </row>
    <row r="59" spans="1:29" s="83" customFormat="1" ht="44.25" customHeight="1" x14ac:dyDescent="0.25">
      <c r="A59" s="78"/>
      <c r="B59" s="35" t="s">
        <v>397</v>
      </c>
      <c r="C59" s="35" t="s">
        <v>260</v>
      </c>
      <c r="D59" s="54" t="s">
        <v>90</v>
      </c>
      <c r="E59" s="80" t="str">
        <f t="shared" si="3"/>
        <v>г.Ахтубинск, ул. Сталинградская, 13Ремонт внутридомовых инженерных систем водоотведения</v>
      </c>
      <c r="F59" s="53" t="s">
        <v>278</v>
      </c>
      <c r="G59" s="51" t="s">
        <v>346</v>
      </c>
      <c r="H59" s="56">
        <v>207746</v>
      </c>
      <c r="I59" s="66" t="s">
        <v>283</v>
      </c>
      <c r="J59" s="79"/>
      <c r="K59" s="79"/>
      <c r="L59" s="79"/>
      <c r="M59" s="81"/>
      <c r="N59" s="82"/>
      <c r="O59" s="82"/>
    </row>
    <row r="60" spans="1:29" ht="44.25" customHeight="1" x14ac:dyDescent="0.25">
      <c r="A60" s="4">
        <v>3954</v>
      </c>
      <c r="B60" s="35" t="s">
        <v>397</v>
      </c>
      <c r="C60" s="35" t="s">
        <v>263</v>
      </c>
      <c r="D60" s="54" t="s">
        <v>75</v>
      </c>
      <c r="E60" s="52" t="str">
        <f t="shared" si="3"/>
        <v>г.Ахтубинск, ул. Сталинградская, 8Ремонт внутридомовых инженерных систем теплоснабжения</v>
      </c>
      <c r="F60" s="53" t="s">
        <v>278</v>
      </c>
      <c r="G60" s="56" t="s">
        <v>325</v>
      </c>
      <c r="H60" s="56">
        <v>1252879</v>
      </c>
      <c r="I60" s="66" t="s">
        <v>283</v>
      </c>
      <c r="J60" s="16"/>
      <c r="K60" s="16"/>
      <c r="L60" s="16"/>
      <c r="M60" s="40"/>
      <c r="AC60" s="11"/>
    </row>
    <row r="61" spans="1:29" ht="44.25" customHeight="1" x14ac:dyDescent="0.25">
      <c r="A61" s="4">
        <v>4310</v>
      </c>
      <c r="B61" s="35" t="s">
        <v>392</v>
      </c>
      <c r="C61" s="84" t="s">
        <v>264</v>
      </c>
      <c r="D61" s="54" t="s">
        <v>2</v>
      </c>
      <c r="E61" s="52" t="str">
        <f t="shared" si="3"/>
        <v>г. Знаменск, ул. Комсомольская, 11Ремонт крыши</v>
      </c>
      <c r="F61" s="53" t="s">
        <v>278</v>
      </c>
      <c r="G61" s="56" t="s">
        <v>326</v>
      </c>
      <c r="H61" s="65">
        <v>1302990</v>
      </c>
      <c r="I61" s="53" t="s">
        <v>284</v>
      </c>
      <c r="J61" s="16"/>
      <c r="K61" s="16"/>
      <c r="L61" s="16"/>
      <c r="M61" s="40"/>
      <c r="AC61" s="11"/>
    </row>
    <row r="62" spans="1:29" ht="44.25" customHeight="1" x14ac:dyDescent="0.25">
      <c r="A62" s="4">
        <v>4419</v>
      </c>
      <c r="B62" s="35" t="s">
        <v>392</v>
      </c>
      <c r="C62" s="84" t="s">
        <v>220</v>
      </c>
      <c r="D62" s="54" t="s">
        <v>2</v>
      </c>
      <c r="E62" s="52" t="str">
        <f t="shared" si="3"/>
        <v>г. Знаменск, ул. Пионерская, 5Ремонт крыши</v>
      </c>
      <c r="F62" s="53" t="s">
        <v>278</v>
      </c>
      <c r="G62" s="56" t="s">
        <v>327</v>
      </c>
      <c r="H62" s="65">
        <v>1974899</v>
      </c>
      <c r="I62" s="53" t="s">
        <v>281</v>
      </c>
      <c r="J62" s="16"/>
      <c r="K62" s="16"/>
      <c r="L62" s="16"/>
      <c r="M62" s="40"/>
      <c r="AC62" s="11"/>
    </row>
    <row r="63" spans="1:29" ht="44.25" customHeight="1" x14ac:dyDescent="0.25">
      <c r="A63" s="5">
        <v>4530</v>
      </c>
      <c r="B63" s="35" t="s">
        <v>396</v>
      </c>
      <c r="C63" s="35" t="s">
        <v>217</v>
      </c>
      <c r="D63" s="54" t="s">
        <v>277</v>
      </c>
      <c r="E63" s="52" t="str">
        <f t="shared" si="3"/>
        <v>р. п. Ильинка, ул. Чкалова, 8Установка коллективных (общедомовых) приборов учета потребления холодной воды</v>
      </c>
      <c r="F63" s="53" t="s">
        <v>278</v>
      </c>
      <c r="G63" s="59" t="s">
        <v>328</v>
      </c>
      <c r="H63" s="56">
        <v>272035</v>
      </c>
      <c r="I63" s="62" t="s">
        <v>285</v>
      </c>
      <c r="J63" s="16"/>
      <c r="K63" s="16"/>
      <c r="L63" s="16"/>
      <c r="M63" s="40"/>
      <c r="AC63" s="11"/>
    </row>
    <row r="64" spans="1:29" s="18" customFormat="1" ht="44.25" customHeight="1" x14ac:dyDescent="0.25">
      <c r="A64" s="4">
        <v>616</v>
      </c>
      <c r="B64" s="35" t="s">
        <v>393</v>
      </c>
      <c r="C64" s="35" t="s">
        <v>174</v>
      </c>
      <c r="D64" s="54" t="s">
        <v>75</v>
      </c>
      <c r="E64" s="52" t="str">
        <f t="shared" si="3"/>
        <v>г. Астрахань, ул. Капитанская, 30Ремонт внутридомовых инженерных систем теплоснабжения</v>
      </c>
      <c r="F64" s="64" t="s">
        <v>25</v>
      </c>
      <c r="G64" s="56" t="s">
        <v>329</v>
      </c>
      <c r="H64" s="56">
        <v>803960</v>
      </c>
      <c r="I64" s="56" t="s">
        <v>286</v>
      </c>
      <c r="J64" s="16"/>
      <c r="K64" s="20"/>
      <c r="L64" s="20"/>
      <c r="M64" s="41"/>
      <c r="N64" s="29"/>
      <c r="O64" s="29"/>
    </row>
    <row r="65" spans="1:29" s="18" customFormat="1" ht="44.25" customHeight="1" x14ac:dyDescent="0.25">
      <c r="A65" s="4">
        <v>616</v>
      </c>
      <c r="B65" s="35" t="s">
        <v>393</v>
      </c>
      <c r="C65" s="35" t="s">
        <v>174</v>
      </c>
      <c r="D65" s="54" t="s">
        <v>90</v>
      </c>
      <c r="E65" s="52" t="str">
        <f t="shared" si="3"/>
        <v>г. Астрахань, ул. Капитанская, 30Ремонт внутридомовых инженерных систем водоотведения</v>
      </c>
      <c r="F65" s="64" t="s">
        <v>25</v>
      </c>
      <c r="G65" s="56" t="s">
        <v>329</v>
      </c>
      <c r="H65" s="56">
        <v>56040</v>
      </c>
      <c r="I65" s="56" t="s">
        <v>286</v>
      </c>
      <c r="J65" s="16"/>
      <c r="K65" s="20"/>
      <c r="L65" s="20"/>
      <c r="M65" s="41"/>
      <c r="N65" s="29"/>
      <c r="O65" s="29"/>
    </row>
    <row r="66" spans="1:29" ht="44.25" customHeight="1" x14ac:dyDescent="0.25">
      <c r="A66" s="4">
        <v>4413</v>
      </c>
      <c r="B66" s="35" t="s">
        <v>392</v>
      </c>
      <c r="C66" s="84" t="s">
        <v>265</v>
      </c>
      <c r="D66" s="54" t="s">
        <v>2</v>
      </c>
      <c r="E66" s="52" t="str">
        <f t="shared" si="3"/>
        <v>г. Знаменск, ул. Первомайская, 18Ремонт крыши</v>
      </c>
      <c r="F66" s="53" t="s">
        <v>278</v>
      </c>
      <c r="G66" s="56" t="s">
        <v>330</v>
      </c>
      <c r="H66" s="56">
        <v>1795954</v>
      </c>
      <c r="I66" s="53" t="s">
        <v>287</v>
      </c>
      <c r="J66" s="16"/>
      <c r="K66" s="16"/>
      <c r="L66" s="16"/>
      <c r="M66" s="40"/>
      <c r="AC66" s="11"/>
    </row>
    <row r="67" spans="1:29" s="18" customFormat="1" ht="44.25" customHeight="1" x14ac:dyDescent="0.25">
      <c r="A67" s="4">
        <v>4414</v>
      </c>
      <c r="B67" s="35" t="s">
        <v>392</v>
      </c>
      <c r="C67" s="84" t="s">
        <v>266</v>
      </c>
      <c r="D67" s="54" t="s">
        <v>2</v>
      </c>
      <c r="E67" s="52" t="str">
        <f t="shared" si="3"/>
        <v>г. Знаменск, ул. Первомайская, 20Ремонт крыши</v>
      </c>
      <c r="F67" s="53" t="s">
        <v>278</v>
      </c>
      <c r="G67" s="56" t="s">
        <v>331</v>
      </c>
      <c r="H67" s="56">
        <v>2097382</v>
      </c>
      <c r="I67" s="57" t="s">
        <v>407</v>
      </c>
      <c r="J67" s="16"/>
      <c r="K67" s="20"/>
      <c r="L67" s="20"/>
      <c r="M67" s="41"/>
      <c r="N67" s="29"/>
      <c r="O67" s="29"/>
    </row>
    <row r="68" spans="1:29" ht="44.25" customHeight="1" x14ac:dyDescent="0.25">
      <c r="A68" s="3">
        <v>2305</v>
      </c>
      <c r="B68" s="35" t="s">
        <v>394</v>
      </c>
      <c r="C68" s="86" t="s">
        <v>267</v>
      </c>
      <c r="D68" s="54" t="s">
        <v>63</v>
      </c>
      <c r="E68" s="52" t="str">
        <f t="shared" si="3"/>
        <v>г. Астрахань, ул. Б.Хмельницкого, 50Ремонт внутридомовых инженерных систем электроснабжения</v>
      </c>
      <c r="F68" s="56" t="s">
        <v>279</v>
      </c>
      <c r="G68" s="56" t="s">
        <v>332</v>
      </c>
      <c r="H68" s="56">
        <v>420943</v>
      </c>
      <c r="I68" s="56" t="s">
        <v>288</v>
      </c>
      <c r="J68" s="16"/>
      <c r="K68" s="16"/>
      <c r="L68" s="16"/>
      <c r="M68" s="40"/>
      <c r="AC68" s="11"/>
    </row>
    <row r="69" spans="1:29" ht="44.25" customHeight="1" x14ac:dyDescent="0.25">
      <c r="A69" s="3">
        <v>2330</v>
      </c>
      <c r="B69" s="35" t="s">
        <v>394</v>
      </c>
      <c r="C69" s="86" t="s">
        <v>268</v>
      </c>
      <c r="D69" s="54" t="s">
        <v>90</v>
      </c>
      <c r="E69" s="52" t="str">
        <f t="shared" si="3"/>
        <v>г. Астрахань, ул. Б.Хмельницкого/ул. Пороховая, 5/2Ремонт внутридомовых инженерных систем водоотведения</v>
      </c>
      <c r="F69" s="56" t="s">
        <v>279</v>
      </c>
      <c r="G69" s="56" t="s">
        <v>333</v>
      </c>
      <c r="H69" s="56">
        <v>222995</v>
      </c>
      <c r="I69" s="66" t="s">
        <v>289</v>
      </c>
      <c r="J69" s="16"/>
      <c r="K69" s="16"/>
      <c r="L69" s="16"/>
      <c r="M69" s="40"/>
      <c r="AC69" s="11"/>
    </row>
    <row r="70" spans="1:29" ht="44.25" customHeight="1" x14ac:dyDescent="0.25">
      <c r="A70" s="3">
        <v>2330</v>
      </c>
      <c r="B70" s="35" t="s">
        <v>394</v>
      </c>
      <c r="C70" s="86" t="s">
        <v>268</v>
      </c>
      <c r="D70" s="54" t="s">
        <v>75</v>
      </c>
      <c r="E70" s="52" t="str">
        <f t="shared" si="3"/>
        <v>г. Астрахань, ул. Б.Хмельницкого/ул. Пороховая, 5/2Ремонт внутридомовых инженерных систем теплоснабжения</v>
      </c>
      <c r="F70" s="56" t="s">
        <v>279</v>
      </c>
      <c r="G70" s="56" t="s">
        <v>333</v>
      </c>
      <c r="H70" s="56">
        <v>1476764</v>
      </c>
      <c r="I70" s="66" t="s">
        <v>289</v>
      </c>
      <c r="J70" s="16"/>
      <c r="K70" s="16"/>
      <c r="L70" s="16"/>
      <c r="M70" s="40"/>
      <c r="AC70" s="11"/>
    </row>
    <row r="71" spans="1:29" s="18" customFormat="1" ht="44.25" customHeight="1" x14ac:dyDescent="0.25">
      <c r="A71" s="4">
        <v>5035</v>
      </c>
      <c r="B71" s="35" t="s">
        <v>401</v>
      </c>
      <c r="C71" s="95" t="s">
        <v>269</v>
      </c>
      <c r="D71" s="50" t="s">
        <v>4</v>
      </c>
      <c r="E71" s="52" t="str">
        <f t="shared" si="3"/>
        <v>с.Николаевка, ул. Советская, 1Ремонт фасада</v>
      </c>
      <c r="F71" s="53" t="s">
        <v>278</v>
      </c>
      <c r="G71" s="56" t="s">
        <v>472</v>
      </c>
      <c r="H71" s="56">
        <f>654470+13869+36469</f>
        <v>704808</v>
      </c>
      <c r="I71" s="66" t="s">
        <v>283</v>
      </c>
      <c r="J71" s="16"/>
      <c r="K71" s="20"/>
      <c r="L71" s="20"/>
      <c r="M71" s="41"/>
      <c r="N71" s="33">
        <f>H71+H72</f>
        <v>847090</v>
      </c>
      <c r="O71" s="29"/>
    </row>
    <row r="72" spans="1:29" s="18" customFormat="1" ht="44.25" customHeight="1" x14ac:dyDescent="0.25">
      <c r="A72" s="4"/>
      <c r="B72" s="35" t="s">
        <v>401</v>
      </c>
      <c r="C72" s="95" t="s">
        <v>269</v>
      </c>
      <c r="D72" s="50" t="s">
        <v>454</v>
      </c>
      <c r="E72" s="52" t="str">
        <f t="shared" si="3"/>
        <v>с.Николаевка, ул. Советская, 1Капитальный ремонт отмостки здания в границах земельного участка, на котором расположен многоквартирный дом</v>
      </c>
      <c r="F72" s="53" t="s">
        <v>278</v>
      </c>
      <c r="G72" s="56" t="s">
        <v>472</v>
      </c>
      <c r="H72" s="56">
        <f>136944+5338</f>
        <v>142282</v>
      </c>
      <c r="I72" s="66" t="s">
        <v>283</v>
      </c>
      <c r="J72" s="31"/>
      <c r="K72" s="20"/>
      <c r="L72" s="20"/>
      <c r="M72" s="37">
        <v>2036</v>
      </c>
      <c r="N72" s="29"/>
      <c r="O72" s="29"/>
    </row>
    <row r="73" spans="1:29" s="18" customFormat="1" ht="44.25" customHeight="1" x14ac:dyDescent="0.25">
      <c r="A73" s="3">
        <v>8</v>
      </c>
      <c r="B73" s="35" t="s">
        <v>393</v>
      </c>
      <c r="C73" s="35" t="s">
        <v>131</v>
      </c>
      <c r="D73" s="54" t="s">
        <v>2</v>
      </c>
      <c r="E73" s="52" t="str">
        <f t="shared" si="3"/>
        <v>г. Астрахань, пер. Грановский, 54,корп. 2Ремонт крыши</v>
      </c>
      <c r="F73" s="56" t="s">
        <v>280</v>
      </c>
      <c r="G73" s="56" t="s">
        <v>337</v>
      </c>
      <c r="H73" s="56">
        <v>1757987</v>
      </c>
      <c r="I73" s="66" t="s">
        <v>281</v>
      </c>
      <c r="J73" s="16"/>
      <c r="K73" s="20"/>
      <c r="L73" s="20"/>
      <c r="M73" s="41"/>
      <c r="N73" s="29"/>
      <c r="O73" s="29"/>
    </row>
    <row r="74" spans="1:29" ht="44.25" customHeight="1" x14ac:dyDescent="0.25">
      <c r="A74" s="3">
        <v>5191</v>
      </c>
      <c r="B74" s="35" t="s">
        <v>402</v>
      </c>
      <c r="C74" s="35" t="s">
        <v>271</v>
      </c>
      <c r="D74" s="50" t="s">
        <v>4</v>
      </c>
      <c r="E74" s="52" t="str">
        <f t="shared" si="3"/>
        <v>с. Началово, ул. Победы, 19Ремонт фасада</v>
      </c>
      <c r="F74" s="53" t="s">
        <v>278</v>
      </c>
      <c r="G74" s="57" t="s">
        <v>336</v>
      </c>
      <c r="H74" s="56">
        <v>806429</v>
      </c>
      <c r="I74" s="57">
        <v>42873</v>
      </c>
      <c r="J74" s="16"/>
      <c r="K74" s="16"/>
      <c r="L74" s="16"/>
      <c r="M74" s="40"/>
      <c r="AC74" s="11"/>
    </row>
    <row r="75" spans="1:29" s="18" customFormat="1" ht="44.25" customHeight="1" x14ac:dyDescent="0.25">
      <c r="A75" s="3">
        <v>4095</v>
      </c>
      <c r="B75" s="35" t="s">
        <v>397</v>
      </c>
      <c r="C75" s="35" t="s">
        <v>272</v>
      </c>
      <c r="D75" s="54" t="s">
        <v>2</v>
      </c>
      <c r="E75" s="52" t="str">
        <f t="shared" si="3"/>
        <v>с.Успенка, Микрорайон, 19Ремонт крыши</v>
      </c>
      <c r="F75" s="53" t="s">
        <v>278</v>
      </c>
      <c r="G75" s="56" t="s">
        <v>338</v>
      </c>
      <c r="H75" s="56">
        <v>1191034</v>
      </c>
      <c r="I75" s="53" t="s">
        <v>283</v>
      </c>
      <c r="J75" s="16"/>
      <c r="K75" s="20"/>
      <c r="L75" s="20"/>
      <c r="M75" s="41"/>
      <c r="N75" s="29"/>
      <c r="O75" s="29"/>
    </row>
    <row r="76" spans="1:29" ht="44.25" customHeight="1" x14ac:dyDescent="0.25">
      <c r="A76" s="3">
        <v>4548</v>
      </c>
      <c r="B76" s="35" t="s">
        <v>396</v>
      </c>
      <c r="C76" s="35" t="s">
        <v>270</v>
      </c>
      <c r="D76" s="54" t="s">
        <v>63</v>
      </c>
      <c r="E76" s="52" t="str">
        <f t="shared" si="3"/>
        <v>р.п. Красные Баррикады, ул. Баррикадная, 7Ремонт внутридомовых инженерных систем электроснабжения</v>
      </c>
      <c r="F76" s="53" t="s">
        <v>278</v>
      </c>
      <c r="G76" s="57" t="s">
        <v>339</v>
      </c>
      <c r="H76" s="56">
        <v>1845580</v>
      </c>
      <c r="I76" s="57" t="s">
        <v>340</v>
      </c>
      <c r="J76" s="16"/>
      <c r="K76" s="16"/>
      <c r="L76" s="16"/>
      <c r="M76" s="40"/>
      <c r="AC76" s="11"/>
    </row>
    <row r="77" spans="1:29" ht="44.25" customHeight="1" x14ac:dyDescent="0.25">
      <c r="A77" s="3">
        <v>5191</v>
      </c>
      <c r="B77" s="35" t="s">
        <v>402</v>
      </c>
      <c r="C77" s="35" t="s">
        <v>271</v>
      </c>
      <c r="D77" s="54" t="s">
        <v>63</v>
      </c>
      <c r="E77" s="52" t="str">
        <f t="shared" si="3"/>
        <v>с. Началово, ул. Победы, 19Ремонт внутридомовых инженерных систем электроснабжения</v>
      </c>
      <c r="F77" s="53" t="s">
        <v>278</v>
      </c>
      <c r="G77" s="50" t="s">
        <v>336</v>
      </c>
      <c r="H77" s="56">
        <v>267914</v>
      </c>
      <c r="I77" s="57" t="s">
        <v>194</v>
      </c>
      <c r="J77" s="16"/>
      <c r="K77" s="16"/>
      <c r="L77" s="16"/>
      <c r="M77" s="40"/>
      <c r="AC77" s="11"/>
    </row>
    <row r="78" spans="1:29" ht="44.25" customHeight="1" x14ac:dyDescent="0.25">
      <c r="A78" s="3">
        <v>5191</v>
      </c>
      <c r="B78" s="35" t="s">
        <v>402</v>
      </c>
      <c r="C78" s="35" t="s">
        <v>271</v>
      </c>
      <c r="D78" s="54" t="s">
        <v>90</v>
      </c>
      <c r="E78" s="52" t="str">
        <f t="shared" si="3"/>
        <v>с. Началово, ул. Победы, 19Ремонт внутридомовых инженерных систем водоотведения</v>
      </c>
      <c r="F78" s="53" t="s">
        <v>278</v>
      </c>
      <c r="G78" s="50" t="s">
        <v>336</v>
      </c>
      <c r="H78" s="56">
        <v>117907</v>
      </c>
      <c r="I78" s="57" t="s">
        <v>194</v>
      </c>
      <c r="J78" s="16"/>
      <c r="K78" s="16"/>
      <c r="L78" s="16"/>
      <c r="M78" s="40"/>
      <c r="N78" s="30">
        <f>H74+H77+H78</f>
        <v>1192250</v>
      </c>
      <c r="AC78" s="11"/>
    </row>
    <row r="79" spans="1:29" ht="44.25" customHeight="1" x14ac:dyDescent="0.25">
      <c r="A79" s="3">
        <v>3249</v>
      </c>
      <c r="B79" s="35" t="s">
        <v>400</v>
      </c>
      <c r="C79" s="94" t="s">
        <v>214</v>
      </c>
      <c r="D79" s="54" t="s">
        <v>2</v>
      </c>
      <c r="E79" s="52" t="str">
        <f t="shared" si="3"/>
        <v>г. Астрахань, ул. Бабаевского, 31Ремонт крыши</v>
      </c>
      <c r="F79" s="50" t="s">
        <v>159</v>
      </c>
      <c r="G79" s="56" t="s">
        <v>319</v>
      </c>
      <c r="H79" s="56">
        <v>1465241</v>
      </c>
      <c r="I79" s="57" t="s">
        <v>202</v>
      </c>
      <c r="J79" s="16"/>
      <c r="K79" s="16"/>
      <c r="L79" s="16"/>
      <c r="M79" s="40"/>
      <c r="AC79" s="11"/>
    </row>
    <row r="80" spans="1:29" ht="44.25" customHeight="1" x14ac:dyDescent="0.25">
      <c r="A80" s="3">
        <v>3249</v>
      </c>
      <c r="B80" s="35" t="s">
        <v>400</v>
      </c>
      <c r="C80" s="94" t="s">
        <v>214</v>
      </c>
      <c r="D80" s="54" t="s">
        <v>90</v>
      </c>
      <c r="E80" s="52" t="str">
        <f t="shared" si="3"/>
        <v>г. Астрахань, ул. Бабаевского, 31Ремонт внутридомовых инженерных систем водоотведения</v>
      </c>
      <c r="F80" s="56" t="s">
        <v>279</v>
      </c>
      <c r="G80" s="56" t="s">
        <v>319</v>
      </c>
      <c r="H80" s="56">
        <v>1447177</v>
      </c>
      <c r="I80" s="56" t="s">
        <v>290</v>
      </c>
      <c r="J80" s="16"/>
      <c r="K80" s="16"/>
      <c r="L80" s="16"/>
      <c r="M80" s="40"/>
      <c r="AC80" s="11"/>
    </row>
    <row r="81" spans="1:29" ht="44.25" customHeight="1" x14ac:dyDescent="0.25">
      <c r="A81" s="6">
        <v>4276</v>
      </c>
      <c r="B81" s="35" t="s">
        <v>392</v>
      </c>
      <c r="C81" s="84" t="s">
        <v>273</v>
      </c>
      <c r="D81" s="54" t="s">
        <v>149</v>
      </c>
      <c r="E81" s="52" t="str">
        <f t="shared" si="3"/>
        <v xml:space="preserve">г. Знаменск, ул. Волгоградская, 26Ремонт или замена лифтового оборудования, признанного непригодным для эксплуатации </v>
      </c>
      <c r="F81" s="50" t="s">
        <v>408</v>
      </c>
      <c r="G81" s="56" t="s">
        <v>150</v>
      </c>
      <c r="H81" s="56">
        <v>6573450</v>
      </c>
      <c r="I81" s="55" t="s">
        <v>291</v>
      </c>
      <c r="J81" s="16"/>
      <c r="K81" s="16"/>
      <c r="L81" s="16"/>
      <c r="M81" s="40"/>
      <c r="AC81" s="11"/>
    </row>
    <row r="82" spans="1:29" ht="44.25" customHeight="1" x14ac:dyDescent="0.25">
      <c r="A82" s="7">
        <v>4492</v>
      </c>
      <c r="B82" s="35" t="s">
        <v>392</v>
      </c>
      <c r="C82" s="84" t="s">
        <v>274</v>
      </c>
      <c r="D82" s="54" t="s">
        <v>149</v>
      </c>
      <c r="E82" s="52" t="str">
        <f t="shared" si="3"/>
        <v xml:space="preserve">г. Знаменск, ул. Янгеля, 17Ремонт или замена лифтового оборудования, признанного непригодным для эксплуатации </v>
      </c>
      <c r="F82" s="50" t="s">
        <v>408</v>
      </c>
      <c r="G82" s="56" t="s">
        <v>150</v>
      </c>
      <c r="H82" s="56">
        <v>2091889</v>
      </c>
      <c r="I82" s="55" t="s">
        <v>291</v>
      </c>
      <c r="J82" s="16"/>
      <c r="K82" s="16"/>
      <c r="L82" s="16"/>
      <c r="M82" s="40"/>
      <c r="AC82" s="11"/>
    </row>
    <row r="83" spans="1:29" ht="44.25" customHeight="1" x14ac:dyDescent="0.25">
      <c r="A83" s="7">
        <v>4497</v>
      </c>
      <c r="B83" s="35" t="s">
        <v>392</v>
      </c>
      <c r="C83" s="84" t="s">
        <v>275</v>
      </c>
      <c r="D83" s="54" t="s">
        <v>149</v>
      </c>
      <c r="E83" s="52" t="str">
        <f t="shared" si="3"/>
        <v xml:space="preserve">г. Знаменск, ул. Янгеля, 1, литер АРемонт или замена лифтового оборудования, признанного непригодным для эксплуатации </v>
      </c>
      <c r="F83" s="50" t="s">
        <v>408</v>
      </c>
      <c r="G83" s="56" t="s">
        <v>150</v>
      </c>
      <c r="H83" s="65">
        <v>2147370</v>
      </c>
      <c r="I83" s="50" t="s">
        <v>291</v>
      </c>
      <c r="J83" s="16"/>
      <c r="K83" s="16"/>
      <c r="L83" s="16"/>
      <c r="M83" s="40"/>
      <c r="AC83" s="11"/>
    </row>
    <row r="84" spans="1:29" ht="44.25" customHeight="1" x14ac:dyDescent="0.25">
      <c r="A84" s="7">
        <v>4251</v>
      </c>
      <c r="B84" s="35" t="s">
        <v>392</v>
      </c>
      <c r="C84" s="84" t="s">
        <v>276</v>
      </c>
      <c r="D84" s="54" t="s">
        <v>149</v>
      </c>
      <c r="E84" s="52" t="str">
        <f t="shared" si="3"/>
        <v xml:space="preserve">г. Знаменск, ул. Астраханская, 10, литер АРемонт или замена лифтового оборудования, признанного непригодным для эксплуатации </v>
      </c>
      <c r="F84" s="50" t="s">
        <v>408</v>
      </c>
      <c r="G84" s="56" t="s">
        <v>150</v>
      </c>
      <c r="H84" s="56">
        <v>2148900</v>
      </c>
      <c r="I84" s="55" t="s">
        <v>291</v>
      </c>
      <c r="J84" s="16"/>
      <c r="K84" s="16"/>
      <c r="L84" s="16"/>
      <c r="M84" s="40"/>
      <c r="AC84" s="11"/>
    </row>
    <row r="85" spans="1:29" ht="44.25" customHeight="1" x14ac:dyDescent="0.25">
      <c r="A85" s="7"/>
      <c r="B85" s="35" t="s">
        <v>394</v>
      </c>
      <c r="C85" s="35" t="s">
        <v>297</v>
      </c>
      <c r="D85" s="54" t="s">
        <v>75</v>
      </c>
      <c r="E85" s="52"/>
      <c r="F85" s="50" t="s">
        <v>77</v>
      </c>
      <c r="G85" s="56" t="s">
        <v>428</v>
      </c>
      <c r="H85" s="56">
        <v>2194196</v>
      </c>
      <c r="I85" s="55" t="s">
        <v>429</v>
      </c>
      <c r="J85" s="31"/>
      <c r="K85" s="31"/>
      <c r="L85" s="31"/>
      <c r="M85" s="37">
        <v>2029</v>
      </c>
      <c r="AC85" s="11"/>
    </row>
    <row r="86" spans="1:29" s="18" customFormat="1" ht="44.25" customHeight="1" x14ac:dyDescent="0.25">
      <c r="A86" s="4"/>
      <c r="B86" s="35" t="s">
        <v>394</v>
      </c>
      <c r="C86" s="35" t="s">
        <v>297</v>
      </c>
      <c r="D86" s="54" t="s">
        <v>149</v>
      </c>
      <c r="E86" s="52" t="str">
        <f>CONCATENATE(C86,D86)</f>
        <v xml:space="preserve">г.Астрахань, ул. Н.Островского, 152,корп. 3Ремонт или замена лифтового оборудования, признанного непригодным для эксплуатации </v>
      </c>
      <c r="F86" s="50" t="s">
        <v>408</v>
      </c>
      <c r="G86" s="56" t="s">
        <v>150</v>
      </c>
      <c r="H86" s="56">
        <v>17052320</v>
      </c>
      <c r="I86" s="55" t="s">
        <v>298</v>
      </c>
      <c r="J86" s="16"/>
      <c r="K86" s="20"/>
      <c r="L86" s="20"/>
      <c r="M86" s="41"/>
      <c r="N86" s="29"/>
      <c r="O86" s="29"/>
    </row>
    <row r="87" spans="1:29" ht="44.25" customHeight="1" x14ac:dyDescent="0.25">
      <c r="A87" s="4"/>
      <c r="B87" s="35" t="s">
        <v>392</v>
      </c>
      <c r="C87" s="35" t="s">
        <v>294</v>
      </c>
      <c r="D87" s="50" t="s">
        <v>4</v>
      </c>
      <c r="E87" s="52" t="str">
        <f>CONCATENATE(C87,D87)</f>
        <v>г. Знаменск, проспект 9 Мая, 3Ремонт фасада</v>
      </c>
      <c r="F87" s="53" t="s">
        <v>278</v>
      </c>
      <c r="G87" s="51" t="s">
        <v>335</v>
      </c>
      <c r="H87" s="53">
        <v>767564</v>
      </c>
      <c r="I87" s="50" t="s">
        <v>302</v>
      </c>
      <c r="J87" s="16"/>
      <c r="K87" s="16"/>
      <c r="L87" s="16"/>
      <c r="M87" s="40"/>
      <c r="AC87" s="11"/>
    </row>
    <row r="88" spans="1:29" ht="44.25" customHeight="1" x14ac:dyDescent="0.25">
      <c r="A88" s="4"/>
      <c r="B88" s="35" t="s">
        <v>392</v>
      </c>
      <c r="C88" s="35" t="s">
        <v>295</v>
      </c>
      <c r="D88" s="50" t="s">
        <v>4</v>
      </c>
      <c r="E88" s="52" t="str">
        <f>CONCATENATE(C88,D88)</f>
        <v>г. Знаменск, ул. Маршала Жукова, 10Ремонт фасада</v>
      </c>
      <c r="F88" s="53" t="s">
        <v>278</v>
      </c>
      <c r="G88" s="51" t="s">
        <v>299</v>
      </c>
      <c r="H88" s="53">
        <v>940740</v>
      </c>
      <c r="I88" s="50" t="s">
        <v>211</v>
      </c>
      <c r="J88" s="16"/>
      <c r="K88" s="16"/>
      <c r="L88" s="16"/>
      <c r="M88" s="40"/>
      <c r="AC88" s="11"/>
    </row>
    <row r="89" spans="1:29" ht="44.25" customHeight="1" x14ac:dyDescent="0.25">
      <c r="A89" s="4"/>
      <c r="B89" s="35" t="s">
        <v>392</v>
      </c>
      <c r="C89" s="93" t="s">
        <v>296</v>
      </c>
      <c r="D89" s="50" t="s">
        <v>4</v>
      </c>
      <c r="E89" s="53" t="s">
        <v>278</v>
      </c>
      <c r="F89" s="53" t="s">
        <v>278</v>
      </c>
      <c r="G89" s="51" t="str">
        <f>G90</f>
        <v>№138-СМР от 05.11.2016</v>
      </c>
      <c r="H89" s="53">
        <f>1552199-388577</f>
        <v>1163622</v>
      </c>
      <c r="I89" s="50" t="str">
        <f>I90</f>
        <v>№ 1 от 24.10.2017</v>
      </c>
      <c r="J89" s="32"/>
      <c r="K89" s="32"/>
      <c r="L89" s="32"/>
      <c r="M89" s="40"/>
      <c r="AC89" s="11"/>
    </row>
    <row r="90" spans="1:29" ht="44.25" customHeight="1" x14ac:dyDescent="0.25">
      <c r="A90" s="4"/>
      <c r="B90" s="35" t="s">
        <v>392</v>
      </c>
      <c r="C90" s="93" t="s">
        <v>296</v>
      </c>
      <c r="D90" s="50" t="s">
        <v>454</v>
      </c>
      <c r="E90" s="52" t="str">
        <f t="shared" ref="E90:E119" si="4">CONCATENATE(C90,D90)</f>
        <v>г. Знаменск, ул. Ниловского, 19Капитальный ремонт отмостки здания в границах земельного участка, на котором расположен многоквартирный дом</v>
      </c>
      <c r="F90" s="53" t="s">
        <v>278</v>
      </c>
      <c r="G90" s="56" t="s">
        <v>334</v>
      </c>
      <c r="H90" s="53">
        <f>375756+12821</f>
        <v>388577</v>
      </c>
      <c r="I90" s="50" t="s">
        <v>300</v>
      </c>
      <c r="J90" s="16"/>
      <c r="K90" s="16"/>
      <c r="L90" s="16"/>
      <c r="M90" s="37">
        <v>2026</v>
      </c>
      <c r="AC90" s="11"/>
    </row>
    <row r="91" spans="1:29" ht="44.25" customHeight="1" x14ac:dyDescent="0.25">
      <c r="A91" s="4"/>
      <c r="B91" s="35" t="s">
        <v>397</v>
      </c>
      <c r="C91" s="35" t="s">
        <v>293</v>
      </c>
      <c r="D91" s="54" t="s">
        <v>2</v>
      </c>
      <c r="E91" s="52" t="str">
        <f t="shared" si="4"/>
        <v>с.Успенка, Микрорайон, 21Ремонт крыши</v>
      </c>
      <c r="F91" s="53" t="s">
        <v>278</v>
      </c>
      <c r="G91" s="51" t="s">
        <v>301</v>
      </c>
      <c r="H91" s="53">
        <v>1039354</v>
      </c>
      <c r="I91" s="50" t="s">
        <v>300</v>
      </c>
      <c r="J91" s="16"/>
      <c r="K91" s="16"/>
      <c r="L91" s="16"/>
      <c r="M91" s="40"/>
      <c r="AC91" s="11"/>
    </row>
    <row r="92" spans="1:29" ht="44.25" customHeight="1" x14ac:dyDescent="0.25">
      <c r="A92" s="3">
        <v>3131</v>
      </c>
      <c r="B92" s="35" t="s">
        <v>400</v>
      </c>
      <c r="C92" s="94" t="s">
        <v>0</v>
      </c>
      <c r="D92" s="54" t="s">
        <v>2</v>
      </c>
      <c r="E92" s="52" t="str">
        <f t="shared" si="4"/>
        <v>г. Астрахань, ул. Галлея, 10Ремонт крыши</v>
      </c>
      <c r="F92" s="64" t="s">
        <v>5</v>
      </c>
      <c r="G92" s="50" t="s">
        <v>365</v>
      </c>
      <c r="H92" s="56">
        <v>1124279</v>
      </c>
      <c r="I92" s="57" t="s">
        <v>6</v>
      </c>
      <c r="J92" s="14"/>
      <c r="K92" s="16"/>
      <c r="L92" s="16"/>
      <c r="M92" s="40"/>
      <c r="AC92" s="11"/>
    </row>
    <row r="93" spans="1:29" ht="44.25" customHeight="1" x14ac:dyDescent="0.25">
      <c r="A93" s="4">
        <v>223</v>
      </c>
      <c r="B93" s="35" t="s">
        <v>393</v>
      </c>
      <c r="C93" s="92" t="s">
        <v>463</v>
      </c>
      <c r="D93" s="54" t="s">
        <v>3</v>
      </c>
      <c r="E93" s="52" t="str">
        <f t="shared" si="4"/>
        <v>г.Астрахань, ул. Вильнюсская, 76аРемонт внутридомовых инженерных систем водоснабжения</v>
      </c>
      <c r="F93" s="64" t="s">
        <v>7</v>
      </c>
      <c r="G93" s="50" t="s">
        <v>359</v>
      </c>
      <c r="H93" s="56">
        <v>582093.5</v>
      </c>
      <c r="I93" s="57" t="s">
        <v>8</v>
      </c>
      <c r="J93" s="16"/>
      <c r="K93" s="16"/>
      <c r="L93" s="16"/>
      <c r="M93" s="40"/>
      <c r="AC93" s="11"/>
    </row>
    <row r="94" spans="1:29" ht="44.25" customHeight="1" x14ac:dyDescent="0.25">
      <c r="A94" s="3">
        <v>1687</v>
      </c>
      <c r="B94" s="35" t="s">
        <v>395</v>
      </c>
      <c r="C94" s="35" t="s">
        <v>1</v>
      </c>
      <c r="D94" s="50" t="s">
        <v>4</v>
      </c>
      <c r="E94" s="52" t="str">
        <f t="shared" si="4"/>
        <v>г. Астрахань, ул. С.Перовской, 101/9 литер АРемонт фасада</v>
      </c>
      <c r="F94" s="64" t="s">
        <v>9</v>
      </c>
      <c r="G94" s="67" t="s">
        <v>371</v>
      </c>
      <c r="H94" s="68">
        <v>1809303.3</v>
      </c>
      <c r="I94" s="57" t="s">
        <v>10</v>
      </c>
      <c r="J94" s="16"/>
      <c r="K94" s="16"/>
      <c r="L94" s="16"/>
      <c r="M94" s="40"/>
      <c r="AC94" s="11"/>
    </row>
    <row r="95" spans="1:29" s="18" customFormat="1" ht="44.25" customHeight="1" x14ac:dyDescent="0.25">
      <c r="A95" s="4">
        <v>2262</v>
      </c>
      <c r="B95" s="35" t="s">
        <v>394</v>
      </c>
      <c r="C95" s="86" t="s">
        <v>216</v>
      </c>
      <c r="D95" s="54" t="s">
        <v>2</v>
      </c>
      <c r="E95" s="52" t="str">
        <f t="shared" si="4"/>
        <v>г. Астрахань, ул. Б.Хмельницкого, 11,корп. 2Ремонт крыши</v>
      </c>
      <c r="F95" s="64" t="s">
        <v>25</v>
      </c>
      <c r="G95" s="50" t="s">
        <v>349</v>
      </c>
      <c r="H95" s="56">
        <v>987450</v>
      </c>
      <c r="I95" s="57" t="s">
        <v>249</v>
      </c>
      <c r="J95" s="40" t="s">
        <v>466</v>
      </c>
      <c r="K95" s="40" t="s">
        <v>468</v>
      </c>
      <c r="L95" s="20"/>
      <c r="M95" s="41"/>
      <c r="N95" s="29"/>
      <c r="O95" s="29"/>
    </row>
    <row r="96" spans="1:29" s="18" customFormat="1" ht="44.25" customHeight="1" x14ac:dyDescent="0.25">
      <c r="A96" s="4">
        <v>4530</v>
      </c>
      <c r="B96" s="35" t="s">
        <v>396</v>
      </c>
      <c r="C96" s="35" t="s">
        <v>217</v>
      </c>
      <c r="D96" s="50" t="s">
        <v>4</v>
      </c>
      <c r="E96" s="52" t="str">
        <f t="shared" si="4"/>
        <v>р. п. Ильинка, ул. Чкалова, 8Ремонт фасада</v>
      </c>
      <c r="F96" s="53" t="s">
        <v>278</v>
      </c>
      <c r="G96" s="50" t="s">
        <v>352</v>
      </c>
      <c r="H96" s="56">
        <v>1588589</v>
      </c>
      <c r="I96" s="50" t="s">
        <v>59</v>
      </c>
      <c r="J96" s="16"/>
      <c r="K96" s="20"/>
      <c r="L96" s="20"/>
      <c r="M96" s="41"/>
      <c r="N96" s="29"/>
      <c r="O96" s="29"/>
    </row>
    <row r="97" spans="1:29" ht="44.25" customHeight="1" x14ac:dyDescent="0.25">
      <c r="A97" s="4">
        <v>181</v>
      </c>
      <c r="B97" s="35" t="s">
        <v>393</v>
      </c>
      <c r="C97" s="35" t="s">
        <v>11</v>
      </c>
      <c r="D97" s="54" t="s">
        <v>2</v>
      </c>
      <c r="E97" s="52" t="str">
        <f t="shared" si="4"/>
        <v>г. Астрахань, ул. Азизбекова, 10Ремонт крыши</v>
      </c>
      <c r="F97" s="64" t="s">
        <v>25</v>
      </c>
      <c r="G97" s="50" t="s">
        <v>349</v>
      </c>
      <c r="H97" s="56">
        <v>967522.12</v>
      </c>
      <c r="I97" s="57" t="s">
        <v>26</v>
      </c>
      <c r="J97" s="40" t="s">
        <v>466</v>
      </c>
      <c r="K97" s="40" t="s">
        <v>468</v>
      </c>
      <c r="L97" s="16"/>
      <c r="M97" s="40"/>
      <c r="AC97" s="11"/>
    </row>
    <row r="98" spans="1:29" ht="44.25" customHeight="1" x14ac:dyDescent="0.25">
      <c r="A98" s="4">
        <v>179</v>
      </c>
      <c r="B98" s="35" t="s">
        <v>393</v>
      </c>
      <c r="C98" s="35" t="s">
        <v>12</v>
      </c>
      <c r="D98" s="54" t="s">
        <v>2</v>
      </c>
      <c r="E98" s="52" t="str">
        <f t="shared" si="4"/>
        <v>г. Астрахань, ул. Азизбекова/   ул. Промышленная,  2/11Ремонт крыши</v>
      </c>
      <c r="F98" s="64" t="s">
        <v>27</v>
      </c>
      <c r="G98" s="50" t="s">
        <v>380</v>
      </c>
      <c r="H98" s="56">
        <v>1118250.6000000001</v>
      </c>
      <c r="I98" s="57" t="s">
        <v>28</v>
      </c>
      <c r="J98" s="50" t="s">
        <v>411</v>
      </c>
      <c r="K98" s="50" t="s">
        <v>467</v>
      </c>
      <c r="L98" s="16"/>
      <c r="M98" s="40"/>
      <c r="AC98" s="11"/>
    </row>
    <row r="99" spans="1:29" ht="44.25" customHeight="1" x14ac:dyDescent="0.25">
      <c r="A99" s="4">
        <v>180</v>
      </c>
      <c r="B99" s="35" t="s">
        <v>393</v>
      </c>
      <c r="C99" s="35" t="s">
        <v>13</v>
      </c>
      <c r="D99" s="54" t="s">
        <v>2</v>
      </c>
      <c r="E99" s="52" t="str">
        <f t="shared" si="4"/>
        <v>г. Астрахань, ул. Азизбекова, 4Ремонт крыши</v>
      </c>
      <c r="F99" s="64" t="s">
        <v>25</v>
      </c>
      <c r="G99" s="50" t="s">
        <v>349</v>
      </c>
      <c r="H99" s="56">
        <v>942934.46</v>
      </c>
      <c r="I99" s="57" t="s">
        <v>26</v>
      </c>
      <c r="J99" s="40" t="s">
        <v>466</v>
      </c>
      <c r="K99" s="40" t="s">
        <v>468</v>
      </c>
      <c r="L99" s="16"/>
      <c r="M99" s="40"/>
      <c r="AC99" s="11"/>
    </row>
    <row r="100" spans="1:29" ht="44.25" customHeight="1" x14ac:dyDescent="0.25">
      <c r="A100" s="4">
        <v>3287</v>
      </c>
      <c r="B100" s="35" t="s">
        <v>400</v>
      </c>
      <c r="C100" s="94" t="s">
        <v>14</v>
      </c>
      <c r="D100" s="54" t="s">
        <v>2</v>
      </c>
      <c r="E100" s="52" t="str">
        <f t="shared" si="4"/>
        <v>г. Астрахань, пл. Вокзальная, 1Ремонт крыши</v>
      </c>
      <c r="F100" s="64" t="s">
        <v>27</v>
      </c>
      <c r="G100" s="50" t="s">
        <v>380</v>
      </c>
      <c r="H100" s="56">
        <v>4660964.5999999996</v>
      </c>
      <c r="I100" s="57" t="s">
        <v>29</v>
      </c>
      <c r="J100" s="50" t="s">
        <v>411</v>
      </c>
      <c r="K100" s="50" t="s">
        <v>467</v>
      </c>
      <c r="L100" s="16"/>
      <c r="M100" s="40"/>
      <c r="AC100" s="11"/>
    </row>
    <row r="101" spans="1:29" ht="44.25" customHeight="1" x14ac:dyDescent="0.25">
      <c r="A101" s="4">
        <v>2225</v>
      </c>
      <c r="B101" s="35" t="s">
        <v>394</v>
      </c>
      <c r="C101" s="86" t="s">
        <v>15</v>
      </c>
      <c r="D101" s="54" t="s">
        <v>3</v>
      </c>
      <c r="E101" s="52" t="str">
        <f t="shared" si="4"/>
        <v>г. Астрахань, ул. Адм.Нахимова, 48Ремонт внутридомовых инженерных систем водоснабжения</v>
      </c>
      <c r="F101" s="64" t="s">
        <v>27</v>
      </c>
      <c r="G101" s="50" t="s">
        <v>380</v>
      </c>
      <c r="H101" s="56">
        <v>397510.14</v>
      </c>
      <c r="I101" s="57" t="s">
        <v>30</v>
      </c>
      <c r="J101" s="50" t="s">
        <v>411</v>
      </c>
      <c r="K101" s="50" t="s">
        <v>467</v>
      </c>
      <c r="L101" s="16"/>
      <c r="M101" s="40"/>
      <c r="AC101" s="11"/>
    </row>
    <row r="102" spans="1:29" ht="44.25" customHeight="1" x14ac:dyDescent="0.25">
      <c r="A102" s="4">
        <v>3313</v>
      </c>
      <c r="B102" s="35" t="s">
        <v>400</v>
      </c>
      <c r="C102" s="94" t="s">
        <v>16</v>
      </c>
      <c r="D102" s="54" t="s">
        <v>2</v>
      </c>
      <c r="E102" s="52" t="str">
        <f t="shared" si="4"/>
        <v>г. Астрахань, ул. 1-я Перевозная, 100Ремонт крыши</v>
      </c>
      <c r="F102" s="64" t="s">
        <v>25</v>
      </c>
      <c r="G102" s="50" t="s">
        <v>349</v>
      </c>
      <c r="H102" s="56">
        <v>1172477.5</v>
      </c>
      <c r="I102" s="57" t="s">
        <v>26</v>
      </c>
      <c r="J102" s="40" t="s">
        <v>466</v>
      </c>
      <c r="K102" s="40" t="s">
        <v>468</v>
      </c>
      <c r="L102" s="16"/>
      <c r="M102" s="40"/>
      <c r="AC102" s="11"/>
    </row>
    <row r="103" spans="1:29" ht="44.25" customHeight="1" x14ac:dyDescent="0.25">
      <c r="A103" s="4">
        <v>3221</v>
      </c>
      <c r="B103" s="35" t="s">
        <v>400</v>
      </c>
      <c r="C103" s="94" t="s">
        <v>17</v>
      </c>
      <c r="D103" s="54" t="s">
        <v>2</v>
      </c>
      <c r="E103" s="52" t="str">
        <f t="shared" si="4"/>
        <v>г. Астрахань, ул. 4-я Железнодорожная, 45Ремонт крыши</v>
      </c>
      <c r="F103" s="64" t="s">
        <v>27</v>
      </c>
      <c r="G103" s="50" t="s">
        <v>380</v>
      </c>
      <c r="H103" s="56">
        <v>1068029.8</v>
      </c>
      <c r="I103" s="57" t="s">
        <v>31</v>
      </c>
      <c r="J103" s="50" t="s">
        <v>411</v>
      </c>
      <c r="K103" s="50" t="s">
        <v>467</v>
      </c>
      <c r="L103" s="16"/>
      <c r="M103" s="40"/>
      <c r="AC103" s="11"/>
    </row>
    <row r="104" spans="1:29" ht="44.25" customHeight="1" x14ac:dyDescent="0.25">
      <c r="A104" s="4">
        <v>3221</v>
      </c>
      <c r="B104" s="35" t="s">
        <v>400</v>
      </c>
      <c r="C104" s="94" t="s">
        <v>17</v>
      </c>
      <c r="D104" s="50" t="s">
        <v>4</v>
      </c>
      <c r="E104" s="52" t="str">
        <f t="shared" si="4"/>
        <v>г. Астрахань, ул. 4-я Железнодорожная, 45Ремонт фасада</v>
      </c>
      <c r="F104" s="64" t="s">
        <v>27</v>
      </c>
      <c r="G104" s="50" t="s">
        <v>380</v>
      </c>
      <c r="H104" s="56">
        <v>1079264.58</v>
      </c>
      <c r="I104" s="57" t="s">
        <v>32</v>
      </c>
      <c r="J104" s="50" t="s">
        <v>411</v>
      </c>
      <c r="K104" s="50" t="s">
        <v>467</v>
      </c>
      <c r="L104" s="16"/>
      <c r="M104" s="40"/>
      <c r="AC104" s="11"/>
    </row>
    <row r="105" spans="1:29" ht="44.25" customHeight="1" x14ac:dyDescent="0.25">
      <c r="A105" s="3">
        <v>68</v>
      </c>
      <c r="B105" s="35" t="s">
        <v>393</v>
      </c>
      <c r="C105" s="35" t="s">
        <v>18</v>
      </c>
      <c r="D105" s="54" t="s">
        <v>2</v>
      </c>
      <c r="E105" s="52" t="str">
        <f t="shared" si="4"/>
        <v>г. Астрахань, пл. Заводская, 29Ремонт крыши</v>
      </c>
      <c r="F105" s="64" t="s">
        <v>5</v>
      </c>
      <c r="G105" s="50" t="s">
        <v>373</v>
      </c>
      <c r="H105" s="56">
        <v>857948</v>
      </c>
      <c r="I105" s="57" t="s">
        <v>33</v>
      </c>
      <c r="J105" s="16"/>
      <c r="K105" s="16"/>
      <c r="L105" s="16"/>
      <c r="M105" s="40"/>
      <c r="AC105" s="11"/>
    </row>
    <row r="106" spans="1:29" ht="44.25" customHeight="1" x14ac:dyDescent="0.25">
      <c r="A106" s="4">
        <v>69</v>
      </c>
      <c r="B106" s="35" t="s">
        <v>393</v>
      </c>
      <c r="C106" s="35" t="s">
        <v>19</v>
      </c>
      <c r="D106" s="50" t="s">
        <v>4</v>
      </c>
      <c r="E106" s="52" t="str">
        <f t="shared" si="4"/>
        <v>г. Астрахань, пл. Заводская, 30Ремонт фасада</v>
      </c>
      <c r="F106" s="64" t="s">
        <v>34</v>
      </c>
      <c r="G106" s="59" t="s">
        <v>354</v>
      </c>
      <c r="H106" s="69">
        <v>801348</v>
      </c>
      <c r="I106" s="62" t="s">
        <v>475</v>
      </c>
      <c r="J106" s="16"/>
      <c r="K106" s="16"/>
      <c r="L106" s="16"/>
      <c r="M106" s="40"/>
      <c r="AC106" s="11"/>
    </row>
    <row r="107" spans="1:29" ht="44.25" customHeight="1" x14ac:dyDescent="0.25">
      <c r="A107" s="4">
        <v>2260</v>
      </c>
      <c r="B107" s="35" t="s">
        <v>394</v>
      </c>
      <c r="C107" s="86" t="s">
        <v>20</v>
      </c>
      <c r="D107" s="54" t="s">
        <v>2</v>
      </c>
      <c r="E107" s="52" t="str">
        <f t="shared" si="4"/>
        <v>г. Астрахань, ул. Б.Хмельницкого, 11Ремонт крыши</v>
      </c>
      <c r="F107" s="64" t="s">
        <v>25</v>
      </c>
      <c r="G107" s="50" t="s">
        <v>349</v>
      </c>
      <c r="H107" s="56">
        <v>1548468.71</v>
      </c>
      <c r="I107" s="57" t="s">
        <v>35</v>
      </c>
      <c r="J107" s="40" t="s">
        <v>466</v>
      </c>
      <c r="K107" s="40" t="s">
        <v>468</v>
      </c>
      <c r="L107" s="16"/>
      <c r="M107" s="40"/>
      <c r="AC107" s="11"/>
    </row>
    <row r="108" spans="1:29" s="18" customFormat="1" ht="44.25" customHeight="1" x14ac:dyDescent="0.25">
      <c r="A108" s="4">
        <v>3106</v>
      </c>
      <c r="B108" s="35" t="s">
        <v>400</v>
      </c>
      <c r="C108" s="94" t="s">
        <v>21</v>
      </c>
      <c r="D108" s="54" t="s">
        <v>2</v>
      </c>
      <c r="E108" s="52" t="str">
        <f t="shared" si="4"/>
        <v>г. Астрахань, ул. Ботвина, 93Ремонт крыши</v>
      </c>
      <c r="F108" s="64" t="s">
        <v>25</v>
      </c>
      <c r="G108" s="50" t="s">
        <v>349</v>
      </c>
      <c r="H108" s="56">
        <v>1202013</v>
      </c>
      <c r="I108" s="57" t="s">
        <v>36</v>
      </c>
      <c r="J108" s="40" t="s">
        <v>466</v>
      </c>
      <c r="K108" s="40" t="s">
        <v>468</v>
      </c>
      <c r="L108" s="20"/>
      <c r="M108" s="41"/>
      <c r="N108" s="29"/>
      <c r="O108" s="29"/>
    </row>
    <row r="109" spans="1:29" ht="44.25" customHeight="1" x14ac:dyDescent="0.25">
      <c r="A109" s="4">
        <v>3428</v>
      </c>
      <c r="B109" s="35" t="s">
        <v>400</v>
      </c>
      <c r="C109" s="94" t="s">
        <v>22</v>
      </c>
      <c r="D109" s="54" t="s">
        <v>2</v>
      </c>
      <c r="E109" s="52" t="str">
        <f t="shared" si="4"/>
        <v>г. Астрахань, ул. Анри Барбюса, 34Ремонт крыши</v>
      </c>
      <c r="F109" s="64" t="s">
        <v>7</v>
      </c>
      <c r="G109" s="50" t="s">
        <v>383</v>
      </c>
      <c r="H109" s="56">
        <v>1664203</v>
      </c>
      <c r="I109" s="57" t="s">
        <v>37</v>
      </c>
      <c r="J109" s="40" t="s">
        <v>466</v>
      </c>
      <c r="K109" s="16" t="s">
        <v>389</v>
      </c>
      <c r="L109" s="12">
        <v>43115</v>
      </c>
      <c r="M109" s="40">
        <v>34998</v>
      </c>
    </row>
    <row r="110" spans="1:29" ht="44.25" customHeight="1" x14ac:dyDescent="0.25">
      <c r="A110" s="4">
        <v>2124</v>
      </c>
      <c r="B110" s="35" t="s">
        <v>394</v>
      </c>
      <c r="C110" s="96" t="s">
        <v>455</v>
      </c>
      <c r="D110" s="54" t="s">
        <v>2</v>
      </c>
      <c r="E110" s="52" t="str">
        <f t="shared" si="4"/>
        <v>г.Астрахань, пер. 1-й Таманский, 2Ремонт крыши</v>
      </c>
      <c r="F110" s="64" t="s">
        <v>27</v>
      </c>
      <c r="G110" s="50" t="s">
        <v>380</v>
      </c>
      <c r="H110" s="56">
        <v>1326526.5</v>
      </c>
      <c r="I110" s="57" t="s">
        <v>32</v>
      </c>
      <c r="J110" s="50" t="s">
        <v>411</v>
      </c>
      <c r="K110" s="50" t="s">
        <v>467</v>
      </c>
      <c r="L110" s="16"/>
      <c r="M110" s="40"/>
      <c r="AC110" s="11"/>
    </row>
    <row r="111" spans="1:29" ht="44.25" customHeight="1" x14ac:dyDescent="0.25">
      <c r="A111" s="4">
        <v>2124</v>
      </c>
      <c r="B111" s="35" t="s">
        <v>394</v>
      </c>
      <c r="C111" s="96" t="s">
        <v>455</v>
      </c>
      <c r="D111" s="50" t="s">
        <v>4</v>
      </c>
      <c r="E111" s="52" t="str">
        <f t="shared" si="4"/>
        <v>г.Астрахань, пер. 1-й Таманский, 2Ремонт фасада</v>
      </c>
      <c r="F111" s="64" t="s">
        <v>27</v>
      </c>
      <c r="G111" s="50" t="s">
        <v>380</v>
      </c>
      <c r="H111" s="56">
        <v>639386.54</v>
      </c>
      <c r="I111" s="57" t="s">
        <v>32</v>
      </c>
      <c r="J111" s="50" t="s">
        <v>411</v>
      </c>
      <c r="K111" s="50" t="s">
        <v>467</v>
      </c>
      <c r="L111" s="16"/>
      <c r="M111" s="40"/>
      <c r="AC111" s="11"/>
    </row>
    <row r="112" spans="1:29" ht="44.25" customHeight="1" x14ac:dyDescent="0.25">
      <c r="A112" s="4">
        <v>2125</v>
      </c>
      <c r="B112" s="35" t="s">
        <v>394</v>
      </c>
      <c r="C112" s="86" t="s">
        <v>456</v>
      </c>
      <c r="D112" s="54" t="s">
        <v>2</v>
      </c>
      <c r="E112" s="52" t="str">
        <f t="shared" si="4"/>
        <v>г.Астрахань, пер. 1-й Таманский, 5Ремонт крыши</v>
      </c>
      <c r="F112" s="64" t="s">
        <v>25</v>
      </c>
      <c r="G112" s="50" t="s">
        <v>349</v>
      </c>
      <c r="H112" s="56">
        <v>637067.47</v>
      </c>
      <c r="I112" s="57" t="s">
        <v>38</v>
      </c>
      <c r="J112" s="40" t="s">
        <v>466</v>
      </c>
      <c r="K112" s="40" t="s">
        <v>468</v>
      </c>
      <c r="L112" s="16"/>
      <c r="M112" s="40">
        <v>14635</v>
      </c>
      <c r="AC112" s="11"/>
    </row>
    <row r="113" spans="1:29" s="18" customFormat="1" ht="44.25" customHeight="1" x14ac:dyDescent="0.25">
      <c r="A113" s="4">
        <v>2659</v>
      </c>
      <c r="B113" s="35" t="s">
        <v>394</v>
      </c>
      <c r="C113" s="86" t="s">
        <v>458</v>
      </c>
      <c r="D113" s="54" t="s">
        <v>2</v>
      </c>
      <c r="E113" s="52" t="str">
        <f t="shared" si="4"/>
        <v>г.Астрахань, ул. Н.Островского, 1бРемонт крыши</v>
      </c>
      <c r="F113" s="64" t="s">
        <v>34</v>
      </c>
      <c r="G113" s="50" t="s">
        <v>355</v>
      </c>
      <c r="H113" s="56">
        <v>1040482</v>
      </c>
      <c r="I113" s="57" t="s">
        <v>39</v>
      </c>
      <c r="J113" s="16"/>
      <c r="K113" s="20"/>
      <c r="L113" s="20"/>
      <c r="M113" s="41"/>
      <c r="N113" s="29"/>
      <c r="O113" s="29"/>
    </row>
    <row r="114" spans="1:29" ht="44.25" customHeight="1" x14ac:dyDescent="0.25">
      <c r="A114" s="4">
        <v>2678</v>
      </c>
      <c r="B114" s="35" t="s">
        <v>394</v>
      </c>
      <c r="C114" s="86" t="s">
        <v>23</v>
      </c>
      <c r="D114" s="54" t="s">
        <v>2</v>
      </c>
      <c r="E114" s="52" t="str">
        <f t="shared" si="4"/>
        <v>г. Астрахань, ул. Н.Островского, 5аРемонт крыши</v>
      </c>
      <c r="F114" s="64" t="s">
        <v>27</v>
      </c>
      <c r="G114" s="50" t="s">
        <v>380</v>
      </c>
      <c r="H114" s="56">
        <v>1185773.74</v>
      </c>
      <c r="I114" s="57" t="s">
        <v>40</v>
      </c>
      <c r="J114" s="50" t="s">
        <v>411</v>
      </c>
      <c r="K114" s="50" t="s">
        <v>467</v>
      </c>
      <c r="L114" s="16"/>
      <c r="M114" s="40"/>
      <c r="AC114" s="11"/>
    </row>
    <row r="115" spans="1:29" ht="44.25" customHeight="1" x14ac:dyDescent="0.25">
      <c r="A115" s="4">
        <v>2678</v>
      </c>
      <c r="B115" s="35" t="s">
        <v>394</v>
      </c>
      <c r="C115" s="86" t="s">
        <v>23</v>
      </c>
      <c r="D115" s="50" t="s">
        <v>4</v>
      </c>
      <c r="E115" s="52" t="str">
        <f t="shared" si="4"/>
        <v>г. Астрахань, ул. Н.Островского, 5аРемонт фасада</v>
      </c>
      <c r="F115" s="53" t="s">
        <v>278</v>
      </c>
      <c r="G115" s="50" t="s">
        <v>352</v>
      </c>
      <c r="H115" s="56">
        <v>1220619</v>
      </c>
      <c r="I115" s="57" t="s">
        <v>41</v>
      </c>
      <c r="J115" s="16"/>
      <c r="K115" s="16"/>
      <c r="L115" s="16"/>
      <c r="M115" s="40"/>
      <c r="AC115" s="11"/>
    </row>
    <row r="116" spans="1:29" ht="44.25" customHeight="1" x14ac:dyDescent="0.25">
      <c r="A116" s="4">
        <v>2811</v>
      </c>
      <c r="B116" s="35" t="s">
        <v>394</v>
      </c>
      <c r="C116" s="86" t="s">
        <v>24</v>
      </c>
      <c r="D116" s="54" t="s">
        <v>2</v>
      </c>
      <c r="E116" s="52" t="str">
        <f t="shared" si="4"/>
        <v>г. Астрахань, ул. Бежецкая, 10Ремонт крыши</v>
      </c>
      <c r="F116" s="64" t="s">
        <v>27</v>
      </c>
      <c r="G116" s="50" t="s">
        <v>380</v>
      </c>
      <c r="H116" s="56">
        <v>723108.72</v>
      </c>
      <c r="I116" s="57" t="s">
        <v>28</v>
      </c>
      <c r="J116" s="50" t="s">
        <v>411</v>
      </c>
      <c r="K116" s="50" t="s">
        <v>467</v>
      </c>
      <c r="L116" s="16"/>
      <c r="M116" s="40"/>
      <c r="AC116" s="11"/>
    </row>
    <row r="117" spans="1:29" ht="44.25" customHeight="1" x14ac:dyDescent="0.25">
      <c r="A117" s="4">
        <v>2811</v>
      </c>
      <c r="B117" s="35" t="s">
        <v>394</v>
      </c>
      <c r="C117" s="86" t="s">
        <v>24</v>
      </c>
      <c r="D117" s="50" t="s">
        <v>4</v>
      </c>
      <c r="E117" s="52" t="str">
        <f t="shared" si="4"/>
        <v>г. Астрахань, ул. Бежецкая, 10Ремонт фасада</v>
      </c>
      <c r="F117" s="64" t="s">
        <v>27</v>
      </c>
      <c r="G117" s="50" t="s">
        <v>380</v>
      </c>
      <c r="H117" s="56">
        <v>458120.84</v>
      </c>
      <c r="I117" s="57" t="s">
        <v>28</v>
      </c>
      <c r="J117" s="50" t="s">
        <v>411</v>
      </c>
      <c r="K117" s="50" t="s">
        <v>467</v>
      </c>
      <c r="L117" s="16"/>
      <c r="M117" s="40"/>
      <c r="AC117" s="11"/>
    </row>
    <row r="118" spans="1:29" ht="44.25" customHeight="1" x14ac:dyDescent="0.25">
      <c r="A118" s="4">
        <v>3126</v>
      </c>
      <c r="B118" s="35" t="s">
        <v>400</v>
      </c>
      <c r="C118" s="94" t="s">
        <v>42</v>
      </c>
      <c r="D118" s="54" t="s">
        <v>2</v>
      </c>
      <c r="E118" s="52" t="str">
        <f t="shared" si="4"/>
        <v>г. Астрахань, ул. Ангарская, 24Ремонт крыши</v>
      </c>
      <c r="F118" s="64" t="s">
        <v>34</v>
      </c>
      <c r="G118" s="50" t="s">
        <v>356</v>
      </c>
      <c r="H118" s="56">
        <v>1114609</v>
      </c>
      <c r="I118" s="57" t="s">
        <v>46</v>
      </c>
      <c r="J118" s="16"/>
      <c r="K118" s="16"/>
      <c r="L118" s="16"/>
      <c r="M118" s="40"/>
      <c r="AC118" s="11"/>
    </row>
    <row r="119" spans="1:29" ht="44.25" customHeight="1" x14ac:dyDescent="0.25">
      <c r="A119" s="4">
        <v>3228</v>
      </c>
      <c r="B119" s="35" t="s">
        <v>400</v>
      </c>
      <c r="C119" s="94" t="s">
        <v>43</v>
      </c>
      <c r="D119" s="50" t="s">
        <v>4</v>
      </c>
      <c r="E119" s="52" t="str">
        <f t="shared" si="4"/>
        <v>г. Астрахань, ул. 4-я Железнодорожная, 47бРемонт фасада</v>
      </c>
      <c r="F119" s="64" t="s">
        <v>27</v>
      </c>
      <c r="G119" s="50" t="s">
        <v>380</v>
      </c>
      <c r="H119" s="56">
        <v>1057107.72</v>
      </c>
      <c r="I119" s="57" t="s">
        <v>31</v>
      </c>
      <c r="J119" s="50" t="s">
        <v>411</v>
      </c>
      <c r="K119" s="50" t="s">
        <v>467</v>
      </c>
      <c r="L119" s="16"/>
      <c r="M119" s="40"/>
      <c r="AC119" s="11"/>
    </row>
    <row r="120" spans="1:29" ht="44.25" customHeight="1" x14ac:dyDescent="0.25">
      <c r="A120" s="4"/>
      <c r="B120" s="35" t="s">
        <v>394</v>
      </c>
      <c r="C120" s="35" t="s">
        <v>451</v>
      </c>
      <c r="D120" s="54" t="s">
        <v>2</v>
      </c>
      <c r="E120" s="52"/>
      <c r="F120" s="64" t="s">
        <v>34</v>
      </c>
      <c r="G120" s="50" t="s">
        <v>362</v>
      </c>
      <c r="H120" s="56">
        <v>1271017</v>
      </c>
      <c r="I120" s="57" t="s">
        <v>127</v>
      </c>
      <c r="J120" s="32"/>
      <c r="K120" s="32"/>
      <c r="L120" s="32"/>
      <c r="M120" s="37">
        <v>2022</v>
      </c>
      <c r="AC120" s="11"/>
    </row>
    <row r="121" spans="1:29" ht="44.25" customHeight="1" x14ac:dyDescent="0.25">
      <c r="A121" s="4">
        <v>2677</v>
      </c>
      <c r="B121" s="35" t="s">
        <v>394</v>
      </c>
      <c r="C121" s="86" t="s">
        <v>44</v>
      </c>
      <c r="D121" s="54" t="s">
        <v>2</v>
      </c>
      <c r="E121" s="52" t="str">
        <f t="shared" ref="E121:E131" si="5">CONCATENATE(C121,D121)</f>
        <v>г. Астрахань, ул. Н.Островского, 59Ремонт крыши</v>
      </c>
      <c r="F121" s="64" t="s">
        <v>34</v>
      </c>
      <c r="G121" s="50" t="s">
        <v>355</v>
      </c>
      <c r="H121" s="56">
        <v>1534894</v>
      </c>
      <c r="I121" s="109" t="s">
        <v>473</v>
      </c>
      <c r="J121" s="16"/>
      <c r="K121" s="16"/>
      <c r="L121" s="16"/>
      <c r="M121" s="40"/>
      <c r="AC121" s="11"/>
    </row>
    <row r="122" spans="1:29" ht="44.25" customHeight="1" x14ac:dyDescent="0.25">
      <c r="A122" s="3">
        <v>3223</v>
      </c>
      <c r="B122" s="35" t="s">
        <v>400</v>
      </c>
      <c r="C122" s="94" t="s">
        <v>45</v>
      </c>
      <c r="D122" s="54" t="s">
        <v>2</v>
      </c>
      <c r="E122" s="52" t="str">
        <f t="shared" si="5"/>
        <v>г. Астрахань, ул. 4-я Железнодорожная, 45бРемонт крыши</v>
      </c>
      <c r="F122" s="64" t="s">
        <v>34</v>
      </c>
      <c r="G122" s="50" t="s">
        <v>362</v>
      </c>
      <c r="H122" s="56">
        <v>1081219</v>
      </c>
      <c r="I122" s="57" t="s">
        <v>47</v>
      </c>
      <c r="J122" s="16"/>
      <c r="K122" s="16"/>
      <c r="L122" s="16"/>
      <c r="M122" s="40"/>
      <c r="AC122" s="11"/>
    </row>
    <row r="123" spans="1:29" ht="44.25" customHeight="1" x14ac:dyDescent="0.25">
      <c r="A123" s="4">
        <v>4312</v>
      </c>
      <c r="B123" s="35" t="s">
        <v>392</v>
      </c>
      <c r="C123" s="84" t="s">
        <v>218</v>
      </c>
      <c r="D123" s="50" t="s">
        <v>4</v>
      </c>
      <c r="E123" s="52" t="str">
        <f t="shared" si="5"/>
        <v>г. Знаменск, ул. Комсомольская, 13Ремонт фасада</v>
      </c>
      <c r="F123" s="64" t="s">
        <v>7</v>
      </c>
      <c r="G123" s="50" t="s">
        <v>384</v>
      </c>
      <c r="H123" s="56">
        <v>1357890</v>
      </c>
      <c r="I123" s="57" t="s">
        <v>250</v>
      </c>
      <c r="J123" s="16"/>
      <c r="K123" s="16"/>
      <c r="L123" s="16"/>
      <c r="M123" s="40"/>
      <c r="AC123" s="11"/>
    </row>
    <row r="124" spans="1:29" ht="44.25" customHeight="1" x14ac:dyDescent="0.25">
      <c r="A124" s="4">
        <v>4416</v>
      </c>
      <c r="B124" s="35" t="s">
        <v>392</v>
      </c>
      <c r="C124" s="84" t="s">
        <v>219</v>
      </c>
      <c r="D124" s="50" t="s">
        <v>4</v>
      </c>
      <c r="E124" s="52" t="str">
        <f t="shared" si="5"/>
        <v>г. Знаменск, ул. Пионерская, 1Ремонт фасада</v>
      </c>
      <c r="F124" s="64" t="s">
        <v>7</v>
      </c>
      <c r="G124" s="50" t="s">
        <v>384</v>
      </c>
      <c r="H124" s="56">
        <v>1800258</v>
      </c>
      <c r="I124" s="57" t="s">
        <v>250</v>
      </c>
      <c r="J124" s="16"/>
      <c r="K124" s="16"/>
      <c r="L124" s="16"/>
      <c r="M124" s="40"/>
      <c r="AC124" s="11"/>
    </row>
    <row r="125" spans="1:29" ht="44.25" customHeight="1" x14ac:dyDescent="0.25">
      <c r="A125" s="4">
        <v>4419</v>
      </c>
      <c r="B125" s="35" t="s">
        <v>392</v>
      </c>
      <c r="C125" s="84" t="s">
        <v>220</v>
      </c>
      <c r="D125" s="50" t="s">
        <v>4</v>
      </c>
      <c r="E125" s="52" t="str">
        <f t="shared" si="5"/>
        <v>г. Знаменск, ул. Пионерская, 5Ремонт фасада</v>
      </c>
      <c r="F125" s="64" t="s">
        <v>7</v>
      </c>
      <c r="G125" s="50" t="s">
        <v>384</v>
      </c>
      <c r="H125" s="56">
        <v>1250087</v>
      </c>
      <c r="I125" s="57" t="s">
        <v>250</v>
      </c>
      <c r="J125" s="16"/>
      <c r="K125" s="16"/>
      <c r="L125" s="16"/>
      <c r="M125" s="40"/>
      <c r="AC125" s="11"/>
    </row>
    <row r="126" spans="1:29" ht="44.25" customHeight="1" x14ac:dyDescent="0.25">
      <c r="A126" s="4">
        <v>3335</v>
      </c>
      <c r="B126" s="35" t="s">
        <v>400</v>
      </c>
      <c r="C126" s="94" t="s">
        <v>48</v>
      </c>
      <c r="D126" s="54" t="s">
        <v>2</v>
      </c>
      <c r="E126" s="52" t="str">
        <f t="shared" si="5"/>
        <v>г. Астрахань, ул. Анри Барбюса, 32Ремонт крыши</v>
      </c>
      <c r="F126" s="64" t="s">
        <v>7</v>
      </c>
      <c r="G126" s="50" t="s">
        <v>383</v>
      </c>
      <c r="H126" s="56">
        <v>1624727</v>
      </c>
      <c r="I126" s="57" t="s">
        <v>37</v>
      </c>
      <c r="J126" s="16"/>
      <c r="K126" s="16"/>
      <c r="L126" s="16"/>
      <c r="M126" s="40"/>
    </row>
    <row r="127" spans="1:29" ht="44.25" customHeight="1" x14ac:dyDescent="0.25">
      <c r="A127" s="3"/>
      <c r="B127" s="35" t="str">
        <f>B128</f>
        <v>Знаменск</v>
      </c>
      <c r="C127" s="84" t="s">
        <v>453</v>
      </c>
      <c r="D127" s="73" t="s">
        <v>347</v>
      </c>
      <c r="E127" s="74"/>
      <c r="F127" s="53" t="s">
        <v>278</v>
      </c>
      <c r="G127" s="13" t="s">
        <v>308</v>
      </c>
      <c r="H127" s="72">
        <v>1398173</v>
      </c>
      <c r="I127" s="72" t="s">
        <v>182</v>
      </c>
      <c r="J127" s="35"/>
      <c r="K127" s="35"/>
      <c r="L127" s="35"/>
      <c r="M127" s="40"/>
      <c r="AC127" s="11"/>
    </row>
    <row r="128" spans="1:29" ht="44.25" customHeight="1" x14ac:dyDescent="0.25">
      <c r="A128" s="4">
        <v>4406</v>
      </c>
      <c r="B128" s="35" t="s">
        <v>392</v>
      </c>
      <c r="C128" s="84" t="s">
        <v>49</v>
      </c>
      <c r="D128" s="50" t="s">
        <v>4</v>
      </c>
      <c r="E128" s="52" t="str">
        <f t="shared" si="5"/>
        <v>г. Знаменск, ул. Первомайская, 4Ремонт фасада</v>
      </c>
      <c r="F128" s="53" t="s">
        <v>278</v>
      </c>
      <c r="G128" s="50" t="s">
        <v>308</v>
      </c>
      <c r="H128" s="56">
        <v>602119</v>
      </c>
      <c r="I128" s="57" t="s">
        <v>56</v>
      </c>
      <c r="J128" s="16"/>
      <c r="K128" s="16"/>
      <c r="L128" s="16"/>
      <c r="M128" s="40"/>
      <c r="AC128" s="11"/>
    </row>
    <row r="129" spans="1:29" ht="44.25" customHeight="1" x14ac:dyDescent="0.25">
      <c r="A129" s="4">
        <v>4450</v>
      </c>
      <c r="B129" s="35" t="s">
        <v>392</v>
      </c>
      <c r="C129" s="84" t="s">
        <v>50</v>
      </c>
      <c r="D129" s="50" t="s">
        <v>4</v>
      </c>
      <c r="E129" s="52" t="str">
        <f t="shared" si="5"/>
        <v>г. Знаменск, проспект 9 Мая, 61Ремонт фасада</v>
      </c>
      <c r="F129" s="53" t="s">
        <v>278</v>
      </c>
      <c r="G129" s="50" t="s">
        <v>308</v>
      </c>
      <c r="H129" s="56">
        <v>744005</v>
      </c>
      <c r="I129" s="57" t="s">
        <v>57</v>
      </c>
      <c r="J129" s="16"/>
      <c r="K129" s="16"/>
      <c r="L129" s="16"/>
      <c r="M129" s="40"/>
      <c r="AC129" s="11"/>
    </row>
    <row r="130" spans="1:29" ht="44.25" customHeight="1" x14ac:dyDescent="0.25">
      <c r="A130" s="3">
        <v>3218</v>
      </c>
      <c r="B130" s="35" t="s">
        <v>400</v>
      </c>
      <c r="C130" s="94" t="s">
        <v>51</v>
      </c>
      <c r="D130" s="54" t="s">
        <v>2</v>
      </c>
      <c r="E130" s="52" t="str">
        <f t="shared" si="5"/>
        <v>г. Астрахань, ул. 4-я Железнодорожная, 43вРемонт крыши</v>
      </c>
      <c r="F130" s="64" t="s">
        <v>5</v>
      </c>
      <c r="G130" s="50" t="s">
        <v>376</v>
      </c>
      <c r="H130" s="56">
        <v>962691.36</v>
      </c>
      <c r="I130" s="57" t="s">
        <v>58</v>
      </c>
      <c r="J130" s="16"/>
      <c r="K130" s="16"/>
      <c r="L130" s="16"/>
      <c r="M130" s="40"/>
      <c r="AC130" s="11"/>
    </row>
    <row r="131" spans="1:29" ht="44.25" customHeight="1" x14ac:dyDescent="0.25">
      <c r="A131" s="3">
        <v>3224</v>
      </c>
      <c r="B131" s="35" t="s">
        <v>400</v>
      </c>
      <c r="C131" s="94" t="s">
        <v>52</v>
      </c>
      <c r="D131" s="54" t="s">
        <v>2</v>
      </c>
      <c r="E131" s="52" t="str">
        <f t="shared" si="5"/>
        <v>г. Астрахань, ул. 4-я Железнодорожная, 45вРемонт крыши</v>
      </c>
      <c r="F131" s="64" t="s">
        <v>5</v>
      </c>
      <c r="G131" s="50" t="s">
        <v>376</v>
      </c>
      <c r="H131" s="56">
        <v>922758.9</v>
      </c>
      <c r="I131" s="57" t="s">
        <v>58</v>
      </c>
      <c r="J131" s="16"/>
      <c r="K131" s="16"/>
      <c r="L131" s="16"/>
      <c r="M131" s="40"/>
      <c r="AC131" s="11"/>
    </row>
    <row r="132" spans="1:29" ht="44.25" customHeight="1" x14ac:dyDescent="0.25">
      <c r="A132" s="3"/>
      <c r="B132" s="35" t="s">
        <v>397</v>
      </c>
      <c r="C132" s="35" t="s">
        <v>459</v>
      </c>
      <c r="D132" s="92" t="s">
        <v>454</v>
      </c>
      <c r="E132" s="52"/>
      <c r="F132" s="53" t="s">
        <v>278</v>
      </c>
      <c r="G132" s="56" t="s">
        <v>426</v>
      </c>
      <c r="H132" s="56">
        <v>460016</v>
      </c>
      <c r="I132" s="57" t="s">
        <v>427</v>
      </c>
      <c r="J132" s="31"/>
      <c r="K132" s="31"/>
      <c r="L132" s="31"/>
      <c r="M132" s="37">
        <v>2036</v>
      </c>
      <c r="AC132" s="11"/>
    </row>
    <row r="133" spans="1:29" ht="44.25" customHeight="1" x14ac:dyDescent="0.25">
      <c r="A133" s="4">
        <v>4265</v>
      </c>
      <c r="B133" s="35" t="s">
        <v>392</v>
      </c>
      <c r="C133" s="84" t="s">
        <v>53</v>
      </c>
      <c r="D133" s="50" t="s">
        <v>4</v>
      </c>
      <c r="E133" s="52" t="str">
        <f t="shared" ref="E133:E153" si="6">CONCATENATE(C133,D133)</f>
        <v>г. Знаменск, ул. Волгоградская, 4Ремонт фасада</v>
      </c>
      <c r="F133" s="53" t="s">
        <v>278</v>
      </c>
      <c r="G133" s="50" t="s">
        <v>308</v>
      </c>
      <c r="H133" s="56">
        <v>1405976</v>
      </c>
      <c r="I133" s="57" t="s">
        <v>57</v>
      </c>
      <c r="J133" s="16"/>
      <c r="K133" s="16"/>
      <c r="L133" s="16"/>
      <c r="M133" s="40"/>
      <c r="AC133" s="11"/>
    </row>
    <row r="134" spans="1:29" ht="44.25" customHeight="1" x14ac:dyDescent="0.25">
      <c r="A134" s="4">
        <v>179</v>
      </c>
      <c r="B134" s="35" t="s">
        <v>393</v>
      </c>
      <c r="C134" s="35" t="s">
        <v>12</v>
      </c>
      <c r="D134" s="54" t="s">
        <v>3</v>
      </c>
      <c r="E134" s="52" t="str">
        <f t="shared" si="6"/>
        <v>г. Астрахань, ул. Азизбекова/   ул. Промышленная,  2/11Ремонт внутридомовых инженерных систем водоснабжения</v>
      </c>
      <c r="F134" s="64" t="s">
        <v>27</v>
      </c>
      <c r="G134" s="50" t="s">
        <v>380</v>
      </c>
      <c r="H134" s="56">
        <v>180551.8</v>
      </c>
      <c r="I134" s="57" t="s">
        <v>28</v>
      </c>
      <c r="J134" s="50" t="s">
        <v>411</v>
      </c>
      <c r="K134" s="50" t="s">
        <v>467</v>
      </c>
      <c r="L134" s="16"/>
      <c r="M134" s="40"/>
      <c r="AC134" s="11"/>
    </row>
    <row r="135" spans="1:29" ht="44.25" customHeight="1" x14ac:dyDescent="0.25">
      <c r="A135" s="4">
        <v>3290</v>
      </c>
      <c r="B135" s="35" t="s">
        <v>400</v>
      </c>
      <c r="C135" s="94" t="s">
        <v>55</v>
      </c>
      <c r="D135" s="50" t="s">
        <v>4</v>
      </c>
      <c r="E135" s="52" t="str">
        <f t="shared" si="6"/>
        <v>г. Астрахань, ул. Савушкина, 33/2Ремонт фасада</v>
      </c>
      <c r="F135" s="64" t="s">
        <v>9</v>
      </c>
      <c r="G135" s="67" t="s">
        <v>371</v>
      </c>
      <c r="H135" s="56">
        <v>2220762</v>
      </c>
      <c r="I135" s="57" t="s">
        <v>10</v>
      </c>
      <c r="J135" s="20"/>
      <c r="K135" s="16"/>
      <c r="L135" s="16"/>
      <c r="M135" s="40"/>
      <c r="AC135" s="11"/>
    </row>
    <row r="136" spans="1:29" ht="44.25" customHeight="1" x14ac:dyDescent="0.25">
      <c r="A136" s="4">
        <v>3766</v>
      </c>
      <c r="B136" s="35" t="s">
        <v>397</v>
      </c>
      <c r="C136" s="35" t="s">
        <v>221</v>
      </c>
      <c r="D136" s="54" t="s">
        <v>90</v>
      </c>
      <c r="E136" s="52" t="str">
        <f t="shared" si="6"/>
        <v>г.Ахтубинск, ул. Андреева, 4Ремонт внутридомовых инженерных систем водоотведения</v>
      </c>
      <c r="F136" s="64" t="s">
        <v>25</v>
      </c>
      <c r="G136" s="50" t="s">
        <v>351</v>
      </c>
      <c r="H136" s="56">
        <v>510615</v>
      </c>
      <c r="I136" s="57" t="s">
        <v>59</v>
      </c>
      <c r="J136" s="16"/>
      <c r="K136" s="16"/>
      <c r="L136" s="16"/>
      <c r="M136" s="40"/>
      <c r="AC136" s="11"/>
    </row>
    <row r="137" spans="1:29" ht="44.25" customHeight="1" x14ac:dyDescent="0.25">
      <c r="A137" s="4">
        <v>3772</v>
      </c>
      <c r="B137" s="35" t="s">
        <v>397</v>
      </c>
      <c r="C137" s="35" t="s">
        <v>222</v>
      </c>
      <c r="D137" s="54" t="s">
        <v>3</v>
      </c>
      <c r="E137" s="52" t="str">
        <f t="shared" si="6"/>
        <v>г.Ахтубинск, ул. Андреева, 17Ремонт внутридомовых инженерных систем водоснабжения</v>
      </c>
      <c r="F137" s="64" t="s">
        <v>25</v>
      </c>
      <c r="G137" s="50" t="s">
        <v>385</v>
      </c>
      <c r="H137" s="56">
        <v>329570</v>
      </c>
      <c r="I137" s="57" t="s">
        <v>38</v>
      </c>
      <c r="J137" s="16"/>
      <c r="K137" s="16"/>
      <c r="L137" s="16"/>
      <c r="M137" s="40"/>
      <c r="AC137" s="11"/>
    </row>
    <row r="138" spans="1:29" ht="44.25" customHeight="1" x14ac:dyDescent="0.25">
      <c r="A138" s="4">
        <v>1707</v>
      </c>
      <c r="B138" s="35" t="s">
        <v>395</v>
      </c>
      <c r="C138" s="35" t="s">
        <v>223</v>
      </c>
      <c r="D138" s="54" t="s">
        <v>2</v>
      </c>
      <c r="E138" s="52" t="str">
        <f t="shared" si="6"/>
        <v>г. Астрахань, ул. С.Перовской, 73Ремонт крыши</v>
      </c>
      <c r="F138" s="64" t="s">
        <v>25</v>
      </c>
      <c r="G138" s="50" t="s">
        <v>349</v>
      </c>
      <c r="H138" s="68">
        <v>1539007.92</v>
      </c>
      <c r="I138" s="57" t="s">
        <v>251</v>
      </c>
      <c r="J138" s="40" t="s">
        <v>466</v>
      </c>
      <c r="K138" s="40" t="s">
        <v>468</v>
      </c>
      <c r="L138" s="12"/>
      <c r="M138" s="40">
        <v>37650</v>
      </c>
      <c r="AC138" s="11"/>
    </row>
    <row r="139" spans="1:29" ht="44.25" customHeight="1" x14ac:dyDescent="0.25">
      <c r="A139" s="4">
        <v>2428</v>
      </c>
      <c r="B139" s="35" t="s">
        <v>394</v>
      </c>
      <c r="C139" s="86" t="s">
        <v>224</v>
      </c>
      <c r="D139" s="54" t="s">
        <v>75</v>
      </c>
      <c r="E139" s="52" t="str">
        <f t="shared" si="6"/>
        <v>г. Астрахань, ул. Волжская, 60Ремонт внутридомовых инженерных систем теплоснабжения</v>
      </c>
      <c r="F139" s="53" t="s">
        <v>278</v>
      </c>
      <c r="G139" s="50" t="s">
        <v>248</v>
      </c>
      <c r="H139" s="56">
        <v>990746.67</v>
      </c>
      <c r="I139" s="57" t="s">
        <v>250</v>
      </c>
      <c r="J139" s="16"/>
      <c r="K139" s="16"/>
      <c r="L139" s="16"/>
      <c r="M139" s="40"/>
      <c r="AC139" s="11"/>
    </row>
    <row r="140" spans="1:29" ht="44.25" customHeight="1" x14ac:dyDescent="0.25">
      <c r="A140" s="3">
        <v>1710</v>
      </c>
      <c r="B140" s="35" t="s">
        <v>395</v>
      </c>
      <c r="C140" s="35" t="s">
        <v>60</v>
      </c>
      <c r="D140" s="54" t="s">
        <v>2</v>
      </c>
      <c r="E140" s="52" t="str">
        <f t="shared" si="6"/>
        <v>г. Астрахань, ул. С.Перовской, 77,корп. 1Ремонт крыши</v>
      </c>
      <c r="F140" s="64" t="s">
        <v>9</v>
      </c>
      <c r="G140" s="50" t="s">
        <v>367</v>
      </c>
      <c r="H140" s="56">
        <v>858728.48</v>
      </c>
      <c r="I140" s="57" t="s">
        <v>61</v>
      </c>
      <c r="J140" s="16"/>
      <c r="K140" s="16"/>
      <c r="L140" s="16"/>
      <c r="M140" s="40"/>
      <c r="AC140" s="11"/>
    </row>
    <row r="141" spans="1:29" ht="44.25" customHeight="1" x14ac:dyDescent="0.25">
      <c r="A141" s="4">
        <v>3365</v>
      </c>
      <c r="B141" s="35" t="s">
        <v>400</v>
      </c>
      <c r="C141" s="94" t="s">
        <v>225</v>
      </c>
      <c r="D141" s="54" t="s">
        <v>2</v>
      </c>
      <c r="E141" s="52" t="str">
        <f t="shared" si="6"/>
        <v>г. Астрахань, ул. 28-ой Армии, 10/2Ремонт крыши</v>
      </c>
      <c r="F141" s="64" t="s">
        <v>25</v>
      </c>
      <c r="G141" s="50" t="s">
        <v>349</v>
      </c>
      <c r="H141" s="56">
        <v>1365071.2</v>
      </c>
      <c r="I141" s="57" t="s">
        <v>37</v>
      </c>
      <c r="J141" s="40" t="s">
        <v>466</v>
      </c>
      <c r="K141" s="40" t="s">
        <v>468</v>
      </c>
      <c r="L141" s="16"/>
      <c r="M141" s="40"/>
    </row>
    <row r="142" spans="1:29" ht="44.25" customHeight="1" x14ac:dyDescent="0.25">
      <c r="A142" s="4">
        <v>4110</v>
      </c>
      <c r="B142" s="35" t="s">
        <v>398</v>
      </c>
      <c r="C142" s="35" t="s">
        <v>62</v>
      </c>
      <c r="D142" s="54" t="s">
        <v>2</v>
      </c>
      <c r="E142" s="52" t="str">
        <f t="shared" si="6"/>
        <v>п.Володарский, ул.Фрунзе, 14Ремонт крыши</v>
      </c>
      <c r="F142" s="64" t="s">
        <v>9</v>
      </c>
      <c r="G142" s="50" t="s">
        <v>379</v>
      </c>
      <c r="H142" s="56">
        <v>1319959.8</v>
      </c>
      <c r="I142" s="57" t="s">
        <v>64</v>
      </c>
      <c r="J142" s="40" t="s">
        <v>466</v>
      </c>
      <c r="K142" s="50" t="s">
        <v>465</v>
      </c>
      <c r="L142" s="16"/>
      <c r="M142" s="40"/>
      <c r="N142" s="124"/>
      <c r="O142" s="124"/>
      <c r="P142" s="19"/>
      <c r="AC142" s="11"/>
    </row>
    <row r="143" spans="1:29" ht="44.25" customHeight="1" x14ac:dyDescent="0.25">
      <c r="A143" s="4">
        <v>2659</v>
      </c>
      <c r="B143" s="35" t="s">
        <v>394</v>
      </c>
      <c r="C143" s="86" t="s">
        <v>458</v>
      </c>
      <c r="D143" s="54" t="s">
        <v>63</v>
      </c>
      <c r="E143" s="52" t="str">
        <f t="shared" si="6"/>
        <v>г.Астрахань, ул. Н.Островского, 1бРемонт внутридомовых инженерных систем электроснабжения</v>
      </c>
      <c r="F143" s="64" t="s">
        <v>27</v>
      </c>
      <c r="G143" s="50" t="s">
        <v>380</v>
      </c>
      <c r="H143" s="56">
        <v>711473.92</v>
      </c>
      <c r="I143" s="57" t="s">
        <v>65</v>
      </c>
      <c r="J143" s="50" t="s">
        <v>411</v>
      </c>
      <c r="K143" s="50" t="s">
        <v>467</v>
      </c>
      <c r="L143" s="16"/>
      <c r="M143" s="40"/>
      <c r="AC143" s="11"/>
    </row>
    <row r="144" spans="1:29" ht="44.25" customHeight="1" x14ac:dyDescent="0.25">
      <c r="A144" s="4">
        <v>3337</v>
      </c>
      <c r="B144" s="35" t="s">
        <v>400</v>
      </c>
      <c r="C144" s="94" t="s">
        <v>226</v>
      </c>
      <c r="D144" s="54" t="s">
        <v>63</v>
      </c>
      <c r="E144" s="52" t="str">
        <f t="shared" si="6"/>
        <v>г. Астрахань, пл. Вокзальная, 5Ремонт внутридомовых инженерных систем электроснабжения</v>
      </c>
      <c r="F144" s="64" t="s">
        <v>25</v>
      </c>
      <c r="G144" s="50" t="s">
        <v>349</v>
      </c>
      <c r="H144" s="56">
        <v>1076752.3600000001</v>
      </c>
      <c r="I144" s="57" t="s">
        <v>56</v>
      </c>
      <c r="J144" s="40" t="s">
        <v>466</v>
      </c>
      <c r="K144" s="40" t="s">
        <v>468</v>
      </c>
      <c r="L144" s="16"/>
      <c r="M144" s="40"/>
      <c r="AC144" s="11"/>
    </row>
    <row r="145" spans="1:29" ht="44.25" customHeight="1" x14ac:dyDescent="0.25">
      <c r="A145" s="4">
        <v>1686</v>
      </c>
      <c r="B145" s="35" t="s">
        <v>395</v>
      </c>
      <c r="C145" s="35" t="s">
        <v>66</v>
      </c>
      <c r="D145" s="54" t="s">
        <v>2</v>
      </c>
      <c r="E145" s="52" t="str">
        <f t="shared" si="6"/>
        <v>г. Астрахань, ул. С.Перовской, 101/8 литер АРемонт крыши</v>
      </c>
      <c r="F145" s="64" t="s">
        <v>27</v>
      </c>
      <c r="G145" s="50" t="s">
        <v>380</v>
      </c>
      <c r="H145" s="56">
        <v>1474599.86</v>
      </c>
      <c r="I145" s="57" t="s">
        <v>76</v>
      </c>
      <c r="J145" s="50" t="s">
        <v>411</v>
      </c>
      <c r="K145" s="50" t="s">
        <v>467</v>
      </c>
      <c r="L145" s="16"/>
      <c r="M145" s="40"/>
      <c r="AC145" s="11"/>
    </row>
    <row r="146" spans="1:29" s="18" customFormat="1" ht="44.25" customHeight="1" x14ac:dyDescent="0.25">
      <c r="A146" s="4">
        <v>4111</v>
      </c>
      <c r="B146" s="35" t="s">
        <v>398</v>
      </c>
      <c r="C146" s="35" t="s">
        <v>67</v>
      </c>
      <c r="D146" s="54" t="s">
        <v>2</v>
      </c>
      <c r="E146" s="52" t="str">
        <f t="shared" si="6"/>
        <v>п. Володарский, ул. Мичурина,2Ремонт крыши</v>
      </c>
      <c r="F146" s="64" t="s">
        <v>9</v>
      </c>
      <c r="G146" s="50" t="s">
        <v>379</v>
      </c>
      <c r="H146" s="56">
        <v>1205572.96</v>
      </c>
      <c r="I146" s="57" t="s">
        <v>64</v>
      </c>
      <c r="J146" s="40" t="s">
        <v>466</v>
      </c>
      <c r="K146" s="50" t="s">
        <v>465</v>
      </c>
      <c r="L146" s="20"/>
      <c r="M146" s="41"/>
      <c r="N146" s="124"/>
      <c r="O146" s="124"/>
      <c r="P146" s="19"/>
      <c r="Q146" s="11"/>
    </row>
    <row r="147" spans="1:29" ht="44.25" customHeight="1" x14ac:dyDescent="0.25">
      <c r="A147" s="3">
        <v>2259</v>
      </c>
      <c r="B147" s="35" t="s">
        <v>394</v>
      </c>
      <c r="C147" s="86" t="s">
        <v>68</v>
      </c>
      <c r="D147" s="54" t="s">
        <v>63</v>
      </c>
      <c r="E147" s="52" t="str">
        <f t="shared" si="6"/>
        <v>г. Астрахань, ул. Б.Хмельницкого, 10Ремонт внутридомовых инженерных систем электроснабжения</v>
      </c>
      <c r="F147" s="64" t="s">
        <v>77</v>
      </c>
      <c r="G147" s="50" t="s">
        <v>363</v>
      </c>
      <c r="H147" s="56">
        <v>386422</v>
      </c>
      <c r="I147" s="57" t="s">
        <v>78</v>
      </c>
      <c r="J147" s="16"/>
      <c r="K147" s="16"/>
      <c r="L147" s="16"/>
      <c r="M147" s="40"/>
      <c r="AC147" s="11"/>
    </row>
    <row r="148" spans="1:29" ht="44.25" customHeight="1" x14ac:dyDescent="0.25">
      <c r="A148" s="3">
        <v>2676</v>
      </c>
      <c r="B148" s="35" t="s">
        <v>394</v>
      </c>
      <c r="C148" s="86" t="s">
        <v>460</v>
      </c>
      <c r="D148" s="54" t="s">
        <v>63</v>
      </c>
      <c r="E148" s="52" t="str">
        <f t="shared" si="6"/>
        <v>г.Астрахань, ул. Н.Островского, 56Ремонт внутридомовых инженерных систем электроснабжения</v>
      </c>
      <c r="F148" s="64" t="s">
        <v>7</v>
      </c>
      <c r="G148" s="50" t="s">
        <v>366</v>
      </c>
      <c r="H148" s="56">
        <v>415629</v>
      </c>
      <c r="I148" s="57" t="s">
        <v>79</v>
      </c>
      <c r="J148" s="40" t="s">
        <v>466</v>
      </c>
      <c r="K148" s="16" t="s">
        <v>390</v>
      </c>
      <c r="L148" s="12">
        <v>43115</v>
      </c>
      <c r="M148" s="40">
        <v>10649.5</v>
      </c>
      <c r="AC148" s="11"/>
    </row>
    <row r="149" spans="1:29" ht="44.25" customHeight="1" x14ac:dyDescent="0.25">
      <c r="A149" s="3">
        <v>2680</v>
      </c>
      <c r="B149" s="35" t="s">
        <v>394</v>
      </c>
      <c r="C149" s="86" t="s">
        <v>69</v>
      </c>
      <c r="D149" s="54" t="s">
        <v>63</v>
      </c>
      <c r="E149" s="52" t="str">
        <f t="shared" si="6"/>
        <v>г. Астрахань, ул. Н.Островского, 61Ремонт внутридомовых инженерных систем электроснабжения</v>
      </c>
      <c r="F149" s="64" t="s">
        <v>77</v>
      </c>
      <c r="G149" s="50" t="s">
        <v>363</v>
      </c>
      <c r="H149" s="56">
        <v>760107</v>
      </c>
      <c r="I149" s="57" t="s">
        <v>78</v>
      </c>
      <c r="J149" s="16"/>
      <c r="K149" s="16"/>
      <c r="L149" s="16"/>
      <c r="M149" s="40"/>
      <c r="AC149" s="11"/>
    </row>
    <row r="150" spans="1:29" ht="44.25" customHeight="1" x14ac:dyDescent="0.25">
      <c r="A150" s="3">
        <v>2683</v>
      </c>
      <c r="B150" s="35" t="s">
        <v>394</v>
      </c>
      <c r="C150" s="86" t="s">
        <v>70</v>
      </c>
      <c r="D150" s="54" t="s">
        <v>63</v>
      </c>
      <c r="E150" s="52" t="str">
        <f t="shared" si="6"/>
        <v>г. Астрахань, ул. Н.Островского, 64Ремонт внутридомовых инженерных систем электроснабжения</v>
      </c>
      <c r="F150" s="64" t="s">
        <v>7</v>
      </c>
      <c r="G150" s="50" t="s">
        <v>366</v>
      </c>
      <c r="H150" s="56">
        <v>806268</v>
      </c>
      <c r="I150" s="57" t="s">
        <v>80</v>
      </c>
      <c r="J150" s="40" t="s">
        <v>466</v>
      </c>
      <c r="K150" s="16" t="s">
        <v>390</v>
      </c>
      <c r="L150" s="12">
        <v>43115</v>
      </c>
      <c r="M150" s="40">
        <v>23683.5</v>
      </c>
      <c r="AC150" s="11"/>
    </row>
    <row r="151" spans="1:29" s="18" customFormat="1" ht="44.25" customHeight="1" x14ac:dyDescent="0.25">
      <c r="A151" s="3">
        <v>1691</v>
      </c>
      <c r="B151" s="35" t="s">
        <v>395</v>
      </c>
      <c r="C151" s="35" t="s">
        <v>71</v>
      </c>
      <c r="D151" s="54" t="s">
        <v>2</v>
      </c>
      <c r="E151" s="52" t="str">
        <f t="shared" si="6"/>
        <v>г. Астрахань, ул. С.Перовской, 103/26 литер АРемонт крыши</v>
      </c>
      <c r="F151" s="64" t="s">
        <v>5</v>
      </c>
      <c r="G151" s="50" t="s">
        <v>373</v>
      </c>
      <c r="H151" s="56">
        <v>672861</v>
      </c>
      <c r="I151" s="57" t="s">
        <v>81</v>
      </c>
      <c r="J151" s="16"/>
      <c r="K151" s="20"/>
      <c r="L151" s="20"/>
      <c r="M151" s="41"/>
      <c r="N151" s="29"/>
      <c r="O151" s="29"/>
    </row>
    <row r="152" spans="1:29" ht="44.25" customHeight="1" x14ac:dyDescent="0.25">
      <c r="A152" s="4">
        <v>2360</v>
      </c>
      <c r="B152" s="35" t="s">
        <v>394</v>
      </c>
      <c r="C152" s="86" t="s">
        <v>72</v>
      </c>
      <c r="D152" s="54" t="s">
        <v>63</v>
      </c>
      <c r="E152" s="52" t="str">
        <f t="shared" si="6"/>
        <v>г. Астрахань, ул. Боевая, 59Ремонт внутридомовых инженерных систем электроснабжения</v>
      </c>
      <c r="F152" s="64" t="s">
        <v>25</v>
      </c>
      <c r="G152" s="50" t="s">
        <v>350</v>
      </c>
      <c r="H152" s="56">
        <v>1315559.58</v>
      </c>
      <c r="I152" s="57" t="s">
        <v>35</v>
      </c>
      <c r="J152" s="16"/>
      <c r="K152" s="16"/>
      <c r="L152" s="16"/>
      <c r="M152" s="40"/>
      <c r="AC152" s="11"/>
    </row>
    <row r="153" spans="1:29" ht="44.25" customHeight="1" x14ac:dyDescent="0.25">
      <c r="A153" s="8">
        <v>2681</v>
      </c>
      <c r="B153" s="35" t="s">
        <v>394</v>
      </c>
      <c r="C153" s="86" t="s">
        <v>73</v>
      </c>
      <c r="D153" s="54" t="s">
        <v>75</v>
      </c>
      <c r="E153" s="52" t="str">
        <f t="shared" si="6"/>
        <v>г. Астрахань, ул. Н.Островского, 61аРемонт внутридомовых инженерных систем теплоснабжения</v>
      </c>
      <c r="F153" s="64" t="s">
        <v>82</v>
      </c>
      <c r="G153" s="50" t="s">
        <v>358</v>
      </c>
      <c r="H153" s="56">
        <v>1319983.3999999999</v>
      </c>
      <c r="I153" s="57" t="s">
        <v>83</v>
      </c>
      <c r="J153" s="16"/>
      <c r="K153" s="16"/>
      <c r="L153" s="16"/>
      <c r="M153" s="40"/>
      <c r="AC153" s="11"/>
    </row>
    <row r="154" spans="1:29" ht="44.25" customHeight="1" x14ac:dyDescent="0.25">
      <c r="A154" s="9">
        <v>2796</v>
      </c>
      <c r="B154" s="35" t="s">
        <v>394</v>
      </c>
      <c r="C154" s="35" t="s">
        <v>74</v>
      </c>
      <c r="D154" s="54" t="s">
        <v>63</v>
      </c>
      <c r="E154" s="52" t="str">
        <f t="shared" ref="E154:E218" si="7">CONCATENATE(C154,D154)</f>
        <v>г. Астрахань, ул. Н.Островского, 62Ремонт внутридомовых инженерных систем электроснабжения</v>
      </c>
      <c r="F154" s="64" t="s">
        <v>84</v>
      </c>
      <c r="G154" s="50" t="s">
        <v>361</v>
      </c>
      <c r="H154" s="56">
        <v>2439150.86</v>
      </c>
      <c r="I154" s="57" t="s">
        <v>85</v>
      </c>
      <c r="J154" s="16"/>
      <c r="K154" s="16"/>
      <c r="L154" s="16"/>
      <c r="M154" s="40"/>
      <c r="AC154" s="11"/>
    </row>
    <row r="155" spans="1:29" ht="44.25" customHeight="1" x14ac:dyDescent="0.25">
      <c r="A155" s="10">
        <v>3352</v>
      </c>
      <c r="B155" s="35" t="s">
        <v>400</v>
      </c>
      <c r="C155" s="94" t="s">
        <v>227</v>
      </c>
      <c r="D155" s="54" t="s">
        <v>63</v>
      </c>
      <c r="E155" s="52" t="str">
        <f t="shared" si="7"/>
        <v>г. Астрахань, ул. Савушкина, 9Ремонт внутридомовых инженерных систем электроснабжения</v>
      </c>
      <c r="F155" s="64" t="s">
        <v>34</v>
      </c>
      <c r="G155" s="50" t="s">
        <v>386</v>
      </c>
      <c r="H155" s="56">
        <v>949302</v>
      </c>
      <c r="I155" s="50" t="s">
        <v>80</v>
      </c>
      <c r="J155" s="40" t="s">
        <v>466</v>
      </c>
      <c r="K155" s="16">
        <v>1</v>
      </c>
      <c r="L155" s="12">
        <v>43171</v>
      </c>
      <c r="M155" s="40">
        <v>25944.5</v>
      </c>
      <c r="AC155" s="11"/>
    </row>
    <row r="156" spans="1:29" ht="44.25" customHeight="1" x14ac:dyDescent="0.25">
      <c r="A156" s="10">
        <v>3333</v>
      </c>
      <c r="B156" s="35" t="s">
        <v>400</v>
      </c>
      <c r="C156" s="94" t="s">
        <v>86</v>
      </c>
      <c r="D156" s="54" t="s">
        <v>2</v>
      </c>
      <c r="E156" s="52" t="str">
        <f t="shared" si="7"/>
        <v>г. Астрахань, ул. Савушкина, 52Ремонт крыши</v>
      </c>
      <c r="F156" s="53" t="s">
        <v>278</v>
      </c>
      <c r="G156" s="50" t="s">
        <v>353</v>
      </c>
      <c r="H156" s="56">
        <v>616561</v>
      </c>
      <c r="I156" s="57" t="s">
        <v>91</v>
      </c>
      <c r="J156" s="16"/>
      <c r="K156" s="16"/>
      <c r="L156" s="16"/>
      <c r="M156" s="40"/>
      <c r="AC156" s="11"/>
    </row>
    <row r="157" spans="1:29" ht="44.25" customHeight="1" x14ac:dyDescent="0.25">
      <c r="A157" s="3">
        <v>210</v>
      </c>
      <c r="B157" s="35" t="s">
        <v>393</v>
      </c>
      <c r="C157" s="35" t="s">
        <v>87</v>
      </c>
      <c r="D157" s="54" t="s">
        <v>90</v>
      </c>
      <c r="E157" s="74" t="str">
        <f t="shared" si="7"/>
        <v>г. Астрахань, ул. В.Мейера, 4Ремонт внутридомовых инженерных систем водоотведения</v>
      </c>
      <c r="F157" s="75" t="s">
        <v>34</v>
      </c>
      <c r="G157" s="35" t="s">
        <v>432</v>
      </c>
      <c r="H157" s="72">
        <v>357781</v>
      </c>
      <c r="I157" s="12" t="s">
        <v>92</v>
      </c>
      <c r="J157" s="35"/>
      <c r="K157" s="35"/>
      <c r="L157" s="35"/>
      <c r="M157" s="40"/>
      <c r="AC157" s="11"/>
    </row>
    <row r="158" spans="1:29" ht="44.25" customHeight="1" x14ac:dyDescent="0.25">
      <c r="A158" s="3">
        <v>3068</v>
      </c>
      <c r="B158" s="35" t="s">
        <v>400</v>
      </c>
      <c r="C158" s="94" t="s">
        <v>88</v>
      </c>
      <c r="D158" s="54" t="s">
        <v>2</v>
      </c>
      <c r="E158" s="52" t="str">
        <f t="shared" si="7"/>
        <v>г. Астрахань, ул. Косм.В.Комарова, 168Ремонт крыши</v>
      </c>
      <c r="F158" s="64" t="s">
        <v>5</v>
      </c>
      <c r="G158" s="50" t="s">
        <v>365</v>
      </c>
      <c r="H158" s="56">
        <v>1704733.16</v>
      </c>
      <c r="I158" s="57" t="s">
        <v>33</v>
      </c>
      <c r="J158" s="16"/>
      <c r="K158" s="16"/>
      <c r="L158" s="16"/>
      <c r="M158" s="40"/>
      <c r="AC158" s="11"/>
    </row>
    <row r="159" spans="1:29" ht="44.25" customHeight="1" x14ac:dyDescent="0.25">
      <c r="A159" s="3">
        <v>3141</v>
      </c>
      <c r="B159" s="35" t="s">
        <v>400</v>
      </c>
      <c r="C159" s="94" t="s">
        <v>89</v>
      </c>
      <c r="D159" s="54" t="s">
        <v>2</v>
      </c>
      <c r="E159" s="52" t="str">
        <f t="shared" si="7"/>
        <v>г. Астрахань, ул. Маркина, 102Ремонт крыши</v>
      </c>
      <c r="F159" s="64" t="s">
        <v>9</v>
      </c>
      <c r="G159" s="50" t="s">
        <v>372</v>
      </c>
      <c r="H159" s="56">
        <v>1783856.27</v>
      </c>
      <c r="I159" s="57" t="s">
        <v>10</v>
      </c>
      <c r="J159" s="16"/>
      <c r="K159" s="16"/>
      <c r="L159" s="16"/>
      <c r="M159" s="40"/>
      <c r="AC159" s="11"/>
    </row>
    <row r="160" spans="1:29" ht="44.25" customHeight="1" x14ac:dyDescent="0.25">
      <c r="A160" s="4">
        <v>4118</v>
      </c>
      <c r="B160" s="35" t="s">
        <v>398</v>
      </c>
      <c r="C160" s="35" t="s">
        <v>228</v>
      </c>
      <c r="D160" s="54" t="s">
        <v>2</v>
      </c>
      <c r="E160" s="52" t="str">
        <f t="shared" si="7"/>
        <v>п.Володарский,  ул.Свердлова, 33Ремонт крыши</v>
      </c>
      <c r="F160" s="64" t="s">
        <v>9</v>
      </c>
      <c r="G160" s="50" t="s">
        <v>379</v>
      </c>
      <c r="H160" s="56">
        <v>1117018.68</v>
      </c>
      <c r="I160" s="57" t="s">
        <v>64</v>
      </c>
      <c r="J160" s="40" t="s">
        <v>466</v>
      </c>
      <c r="K160" s="50" t="s">
        <v>465</v>
      </c>
      <c r="L160" s="16"/>
      <c r="M160" s="40"/>
      <c r="N160" s="124"/>
      <c r="O160" s="124"/>
      <c r="P160" s="19"/>
      <c r="AC160" s="11"/>
    </row>
    <row r="161" spans="1:29" ht="44.25" customHeight="1" x14ac:dyDescent="0.25">
      <c r="A161" s="3">
        <v>539</v>
      </c>
      <c r="B161" s="35" t="s">
        <v>393</v>
      </c>
      <c r="C161" s="35" t="s">
        <v>93</v>
      </c>
      <c r="D161" s="54" t="s">
        <v>2</v>
      </c>
      <c r="E161" s="52" t="str">
        <f t="shared" si="7"/>
        <v>г. Астрахань, ул. Тренева, 21Ремонт крыши</v>
      </c>
      <c r="F161" s="64" t="s">
        <v>5</v>
      </c>
      <c r="G161" s="50" t="s">
        <v>373</v>
      </c>
      <c r="H161" s="56">
        <v>1956645</v>
      </c>
      <c r="I161" s="57" t="s">
        <v>33</v>
      </c>
      <c r="J161" s="16"/>
      <c r="K161" s="16"/>
      <c r="L161" s="16"/>
      <c r="M161" s="40"/>
      <c r="AC161" s="11"/>
    </row>
    <row r="162" spans="1:29" ht="44.25" customHeight="1" x14ac:dyDescent="0.25">
      <c r="A162" s="3">
        <v>3110</v>
      </c>
      <c r="B162" s="35" t="s">
        <v>400</v>
      </c>
      <c r="C162" s="94" t="s">
        <v>94</v>
      </c>
      <c r="D162" s="54" t="s">
        <v>2</v>
      </c>
      <c r="E162" s="52" t="str">
        <f t="shared" si="7"/>
        <v>г. Астрахань, ул. Красноармейская, 23Ремонт крыши</v>
      </c>
      <c r="F162" s="64" t="s">
        <v>5</v>
      </c>
      <c r="G162" s="50" t="s">
        <v>365</v>
      </c>
      <c r="H162" s="56">
        <v>1287925.3</v>
      </c>
      <c r="I162" s="57" t="s">
        <v>33</v>
      </c>
      <c r="J162" s="16"/>
      <c r="K162" s="16"/>
      <c r="L162" s="16"/>
      <c r="M162" s="40"/>
      <c r="AC162" s="11"/>
    </row>
    <row r="163" spans="1:29" ht="44.25" customHeight="1" x14ac:dyDescent="0.25">
      <c r="A163" s="4">
        <v>3430</v>
      </c>
      <c r="B163" s="35" t="s">
        <v>400</v>
      </c>
      <c r="C163" s="94" t="s">
        <v>95</v>
      </c>
      <c r="D163" s="54" t="s">
        <v>2</v>
      </c>
      <c r="E163" s="52" t="str">
        <f t="shared" si="7"/>
        <v>г. Астрахань, ул. Красноармейская, 37Ремонт крыши</v>
      </c>
      <c r="F163" s="53" t="s">
        <v>278</v>
      </c>
      <c r="G163" s="50" t="s">
        <v>353</v>
      </c>
      <c r="H163" s="56">
        <v>1043746.83</v>
      </c>
      <c r="I163" s="57" t="s">
        <v>96</v>
      </c>
      <c r="J163" s="16"/>
      <c r="K163" s="16"/>
      <c r="L163" s="16"/>
      <c r="M163" s="40"/>
      <c r="AC163" s="11"/>
    </row>
    <row r="164" spans="1:29" ht="44.25" customHeight="1" x14ac:dyDescent="0.25">
      <c r="A164" s="4">
        <v>4119</v>
      </c>
      <c r="B164" s="35" t="s">
        <v>398</v>
      </c>
      <c r="C164" s="35" t="s">
        <v>447</v>
      </c>
      <c r="D164" s="54" t="s">
        <v>2</v>
      </c>
      <c r="E164" s="52" t="str">
        <f t="shared" si="7"/>
        <v>п.Володарский, ул. Фрунзе, 24Ремонт крыши</v>
      </c>
      <c r="F164" s="64" t="s">
        <v>9</v>
      </c>
      <c r="G164" s="50" t="s">
        <v>379</v>
      </c>
      <c r="H164" s="68">
        <v>1904054</v>
      </c>
      <c r="I164" s="57" t="s">
        <v>64</v>
      </c>
      <c r="J164" s="40" t="s">
        <v>466</v>
      </c>
      <c r="K164" s="50" t="s">
        <v>465</v>
      </c>
      <c r="L164" s="12">
        <v>43115</v>
      </c>
      <c r="M164" s="40">
        <v>40742</v>
      </c>
      <c r="AC164" s="11"/>
    </row>
    <row r="165" spans="1:29" ht="44.25" customHeight="1" x14ac:dyDescent="0.25">
      <c r="A165" s="4">
        <v>3111</v>
      </c>
      <c r="B165" s="35" t="s">
        <v>400</v>
      </c>
      <c r="C165" s="94" t="s">
        <v>97</v>
      </c>
      <c r="D165" s="50" t="s">
        <v>4</v>
      </c>
      <c r="E165" s="52" t="str">
        <f t="shared" si="7"/>
        <v>г. Астрахань, ул. Красноармейская, 27а Ремонт фасада</v>
      </c>
      <c r="F165" s="53" t="s">
        <v>278</v>
      </c>
      <c r="G165" s="50" t="s">
        <v>352</v>
      </c>
      <c r="H165" s="56">
        <v>3120075</v>
      </c>
      <c r="I165" s="57" t="s">
        <v>41</v>
      </c>
      <c r="J165" s="16"/>
      <c r="K165" s="16"/>
      <c r="L165" s="16"/>
      <c r="M165" s="40"/>
      <c r="AC165" s="11"/>
    </row>
    <row r="166" spans="1:29" ht="44.25" customHeight="1" x14ac:dyDescent="0.25">
      <c r="A166" s="3">
        <v>85</v>
      </c>
      <c r="B166" s="35" t="s">
        <v>393</v>
      </c>
      <c r="C166" s="35" t="s">
        <v>229</v>
      </c>
      <c r="D166" s="54" t="s">
        <v>3</v>
      </c>
      <c r="E166" s="52" t="str">
        <f t="shared" si="7"/>
        <v>г. Астрахань, пл. Заводская, 52Ремонт внутридомовых инженерных систем водоснабжения</v>
      </c>
      <c r="F166" s="64" t="s">
        <v>7</v>
      </c>
      <c r="G166" s="50" t="s">
        <v>370</v>
      </c>
      <c r="H166" s="69">
        <v>565581</v>
      </c>
      <c r="I166" s="62" t="s">
        <v>10</v>
      </c>
      <c r="J166" s="16"/>
      <c r="K166" s="16"/>
      <c r="L166" s="16"/>
      <c r="M166" s="40"/>
      <c r="AC166" s="11"/>
    </row>
    <row r="167" spans="1:29" ht="44.25" customHeight="1" x14ac:dyDescent="0.25">
      <c r="A167" s="4">
        <v>85</v>
      </c>
      <c r="B167" s="35" t="s">
        <v>393</v>
      </c>
      <c r="C167" s="35" t="s">
        <v>229</v>
      </c>
      <c r="D167" s="54" t="s">
        <v>90</v>
      </c>
      <c r="E167" s="52" t="str">
        <f t="shared" si="7"/>
        <v>г. Астрахань, пл. Заводская, 52Ремонт внутридомовых инженерных систем водоотведения</v>
      </c>
      <c r="F167" s="64" t="s">
        <v>7</v>
      </c>
      <c r="G167" s="50" t="s">
        <v>370</v>
      </c>
      <c r="H167" s="69">
        <v>385315</v>
      </c>
      <c r="I167" s="62" t="s">
        <v>10</v>
      </c>
      <c r="J167" s="16"/>
      <c r="K167" s="16"/>
      <c r="L167" s="16"/>
      <c r="M167" s="40"/>
    </row>
    <row r="168" spans="1:29" ht="44.25" customHeight="1" x14ac:dyDescent="0.25">
      <c r="A168" s="4">
        <v>179</v>
      </c>
      <c r="B168" s="35" t="s">
        <v>395</v>
      </c>
      <c r="C168" s="35" t="s">
        <v>12</v>
      </c>
      <c r="D168" s="54" t="s">
        <v>98</v>
      </c>
      <c r="E168" s="52" t="str">
        <f t="shared" si="7"/>
        <v xml:space="preserve">г. Астрахань, ул. Азизбекова/   ул. Промышленная,  2/11Ремонт фундамента многоквартирного дома </v>
      </c>
      <c r="F168" s="64" t="s">
        <v>27</v>
      </c>
      <c r="G168" s="50" t="s">
        <v>380</v>
      </c>
      <c r="H168" s="56">
        <v>218249.26</v>
      </c>
      <c r="I168" s="57" t="s">
        <v>28</v>
      </c>
      <c r="J168" s="50" t="s">
        <v>411</v>
      </c>
      <c r="K168" s="50" t="s">
        <v>467</v>
      </c>
      <c r="L168" s="16"/>
      <c r="M168" s="40"/>
      <c r="AC168" s="11"/>
    </row>
    <row r="169" spans="1:29" ht="44.25" customHeight="1" x14ac:dyDescent="0.25">
      <c r="A169" s="4">
        <v>4703</v>
      </c>
      <c r="B169" s="35" t="s">
        <v>399</v>
      </c>
      <c r="C169" s="35" t="s">
        <v>230</v>
      </c>
      <c r="D169" s="54" t="s">
        <v>3</v>
      </c>
      <c r="E169" s="52" t="str">
        <f t="shared" si="7"/>
        <v>г. Камызяк, ул. Молодежная, 7Ремонт внутридомовых инженерных систем водоснабжения</v>
      </c>
      <c r="F169" s="64" t="s">
        <v>25</v>
      </c>
      <c r="G169" s="50" t="s">
        <v>349</v>
      </c>
      <c r="H169" s="56">
        <v>402657</v>
      </c>
      <c r="I169" s="57" t="s">
        <v>56</v>
      </c>
      <c r="J169" s="40" t="s">
        <v>466</v>
      </c>
      <c r="K169" s="40" t="s">
        <v>468</v>
      </c>
      <c r="L169" s="16"/>
      <c r="M169" s="40"/>
      <c r="AC169" s="11"/>
    </row>
    <row r="170" spans="1:29" ht="44.25" customHeight="1" x14ac:dyDescent="0.25">
      <c r="A170" s="3">
        <v>3135</v>
      </c>
      <c r="B170" s="35" t="s">
        <v>400</v>
      </c>
      <c r="C170" s="94" t="s">
        <v>99</v>
      </c>
      <c r="D170" s="54" t="s">
        <v>2</v>
      </c>
      <c r="E170" s="52" t="str">
        <f t="shared" si="7"/>
        <v>г. Астрахань, ул. Дальняя, 88гРемонт крыши</v>
      </c>
      <c r="F170" s="64" t="s">
        <v>5</v>
      </c>
      <c r="G170" s="50" t="s">
        <v>376</v>
      </c>
      <c r="H170" s="56">
        <v>1263476.96</v>
      </c>
      <c r="I170" s="57" t="s">
        <v>58</v>
      </c>
      <c r="J170" s="16"/>
      <c r="K170" s="16"/>
      <c r="L170" s="16"/>
      <c r="M170" s="40"/>
      <c r="AC170" s="11"/>
    </row>
    <row r="171" spans="1:29" s="18" customFormat="1" ht="44.25" customHeight="1" x14ac:dyDescent="0.25">
      <c r="A171" s="4">
        <v>2303</v>
      </c>
      <c r="B171" s="35" t="s">
        <v>394</v>
      </c>
      <c r="C171" s="86" t="s">
        <v>100</v>
      </c>
      <c r="D171" s="54" t="s">
        <v>63</v>
      </c>
      <c r="E171" s="52" t="str">
        <f t="shared" si="7"/>
        <v>г. Астрахань, ул. Б.Хмельницкого, 47Ремонт внутридомовых инженерных систем электроснабжения</v>
      </c>
      <c r="F171" s="64" t="s">
        <v>25</v>
      </c>
      <c r="G171" s="50" t="s">
        <v>350</v>
      </c>
      <c r="H171" s="56">
        <v>1015689.72</v>
      </c>
      <c r="I171" s="57" t="s">
        <v>103</v>
      </c>
      <c r="J171" s="16"/>
      <c r="K171" s="20"/>
      <c r="L171" s="20"/>
      <c r="M171" s="41"/>
      <c r="N171" s="29"/>
      <c r="O171" s="29"/>
    </row>
    <row r="172" spans="1:29" ht="44.25" customHeight="1" x14ac:dyDescent="0.25">
      <c r="A172" s="4">
        <v>357</v>
      </c>
      <c r="B172" s="35" t="s">
        <v>393</v>
      </c>
      <c r="C172" s="35" t="s">
        <v>101</v>
      </c>
      <c r="D172" s="54" t="s">
        <v>2</v>
      </c>
      <c r="E172" s="52" t="str">
        <f t="shared" si="7"/>
        <v>г. Астрахань, ул. Каунасская, 49Ремонт крыши</v>
      </c>
      <c r="F172" s="64" t="s">
        <v>27</v>
      </c>
      <c r="G172" s="50" t="s">
        <v>380</v>
      </c>
      <c r="H172" s="69">
        <v>1739334</v>
      </c>
      <c r="I172" s="62" t="s">
        <v>104</v>
      </c>
      <c r="J172" s="50" t="s">
        <v>411</v>
      </c>
      <c r="K172" s="50" t="s">
        <v>467</v>
      </c>
      <c r="L172" s="16"/>
      <c r="M172" s="40"/>
    </row>
    <row r="173" spans="1:29" ht="44.25" customHeight="1" x14ac:dyDescent="0.25">
      <c r="A173" s="4">
        <v>1685</v>
      </c>
      <c r="B173" s="35" t="s">
        <v>395</v>
      </c>
      <c r="C173" s="35" t="s">
        <v>102</v>
      </c>
      <c r="D173" s="54" t="s">
        <v>2</v>
      </c>
      <c r="E173" s="52" t="str">
        <f t="shared" si="7"/>
        <v>г. Астрахань, ул. С.Перовской, 101/7 литер АРемонт крыши</v>
      </c>
      <c r="F173" s="64" t="s">
        <v>25</v>
      </c>
      <c r="G173" s="50" t="s">
        <v>349</v>
      </c>
      <c r="H173" s="56">
        <v>1440973.52</v>
      </c>
      <c r="I173" s="57" t="s">
        <v>105</v>
      </c>
      <c r="J173" s="40" t="s">
        <v>466</v>
      </c>
      <c r="K173" s="40" t="s">
        <v>468</v>
      </c>
      <c r="L173" s="16"/>
      <c r="M173" s="40"/>
      <c r="AC173" s="11"/>
    </row>
    <row r="174" spans="1:29" ht="44.25" customHeight="1" x14ac:dyDescent="0.25">
      <c r="A174" s="4">
        <v>4124</v>
      </c>
      <c r="B174" s="35" t="s">
        <v>398</v>
      </c>
      <c r="C174" s="35" t="s">
        <v>231</v>
      </c>
      <c r="D174" s="54" t="s">
        <v>2</v>
      </c>
      <c r="E174" s="52" t="str">
        <f t="shared" si="7"/>
        <v>п.Володарский, ул.Свердлова, 35Ремонт крыши</v>
      </c>
      <c r="F174" s="64" t="s">
        <v>25</v>
      </c>
      <c r="G174" s="50" t="s">
        <v>349</v>
      </c>
      <c r="H174" s="56">
        <v>1814175</v>
      </c>
      <c r="I174" s="57" t="s">
        <v>252</v>
      </c>
      <c r="J174" s="40" t="s">
        <v>466</v>
      </c>
      <c r="K174" s="40" t="s">
        <v>468</v>
      </c>
      <c r="L174" s="16"/>
      <c r="M174" s="40"/>
      <c r="AC174" s="11"/>
    </row>
    <row r="175" spans="1:29" ht="44.25" customHeight="1" x14ac:dyDescent="0.25">
      <c r="A175" s="4">
        <v>1686</v>
      </c>
      <c r="B175" s="35" t="s">
        <v>395</v>
      </c>
      <c r="C175" s="35" t="s">
        <v>66</v>
      </c>
      <c r="D175" s="54" t="s">
        <v>63</v>
      </c>
      <c r="E175" s="52" t="str">
        <f t="shared" si="7"/>
        <v>г. Астрахань, ул. С.Перовской, 101/8 литер АРемонт внутридомовых инженерных систем электроснабжения</v>
      </c>
      <c r="F175" s="64" t="s">
        <v>27</v>
      </c>
      <c r="G175" s="50" t="s">
        <v>380</v>
      </c>
      <c r="H175" s="56">
        <v>1437352.1</v>
      </c>
      <c r="I175" s="57" t="s">
        <v>106</v>
      </c>
      <c r="J175" s="50" t="s">
        <v>411</v>
      </c>
      <c r="K175" s="50" t="s">
        <v>467</v>
      </c>
      <c r="L175" s="16"/>
      <c r="M175" s="40"/>
      <c r="AC175" s="11"/>
    </row>
    <row r="176" spans="1:29" ht="44.25" customHeight="1" x14ac:dyDescent="0.25">
      <c r="A176" s="4">
        <v>2166</v>
      </c>
      <c r="B176" s="35" t="s">
        <v>394</v>
      </c>
      <c r="C176" s="86" t="s">
        <v>232</v>
      </c>
      <c r="D176" s="54" t="s">
        <v>112</v>
      </c>
      <c r="E176" s="52" t="str">
        <f t="shared" si="7"/>
        <v>г. Астрахань, ул. 1-я Литейная, 2аРемонт подвальных помещений, относящихся к общему имуществу в многоквартирном доме</v>
      </c>
      <c r="F176" s="64" t="s">
        <v>27</v>
      </c>
      <c r="G176" s="50" t="s">
        <v>380</v>
      </c>
      <c r="H176" s="68">
        <v>330973.48</v>
      </c>
      <c r="I176" s="57" t="s">
        <v>253</v>
      </c>
      <c r="J176" s="50" t="s">
        <v>411</v>
      </c>
      <c r="K176" s="50" t="s">
        <v>467</v>
      </c>
      <c r="L176" s="16"/>
      <c r="M176" s="40"/>
      <c r="AC176" s="11"/>
    </row>
    <row r="177" spans="1:29" ht="44.25" customHeight="1" x14ac:dyDescent="0.25">
      <c r="A177" s="3">
        <v>2383</v>
      </c>
      <c r="B177" s="35" t="s">
        <v>394</v>
      </c>
      <c r="C177" s="86" t="s">
        <v>107</v>
      </c>
      <c r="D177" s="54" t="s">
        <v>75</v>
      </c>
      <c r="E177" s="52" t="str">
        <f t="shared" si="7"/>
        <v>г. Астрахань, ул. Боевая, 74Ремонт внутридомовых инженерных систем теплоснабжения</v>
      </c>
      <c r="F177" s="64" t="s">
        <v>82</v>
      </c>
      <c r="G177" s="50" t="s">
        <v>358</v>
      </c>
      <c r="H177" s="56">
        <v>1480666</v>
      </c>
      <c r="I177" s="57" t="s">
        <v>83</v>
      </c>
      <c r="J177" s="16"/>
      <c r="K177" s="16"/>
      <c r="L177" s="16"/>
      <c r="M177" s="40"/>
      <c r="AC177" s="11"/>
    </row>
    <row r="178" spans="1:29" s="18" customFormat="1" ht="44.25" customHeight="1" x14ac:dyDescent="0.25">
      <c r="A178" s="4">
        <v>3329</v>
      </c>
      <c r="B178" s="35" t="s">
        <v>400</v>
      </c>
      <c r="C178" s="94" t="s">
        <v>233</v>
      </c>
      <c r="D178" s="54" t="s">
        <v>75</v>
      </c>
      <c r="E178" s="52" t="str">
        <f t="shared" si="7"/>
        <v>г. Астрахань, ул. Ляхова, 9Ремонт внутридомовых инженерных систем теплоснабжения</v>
      </c>
      <c r="F178" s="53" t="s">
        <v>278</v>
      </c>
      <c r="G178" s="50" t="s">
        <v>248</v>
      </c>
      <c r="H178" s="56">
        <v>1433150.63</v>
      </c>
      <c r="I178" s="57" t="s">
        <v>113</v>
      </c>
      <c r="J178" s="16"/>
      <c r="K178" s="20"/>
      <c r="L178" s="20"/>
      <c r="M178" s="41"/>
      <c r="N178" s="29"/>
      <c r="O178" s="29"/>
    </row>
    <row r="179" spans="1:29" ht="44.25" customHeight="1" x14ac:dyDescent="0.25">
      <c r="A179" s="3">
        <v>3329</v>
      </c>
      <c r="B179" s="35" t="s">
        <v>400</v>
      </c>
      <c r="C179" s="94" t="s">
        <v>233</v>
      </c>
      <c r="D179" s="54" t="s">
        <v>63</v>
      </c>
      <c r="E179" s="74" t="str">
        <f t="shared" si="7"/>
        <v>г. Астрахань, ул. Ляхова, 9Ремонт внутридомовых инженерных систем электроснабжения</v>
      </c>
      <c r="F179" s="75" t="s">
        <v>77</v>
      </c>
      <c r="G179" s="35" t="s">
        <v>375</v>
      </c>
      <c r="H179" s="76">
        <v>782158.52</v>
      </c>
      <c r="I179" s="12" t="s">
        <v>254</v>
      </c>
      <c r="J179" s="35"/>
      <c r="K179" s="35"/>
      <c r="L179" s="35"/>
      <c r="M179" s="40"/>
      <c r="AC179" s="11"/>
    </row>
    <row r="180" spans="1:29" ht="44.25" customHeight="1" x14ac:dyDescent="0.25">
      <c r="A180" s="4">
        <v>3411</v>
      </c>
      <c r="B180" s="35" t="s">
        <v>400</v>
      </c>
      <c r="C180" s="94" t="s">
        <v>462</v>
      </c>
      <c r="D180" s="54" t="s">
        <v>90</v>
      </c>
      <c r="E180" s="52" t="str">
        <f t="shared" si="7"/>
        <v>г.Астрахань, ул.Яблочкова, 11Ремонт внутридомовых инженерных систем водоотведения</v>
      </c>
      <c r="F180" s="64" t="s">
        <v>27</v>
      </c>
      <c r="G180" s="50" t="s">
        <v>380</v>
      </c>
      <c r="H180" s="68">
        <v>502860.54</v>
      </c>
      <c r="I180" s="57" t="s">
        <v>255</v>
      </c>
      <c r="J180" s="50" t="s">
        <v>411</v>
      </c>
      <c r="K180" s="50" t="s">
        <v>467</v>
      </c>
      <c r="L180" s="16"/>
      <c r="M180" s="40"/>
      <c r="AC180" s="11"/>
    </row>
    <row r="181" spans="1:29" ht="44.25" customHeight="1" x14ac:dyDescent="0.25">
      <c r="A181" s="4">
        <v>3411</v>
      </c>
      <c r="B181" s="35" t="s">
        <v>400</v>
      </c>
      <c r="C181" s="94" t="s">
        <v>462</v>
      </c>
      <c r="D181" s="54" t="s">
        <v>63</v>
      </c>
      <c r="E181" s="52" t="str">
        <f t="shared" si="7"/>
        <v>г.Астрахань, ул.Яблочкова, 11Ремонт внутридомовых инженерных систем электроснабжения</v>
      </c>
      <c r="F181" s="64" t="s">
        <v>27</v>
      </c>
      <c r="G181" s="50" t="s">
        <v>380</v>
      </c>
      <c r="H181" s="56">
        <v>2144953.2599999998</v>
      </c>
      <c r="I181" s="57" t="s">
        <v>106</v>
      </c>
      <c r="J181" s="50" t="s">
        <v>411</v>
      </c>
      <c r="K181" s="50" t="s">
        <v>467</v>
      </c>
      <c r="L181" s="16"/>
      <c r="M181" s="40"/>
      <c r="AC181" s="11"/>
    </row>
    <row r="182" spans="1:29" ht="44.25" customHeight="1" x14ac:dyDescent="0.25">
      <c r="A182" s="4">
        <v>2576</v>
      </c>
      <c r="B182" s="35" t="s">
        <v>394</v>
      </c>
      <c r="C182" s="86" t="s">
        <v>108</v>
      </c>
      <c r="D182" s="54" t="s">
        <v>2</v>
      </c>
      <c r="E182" s="52" t="str">
        <f t="shared" si="7"/>
        <v>г. Астрахань, ул. Кубанская, 21,корп. 1Ремонт крыши</v>
      </c>
      <c r="F182" s="64" t="s">
        <v>34</v>
      </c>
      <c r="G182" s="50" t="s">
        <v>355</v>
      </c>
      <c r="H182" s="56">
        <v>820715</v>
      </c>
      <c r="I182" s="109" t="s">
        <v>474</v>
      </c>
      <c r="J182" s="16"/>
      <c r="K182" s="16"/>
      <c r="L182" s="16"/>
      <c r="M182" s="40"/>
      <c r="AC182" s="11"/>
    </row>
    <row r="183" spans="1:29" ht="44.25" customHeight="1" x14ac:dyDescent="0.25">
      <c r="A183" s="3">
        <v>2596</v>
      </c>
      <c r="B183" s="35" t="s">
        <v>394</v>
      </c>
      <c r="C183" s="86" t="s">
        <v>234</v>
      </c>
      <c r="D183" s="54" t="s">
        <v>2</v>
      </c>
      <c r="E183" s="52" t="str">
        <f t="shared" si="7"/>
        <v>г. Астрахань, ул. М.Луконина, 12Ремонт крыши</v>
      </c>
      <c r="F183" s="64" t="s">
        <v>7</v>
      </c>
      <c r="G183" s="50" t="s">
        <v>377</v>
      </c>
      <c r="H183" s="56">
        <v>1738087</v>
      </c>
      <c r="I183" s="57" t="s">
        <v>256</v>
      </c>
      <c r="J183" s="16"/>
      <c r="K183" s="16"/>
      <c r="L183" s="16"/>
      <c r="M183" s="40"/>
      <c r="AC183" s="11"/>
    </row>
    <row r="184" spans="1:29" ht="44.25" customHeight="1" x14ac:dyDescent="0.25">
      <c r="A184" s="3">
        <v>3137</v>
      </c>
      <c r="B184" s="35" t="s">
        <v>400</v>
      </c>
      <c r="C184" s="94" t="s">
        <v>109</v>
      </c>
      <c r="D184" s="54" t="s">
        <v>2</v>
      </c>
      <c r="E184" s="52" t="str">
        <f t="shared" si="7"/>
        <v>г. Астрахань, ул. Зеленая, 68аРемонт крыши</v>
      </c>
      <c r="F184" s="64" t="s">
        <v>5</v>
      </c>
      <c r="G184" s="50" t="s">
        <v>365</v>
      </c>
      <c r="H184" s="56">
        <v>1263809</v>
      </c>
      <c r="I184" s="57" t="s">
        <v>33</v>
      </c>
      <c r="J184" s="16"/>
      <c r="K184" s="16"/>
      <c r="L184" s="16"/>
      <c r="M184" s="40"/>
      <c r="AC184" s="11"/>
    </row>
    <row r="185" spans="1:29" ht="44.25" customHeight="1" x14ac:dyDescent="0.25">
      <c r="A185" s="4">
        <v>3228</v>
      </c>
      <c r="B185" s="35" t="s">
        <v>400</v>
      </c>
      <c r="C185" s="94" t="s">
        <v>43</v>
      </c>
      <c r="D185" s="54" t="s">
        <v>98</v>
      </c>
      <c r="E185" s="52" t="str">
        <f t="shared" si="7"/>
        <v xml:space="preserve">г. Астрахань, ул. 4-я Железнодорожная, 47бРемонт фундамента многоквартирного дома </v>
      </c>
      <c r="F185" s="64" t="s">
        <v>27</v>
      </c>
      <c r="G185" s="50" t="s">
        <v>380</v>
      </c>
      <c r="H185" s="56">
        <v>167902.2</v>
      </c>
      <c r="I185" s="57" t="s">
        <v>113</v>
      </c>
      <c r="J185" s="50" t="s">
        <v>411</v>
      </c>
      <c r="K185" s="50" t="s">
        <v>467</v>
      </c>
      <c r="L185" s="16"/>
      <c r="M185" s="40"/>
      <c r="AC185" s="11"/>
    </row>
    <row r="186" spans="1:29" ht="44.25" customHeight="1" x14ac:dyDescent="0.25">
      <c r="A186" s="4">
        <v>3132</v>
      </c>
      <c r="B186" s="35" t="s">
        <v>400</v>
      </c>
      <c r="C186" s="94" t="s">
        <v>110</v>
      </c>
      <c r="D186" s="54" t="s">
        <v>3</v>
      </c>
      <c r="E186" s="52" t="str">
        <f t="shared" si="7"/>
        <v>г. Астрахань, ул. Дальняя, 88аРемонт внутридомовых инженерных систем водоснабжения</v>
      </c>
      <c r="F186" s="64" t="s">
        <v>27</v>
      </c>
      <c r="G186" s="50" t="s">
        <v>380</v>
      </c>
      <c r="H186" s="56">
        <v>274983.65999999997</v>
      </c>
      <c r="I186" s="57" t="s">
        <v>59</v>
      </c>
      <c r="J186" s="50" t="s">
        <v>411</v>
      </c>
      <c r="K186" s="50" t="s">
        <v>467</v>
      </c>
      <c r="L186" s="16"/>
      <c r="M186" s="40"/>
      <c r="AC186" s="11"/>
    </row>
    <row r="187" spans="1:29" ht="44.25" customHeight="1" x14ac:dyDescent="0.25">
      <c r="A187" s="3">
        <v>2559</v>
      </c>
      <c r="B187" s="35" t="s">
        <v>394</v>
      </c>
      <c r="C187" s="86" t="s">
        <v>111</v>
      </c>
      <c r="D187" s="54" t="s">
        <v>63</v>
      </c>
      <c r="E187" s="52" t="str">
        <f t="shared" si="7"/>
        <v>г. Астрахань, ул. Космонавтов, 8,корп. 2Ремонт внутридомовых инженерных систем электроснабжения</v>
      </c>
      <c r="F187" s="64" t="s">
        <v>7</v>
      </c>
      <c r="G187" s="50" t="s">
        <v>360</v>
      </c>
      <c r="H187" s="56">
        <v>1454144</v>
      </c>
      <c r="I187" s="57" t="s">
        <v>114</v>
      </c>
      <c r="J187" s="40" t="s">
        <v>466</v>
      </c>
      <c r="K187" s="16">
        <v>1</v>
      </c>
      <c r="L187" s="12">
        <v>43171</v>
      </c>
      <c r="M187" s="40">
        <v>40356</v>
      </c>
      <c r="AC187" s="11"/>
    </row>
    <row r="188" spans="1:29" ht="44.25" customHeight="1" x14ac:dyDescent="0.25">
      <c r="A188" s="4">
        <v>3111</v>
      </c>
      <c r="B188" s="35" t="s">
        <v>400</v>
      </c>
      <c r="C188" s="94" t="s">
        <v>97</v>
      </c>
      <c r="D188" s="54" t="s">
        <v>112</v>
      </c>
      <c r="E188" s="52" t="str">
        <f t="shared" si="7"/>
        <v>г. Астрахань, ул. Красноармейская, 27а Ремонт подвальных помещений, относящихся к общему имуществу в многоквартирном доме</v>
      </c>
      <c r="F188" s="64" t="s">
        <v>27</v>
      </c>
      <c r="G188" s="50" t="s">
        <v>380</v>
      </c>
      <c r="H188" s="56">
        <v>220729.62</v>
      </c>
      <c r="I188" s="57" t="s">
        <v>115</v>
      </c>
      <c r="J188" s="50" t="s">
        <v>411</v>
      </c>
      <c r="K188" s="50" t="s">
        <v>467</v>
      </c>
      <c r="L188" s="16"/>
      <c r="M188" s="40"/>
      <c r="AC188" s="11"/>
    </row>
    <row r="189" spans="1:29" ht="44.25" customHeight="1" x14ac:dyDescent="0.25">
      <c r="A189" s="3">
        <v>3134</v>
      </c>
      <c r="B189" s="35" t="s">
        <v>400</v>
      </c>
      <c r="C189" s="94" t="s">
        <v>235</v>
      </c>
      <c r="D189" s="54" t="s">
        <v>75</v>
      </c>
      <c r="E189" s="52" t="str">
        <f t="shared" si="7"/>
        <v>г. Астрахань, ул. Дальняя, 88вРемонт внутридомовых инженерных систем теплоснабжения</v>
      </c>
      <c r="F189" s="64" t="s">
        <v>7</v>
      </c>
      <c r="G189" s="50" t="s">
        <v>368</v>
      </c>
      <c r="H189" s="56">
        <v>845439</v>
      </c>
      <c r="I189" s="57" t="s">
        <v>257</v>
      </c>
      <c r="J189" s="16"/>
      <c r="K189" s="16"/>
      <c r="L189" s="16"/>
      <c r="M189" s="40"/>
      <c r="AC189" s="11"/>
    </row>
    <row r="190" spans="1:29" s="18" customFormat="1" ht="44.25" customHeight="1" x14ac:dyDescent="0.25">
      <c r="A190" s="4">
        <v>4747</v>
      </c>
      <c r="B190" s="35" t="s">
        <v>399</v>
      </c>
      <c r="C190" s="35" t="s">
        <v>236</v>
      </c>
      <c r="D190" s="54" t="s">
        <v>2</v>
      </c>
      <c r="E190" s="52" t="str">
        <f t="shared" si="7"/>
        <v>р. п. Кировский, ул. Садовая, д.13Ремонт крыши</v>
      </c>
      <c r="F190" s="64" t="s">
        <v>25</v>
      </c>
      <c r="G190" s="50" t="s">
        <v>349</v>
      </c>
      <c r="H190" s="56">
        <v>640598.92000000004</v>
      </c>
      <c r="I190" s="57" t="s">
        <v>26</v>
      </c>
      <c r="J190" s="40" t="s">
        <v>466</v>
      </c>
      <c r="K190" s="40" t="s">
        <v>468</v>
      </c>
      <c r="L190" s="23"/>
      <c r="M190" s="41">
        <v>14973</v>
      </c>
      <c r="N190" s="29"/>
      <c r="O190" s="29"/>
    </row>
    <row r="191" spans="1:29" ht="44.25" customHeight="1" x14ac:dyDescent="0.25">
      <c r="A191" s="3">
        <v>2635</v>
      </c>
      <c r="B191" s="35" t="s">
        <v>394</v>
      </c>
      <c r="C191" s="86" t="s">
        <v>116</v>
      </c>
      <c r="D191" s="54" t="s">
        <v>63</v>
      </c>
      <c r="E191" s="52" t="str">
        <f t="shared" si="7"/>
        <v>г. Астрахань, ул. Н.Островского, 136Ремонт внутридомовых инженерных систем электроснабжения</v>
      </c>
      <c r="F191" s="64" t="s">
        <v>7</v>
      </c>
      <c r="G191" s="50" t="s">
        <v>360</v>
      </c>
      <c r="H191" s="56">
        <v>766631</v>
      </c>
      <c r="I191" s="57" t="s">
        <v>114</v>
      </c>
      <c r="J191" s="40" t="s">
        <v>466</v>
      </c>
      <c r="K191" s="16">
        <v>2</v>
      </c>
      <c r="L191" s="12">
        <v>43171</v>
      </c>
      <c r="M191" s="40">
        <v>22258.5</v>
      </c>
      <c r="AC191" s="11"/>
    </row>
    <row r="192" spans="1:29" ht="44.25" customHeight="1" x14ac:dyDescent="0.25">
      <c r="A192" s="4">
        <v>3794</v>
      </c>
      <c r="B192" s="35" t="s">
        <v>397</v>
      </c>
      <c r="C192" s="35" t="s">
        <v>237</v>
      </c>
      <c r="D192" s="54" t="s">
        <v>63</v>
      </c>
      <c r="E192" s="52" t="str">
        <f t="shared" si="7"/>
        <v>г.Ахтубинск, мкрн. Мелиораторов, 1Ремонт внутридомовых инженерных систем электроснабжения</v>
      </c>
      <c r="F192" s="64" t="s">
        <v>25</v>
      </c>
      <c r="G192" s="50" t="s">
        <v>351</v>
      </c>
      <c r="H192" s="56">
        <v>567358.22</v>
      </c>
      <c r="I192" s="57" t="s">
        <v>59</v>
      </c>
      <c r="J192" s="16"/>
      <c r="K192" s="16"/>
      <c r="L192" s="16"/>
      <c r="M192" s="40"/>
      <c r="AC192" s="11"/>
    </row>
    <row r="193" spans="1:29" ht="44.25" customHeight="1" x14ac:dyDescent="0.25">
      <c r="A193" s="4">
        <v>2544</v>
      </c>
      <c r="B193" s="35" t="s">
        <v>394</v>
      </c>
      <c r="C193" s="86" t="s">
        <v>117</v>
      </c>
      <c r="D193" s="54" t="s">
        <v>2</v>
      </c>
      <c r="E193" s="52" t="str">
        <f t="shared" si="7"/>
        <v>г. Астрахань, ул. Космонавтов, 3Ремонт крыши</v>
      </c>
      <c r="F193" s="64" t="s">
        <v>118</v>
      </c>
      <c r="G193" s="50" t="s">
        <v>357</v>
      </c>
      <c r="H193" s="56">
        <v>2704689.8</v>
      </c>
      <c r="I193" s="57" t="s">
        <v>119</v>
      </c>
      <c r="J193" s="16"/>
      <c r="K193" s="16"/>
      <c r="L193" s="16"/>
      <c r="M193" s="40"/>
      <c r="AC193" s="11"/>
    </row>
    <row r="194" spans="1:29" ht="44.25" customHeight="1" x14ac:dyDescent="0.25">
      <c r="A194" s="4">
        <v>3332</v>
      </c>
      <c r="B194" s="35" t="s">
        <v>400</v>
      </c>
      <c r="C194" s="94" t="s">
        <v>238</v>
      </c>
      <c r="D194" s="54" t="s">
        <v>2</v>
      </c>
      <c r="E194" s="52" t="str">
        <f t="shared" si="7"/>
        <v>г. Астрахань, ул. Савушкина, 46Ремонт крыши</v>
      </c>
      <c r="F194" s="53" t="s">
        <v>278</v>
      </c>
      <c r="G194" s="50" t="s">
        <v>353</v>
      </c>
      <c r="H194" s="56">
        <v>2646078</v>
      </c>
      <c r="I194" s="57" t="s">
        <v>254</v>
      </c>
      <c r="J194" s="16"/>
      <c r="K194" s="16"/>
      <c r="L194" s="16"/>
      <c r="M194" s="40"/>
      <c r="AC194" s="11"/>
    </row>
    <row r="195" spans="1:29" ht="44.25" customHeight="1" x14ac:dyDescent="0.25">
      <c r="A195" s="4">
        <v>3327</v>
      </c>
      <c r="B195" s="35" t="s">
        <v>400</v>
      </c>
      <c r="C195" s="94" t="s">
        <v>120</v>
      </c>
      <c r="D195" s="54" t="s">
        <v>2</v>
      </c>
      <c r="E195" s="52" t="str">
        <f t="shared" si="7"/>
        <v>г. Астрахань, ул. Туапсинская, 6Ремонт крыши</v>
      </c>
      <c r="F195" s="64" t="s">
        <v>34</v>
      </c>
      <c r="G195" s="50" t="s">
        <v>356</v>
      </c>
      <c r="H195" s="56">
        <v>1326002</v>
      </c>
      <c r="I195" s="57" t="s">
        <v>123</v>
      </c>
      <c r="J195" s="16"/>
      <c r="K195" s="16"/>
      <c r="L195" s="16"/>
      <c r="M195" s="40"/>
      <c r="AC195" s="11"/>
    </row>
    <row r="196" spans="1:29" ht="44.25" customHeight="1" x14ac:dyDescent="0.25">
      <c r="A196" s="4">
        <v>3328</v>
      </c>
      <c r="B196" s="35" t="s">
        <v>400</v>
      </c>
      <c r="C196" s="94" t="s">
        <v>121</v>
      </c>
      <c r="D196" s="54" t="s">
        <v>2</v>
      </c>
      <c r="E196" s="52" t="str">
        <f t="shared" si="7"/>
        <v>г. Астрахань, ул. Туапсинская, 8Ремонт крыши</v>
      </c>
      <c r="F196" s="64" t="s">
        <v>34</v>
      </c>
      <c r="G196" s="50" t="s">
        <v>356</v>
      </c>
      <c r="H196" s="56">
        <v>1377577</v>
      </c>
      <c r="I196" s="57" t="s">
        <v>123</v>
      </c>
      <c r="J196" s="16"/>
      <c r="K196" s="16"/>
      <c r="L196" s="16"/>
      <c r="M196" s="40"/>
      <c r="AC196" s="11"/>
    </row>
    <row r="197" spans="1:29" ht="44.25" customHeight="1" x14ac:dyDescent="0.25">
      <c r="A197" s="4">
        <v>551</v>
      </c>
      <c r="B197" s="35" t="s">
        <v>393</v>
      </c>
      <c r="C197" s="35" t="s">
        <v>122</v>
      </c>
      <c r="D197" s="54" t="s">
        <v>2</v>
      </c>
      <c r="E197" s="52" t="str">
        <f t="shared" si="7"/>
        <v>г. Астрахань, ул. Хибинская, 4Ремонт крыши</v>
      </c>
      <c r="F197" s="64" t="s">
        <v>27</v>
      </c>
      <c r="G197" s="50" t="s">
        <v>380</v>
      </c>
      <c r="H197" s="56">
        <v>3881529.76</v>
      </c>
      <c r="I197" s="57" t="s">
        <v>104</v>
      </c>
      <c r="J197" s="50" t="s">
        <v>411</v>
      </c>
      <c r="K197" s="50" t="s">
        <v>467</v>
      </c>
      <c r="L197" s="16"/>
      <c r="M197" s="40"/>
      <c r="AC197" s="11"/>
    </row>
    <row r="198" spans="1:29" ht="44.25" customHeight="1" x14ac:dyDescent="0.25">
      <c r="A198" s="4">
        <v>4763</v>
      </c>
      <c r="B198" s="35" t="s">
        <v>399</v>
      </c>
      <c r="C198" s="35" t="s">
        <v>239</v>
      </c>
      <c r="D198" s="54" t="s">
        <v>2</v>
      </c>
      <c r="E198" s="52" t="str">
        <f t="shared" si="7"/>
        <v>с. Чаган, ул. Ленина, 1Ремонт крыши</v>
      </c>
      <c r="F198" s="64" t="s">
        <v>25</v>
      </c>
      <c r="G198" s="50" t="s">
        <v>349</v>
      </c>
      <c r="H198" s="56">
        <v>558084.54</v>
      </c>
      <c r="I198" s="57" t="s">
        <v>56</v>
      </c>
      <c r="J198" s="40" t="s">
        <v>466</v>
      </c>
      <c r="K198" s="40" t="s">
        <v>468</v>
      </c>
      <c r="L198" s="12"/>
      <c r="M198" s="40">
        <v>15108</v>
      </c>
      <c r="AC198" s="11"/>
    </row>
    <row r="199" spans="1:29" ht="44.25" customHeight="1" x14ac:dyDescent="0.25">
      <c r="A199" s="3">
        <v>406</v>
      </c>
      <c r="B199" s="35" t="s">
        <v>393</v>
      </c>
      <c r="C199" s="35" t="s">
        <v>124</v>
      </c>
      <c r="D199" s="54" t="s">
        <v>75</v>
      </c>
      <c r="E199" s="52" t="str">
        <f t="shared" si="7"/>
        <v>г. Астрахань, ул. Мелиоративная, 4Ремонт внутридомовых инженерных систем теплоснабжения</v>
      </c>
      <c r="F199" s="64" t="s">
        <v>82</v>
      </c>
      <c r="G199" s="50" t="s">
        <v>358</v>
      </c>
      <c r="H199" s="69">
        <v>2013631.76</v>
      </c>
      <c r="I199" s="62" t="s">
        <v>125</v>
      </c>
      <c r="J199" s="16"/>
      <c r="K199" s="16"/>
      <c r="L199" s="16"/>
      <c r="M199" s="40"/>
      <c r="AC199" s="11"/>
    </row>
    <row r="200" spans="1:29" ht="44.25" customHeight="1" x14ac:dyDescent="0.25">
      <c r="A200" s="4">
        <v>3803</v>
      </c>
      <c r="B200" s="35" t="s">
        <v>397</v>
      </c>
      <c r="C200" s="35" t="s">
        <v>240</v>
      </c>
      <c r="D200" s="54" t="s">
        <v>90</v>
      </c>
      <c r="E200" s="52" t="str">
        <f t="shared" si="7"/>
        <v>г.Ахтубинск, мкрн. Мелиораторов, 11Ремонт внутридомовых инженерных систем водоотведения</v>
      </c>
      <c r="F200" s="64" t="s">
        <v>25</v>
      </c>
      <c r="G200" s="50" t="s">
        <v>351</v>
      </c>
      <c r="H200" s="56">
        <v>258500</v>
      </c>
      <c r="I200" s="50" t="s">
        <v>253</v>
      </c>
      <c r="J200" s="16"/>
      <c r="K200" s="16"/>
      <c r="L200" s="16"/>
      <c r="M200" s="40"/>
      <c r="AC200" s="11"/>
    </row>
    <row r="201" spans="1:29" ht="44.25" customHeight="1" x14ac:dyDescent="0.25">
      <c r="A201" s="3">
        <v>923</v>
      </c>
      <c r="B201" s="35" t="s">
        <v>395</v>
      </c>
      <c r="C201" s="35" t="s">
        <v>126</v>
      </c>
      <c r="D201" s="54" t="s">
        <v>2</v>
      </c>
      <c r="E201" s="52" t="str">
        <f t="shared" si="7"/>
        <v>г. Астрахань, ул. В.Барсовой, 12Ремонт крыши</v>
      </c>
      <c r="F201" s="64" t="s">
        <v>84</v>
      </c>
      <c r="G201" s="50" t="s">
        <v>364</v>
      </c>
      <c r="H201" s="56">
        <v>1760973</v>
      </c>
      <c r="I201" s="57" t="s">
        <v>127</v>
      </c>
      <c r="J201" s="16"/>
      <c r="K201" s="16"/>
      <c r="L201" s="16"/>
      <c r="M201" s="40"/>
      <c r="AC201" s="11"/>
    </row>
    <row r="202" spans="1:29" ht="44.25" customHeight="1" x14ac:dyDescent="0.25">
      <c r="A202" s="4">
        <v>4734</v>
      </c>
      <c r="B202" s="35" t="s">
        <v>399</v>
      </c>
      <c r="C202" s="35" t="s">
        <v>203</v>
      </c>
      <c r="D202" s="50" t="s">
        <v>4</v>
      </c>
      <c r="E202" s="52" t="str">
        <f t="shared" si="7"/>
        <v>г. Камызяк, ул. Юбилейная, 24Ремонт фасада</v>
      </c>
      <c r="F202" s="64" t="s">
        <v>25</v>
      </c>
      <c r="G202" s="50" t="s">
        <v>349</v>
      </c>
      <c r="H202" s="56">
        <v>313267</v>
      </c>
      <c r="I202" s="57" t="s">
        <v>59</v>
      </c>
      <c r="J202" s="40" t="s">
        <v>466</v>
      </c>
      <c r="K202" s="40" t="s">
        <v>468</v>
      </c>
      <c r="L202" s="16"/>
      <c r="M202" s="40"/>
      <c r="AC202" s="11"/>
    </row>
    <row r="203" spans="1:29" ht="44.25" customHeight="1" x14ac:dyDescent="0.25">
      <c r="A203" s="4">
        <v>3295</v>
      </c>
      <c r="B203" s="35" t="s">
        <v>400</v>
      </c>
      <c r="C203" s="94" t="s">
        <v>128</v>
      </c>
      <c r="D203" s="54" t="s">
        <v>63</v>
      </c>
      <c r="E203" s="52" t="str">
        <f t="shared" si="7"/>
        <v>г. Астрахань, ул. Красноармейская, 15Ремонт внутридомовых инженерных систем электроснабжения</v>
      </c>
      <c r="F203" s="64" t="s">
        <v>27</v>
      </c>
      <c r="G203" s="50" t="s">
        <v>380</v>
      </c>
      <c r="H203" s="56">
        <v>1758282.6</v>
      </c>
      <c r="I203" s="57" t="s">
        <v>35</v>
      </c>
      <c r="J203" s="50" t="s">
        <v>411</v>
      </c>
      <c r="K203" s="50" t="s">
        <v>467</v>
      </c>
      <c r="L203" s="16"/>
      <c r="M203" s="40"/>
      <c r="N203" s="34"/>
      <c r="AC203" s="11"/>
    </row>
    <row r="204" spans="1:29" ht="44.25" customHeight="1" x14ac:dyDescent="0.25">
      <c r="A204" s="4">
        <v>3802</v>
      </c>
      <c r="B204" s="35" t="s">
        <v>397</v>
      </c>
      <c r="C204" s="35" t="s">
        <v>241</v>
      </c>
      <c r="D204" s="54" t="s">
        <v>3</v>
      </c>
      <c r="E204" s="52" t="str">
        <f t="shared" si="7"/>
        <v>г.Ахтубинск, мкрн. Мелиораторов, 10Ремонт внутридомовых инженерных систем водоснабжения</v>
      </c>
      <c r="F204" s="64" t="s">
        <v>25</v>
      </c>
      <c r="G204" s="50" t="s">
        <v>351</v>
      </c>
      <c r="H204" s="56">
        <v>346430</v>
      </c>
      <c r="I204" s="50" t="s">
        <v>253</v>
      </c>
      <c r="J204" s="16"/>
      <c r="K204" s="16"/>
      <c r="L204" s="16"/>
      <c r="M204" s="40"/>
      <c r="AC204" s="11"/>
    </row>
    <row r="205" spans="1:29" ht="44.25" customHeight="1" x14ac:dyDescent="0.25">
      <c r="A205" s="4">
        <v>3907</v>
      </c>
      <c r="B205" s="35" t="s">
        <v>397</v>
      </c>
      <c r="C205" s="35" t="s">
        <v>242</v>
      </c>
      <c r="D205" s="54" t="s">
        <v>3</v>
      </c>
      <c r="E205" s="52" t="str">
        <f t="shared" si="7"/>
        <v>г.Ахтубинск, ул. Волгоградская, 19Ремонт внутридомовых инженерных систем водоснабжения</v>
      </c>
      <c r="F205" s="64" t="s">
        <v>25</v>
      </c>
      <c r="G205" s="50" t="s">
        <v>351</v>
      </c>
      <c r="H205" s="56">
        <v>307466.7</v>
      </c>
      <c r="I205" s="57" t="s">
        <v>59</v>
      </c>
      <c r="J205" s="16"/>
      <c r="K205" s="16"/>
      <c r="L205" s="16"/>
      <c r="M205" s="40"/>
      <c r="AC205" s="11"/>
    </row>
    <row r="206" spans="1:29" ht="44.25" customHeight="1" x14ac:dyDescent="0.25">
      <c r="A206" s="4">
        <v>3806</v>
      </c>
      <c r="B206" s="35" t="s">
        <v>397</v>
      </c>
      <c r="C206" s="35" t="s">
        <v>243</v>
      </c>
      <c r="D206" s="54" t="s">
        <v>90</v>
      </c>
      <c r="E206" s="52" t="str">
        <f t="shared" si="7"/>
        <v>г.Ахтубинск, мкрн. Мелиораторов, 13Ремонт внутридомовых инженерных систем водоотведения</v>
      </c>
      <c r="F206" s="64" t="s">
        <v>25</v>
      </c>
      <c r="G206" s="50" t="s">
        <v>351</v>
      </c>
      <c r="H206" s="68">
        <v>291549.68</v>
      </c>
      <c r="I206" s="50" t="s">
        <v>253</v>
      </c>
      <c r="J206" s="16"/>
      <c r="K206" s="16"/>
      <c r="L206" s="16"/>
      <c r="M206" s="40"/>
      <c r="AC206" s="11"/>
    </row>
    <row r="207" spans="1:29" ht="44.25" customHeight="1" x14ac:dyDescent="0.25">
      <c r="A207" s="4"/>
      <c r="B207" s="35" t="s">
        <v>400</v>
      </c>
      <c r="C207" s="94" t="s">
        <v>445</v>
      </c>
      <c r="D207" s="54" t="s">
        <v>2</v>
      </c>
      <c r="E207" s="52"/>
      <c r="F207" s="64" t="s">
        <v>9</v>
      </c>
      <c r="G207" s="50" t="s">
        <v>369</v>
      </c>
      <c r="H207" s="68">
        <v>1332722.68</v>
      </c>
      <c r="I207" s="50" t="s">
        <v>119</v>
      </c>
      <c r="J207" s="32"/>
      <c r="K207" s="32"/>
      <c r="L207" s="32"/>
      <c r="M207" s="37">
        <v>2021</v>
      </c>
      <c r="AC207" s="11"/>
    </row>
    <row r="208" spans="1:29" ht="44.25" customHeight="1" x14ac:dyDescent="0.25">
      <c r="A208" s="3">
        <v>3113</v>
      </c>
      <c r="B208" s="35" t="s">
        <v>400</v>
      </c>
      <c r="C208" s="94" t="s">
        <v>129</v>
      </c>
      <c r="D208" s="54" t="s">
        <v>2</v>
      </c>
      <c r="E208" s="52" t="str">
        <f t="shared" si="7"/>
        <v>г. Астрахань, ул. Красноармейская, 31Ремонт крыши</v>
      </c>
      <c r="F208" s="64" t="s">
        <v>9</v>
      </c>
      <c r="G208" s="50" t="s">
        <v>369</v>
      </c>
      <c r="H208" s="56">
        <v>1174180.29</v>
      </c>
      <c r="I208" s="57" t="s">
        <v>61</v>
      </c>
      <c r="J208" s="16"/>
      <c r="K208" s="16"/>
      <c r="L208" s="16"/>
      <c r="M208" s="40"/>
      <c r="AC208" s="11"/>
    </row>
    <row r="209" spans="1:29" ht="44.25" customHeight="1" x14ac:dyDescent="0.25">
      <c r="A209" s="4">
        <v>2463</v>
      </c>
      <c r="B209" s="35" t="s">
        <v>394</v>
      </c>
      <c r="C209" s="86" t="s">
        <v>446</v>
      </c>
      <c r="D209" s="54" t="s">
        <v>63</v>
      </c>
      <c r="E209" s="52" t="str">
        <f t="shared" si="7"/>
        <v>г. Астрахань,  ул. Звездная, 11/11Ремонт внутридомовых инженерных систем электроснабжения</v>
      </c>
      <c r="F209" s="64" t="s">
        <v>25</v>
      </c>
      <c r="G209" s="50" t="s">
        <v>350</v>
      </c>
      <c r="H209" s="56">
        <v>5104209.18</v>
      </c>
      <c r="I209" s="57" t="s">
        <v>103</v>
      </c>
      <c r="J209" s="16"/>
      <c r="K209" s="16"/>
      <c r="L209" s="16"/>
      <c r="M209" s="40"/>
      <c r="AC209" s="11"/>
    </row>
    <row r="210" spans="1:29" ht="44.25" customHeight="1" x14ac:dyDescent="0.25">
      <c r="A210" s="4">
        <v>2562</v>
      </c>
      <c r="B210" s="35" t="s">
        <v>394</v>
      </c>
      <c r="C210" s="86" t="s">
        <v>244</v>
      </c>
      <c r="D210" s="54" t="s">
        <v>63</v>
      </c>
      <c r="E210" s="52" t="str">
        <f t="shared" si="7"/>
        <v>г. Астрахань, ул. Краснодарская, 43 литер АРемонт внутридомовых инженерных систем электроснабжения</v>
      </c>
      <c r="F210" s="64" t="s">
        <v>25</v>
      </c>
      <c r="G210" s="50" t="s">
        <v>349</v>
      </c>
      <c r="H210" s="56">
        <v>1298824.42</v>
      </c>
      <c r="I210" s="57" t="s">
        <v>37</v>
      </c>
      <c r="J210" s="40" t="s">
        <v>466</v>
      </c>
      <c r="K210" s="40" t="s">
        <v>468</v>
      </c>
      <c r="L210" s="12"/>
      <c r="M210" s="40">
        <v>27794.83</v>
      </c>
      <c r="AC210" s="11"/>
    </row>
    <row r="211" spans="1:29" ht="44.25" customHeight="1" x14ac:dyDescent="0.25">
      <c r="A211" s="4">
        <v>2560</v>
      </c>
      <c r="B211" s="35" t="s">
        <v>394</v>
      </c>
      <c r="C211" s="86" t="s">
        <v>130</v>
      </c>
      <c r="D211" s="54" t="s">
        <v>112</v>
      </c>
      <c r="E211" s="52" t="str">
        <f t="shared" si="7"/>
        <v>г. Астрахань, ул. Кр.Набережная, 138Ремонт подвальных помещений, относящихся к общему имуществу в многоквартирном доме</v>
      </c>
      <c r="F211" s="64" t="s">
        <v>27</v>
      </c>
      <c r="G211" s="50" t="s">
        <v>380</v>
      </c>
      <c r="H211" s="56">
        <v>110888.14</v>
      </c>
      <c r="I211" s="57" t="s">
        <v>132</v>
      </c>
      <c r="J211" s="50" t="s">
        <v>411</v>
      </c>
      <c r="K211" s="50" t="s">
        <v>467</v>
      </c>
      <c r="L211" s="16"/>
      <c r="M211" s="40"/>
      <c r="AC211" s="11"/>
    </row>
    <row r="212" spans="1:29" ht="44.25" customHeight="1" x14ac:dyDescent="0.25">
      <c r="A212" s="3">
        <v>8</v>
      </c>
      <c r="B212" s="35" t="s">
        <v>393</v>
      </c>
      <c r="C212" s="35" t="s">
        <v>131</v>
      </c>
      <c r="D212" s="54" t="s">
        <v>75</v>
      </c>
      <c r="E212" s="52" t="str">
        <f t="shared" si="7"/>
        <v>г. Астрахань, пер. Грановский, 54,корп. 2Ремонт внутридомовых инженерных систем теплоснабжения</v>
      </c>
      <c r="F212" s="64" t="s">
        <v>82</v>
      </c>
      <c r="G212" s="50" t="s">
        <v>358</v>
      </c>
      <c r="H212" s="56">
        <v>3468804.7</v>
      </c>
      <c r="I212" s="57" t="s">
        <v>133</v>
      </c>
      <c r="J212" s="16"/>
      <c r="K212" s="16"/>
      <c r="L212" s="16"/>
      <c r="M212" s="40"/>
      <c r="AC212" s="11"/>
    </row>
    <row r="213" spans="1:29" ht="44.25" customHeight="1" x14ac:dyDescent="0.25">
      <c r="A213" s="3">
        <v>131</v>
      </c>
      <c r="B213" s="35" t="s">
        <v>393</v>
      </c>
      <c r="C213" s="35" t="s">
        <v>457</v>
      </c>
      <c r="D213" s="54" t="s">
        <v>3</v>
      </c>
      <c r="E213" s="52" t="str">
        <f t="shared" si="7"/>
        <v>г.Астрахань, проспект Бумажников, 15,корп. 1Ремонт внутридомовых инженерных систем водоснабжения</v>
      </c>
      <c r="F213" s="64" t="s">
        <v>7</v>
      </c>
      <c r="G213" s="50" t="s">
        <v>374</v>
      </c>
      <c r="H213" s="56">
        <v>1201318</v>
      </c>
      <c r="I213" s="57" t="s">
        <v>144</v>
      </c>
      <c r="J213" s="16"/>
      <c r="K213" s="16"/>
      <c r="L213" s="16"/>
      <c r="M213" s="40"/>
      <c r="AC213" s="11"/>
    </row>
    <row r="214" spans="1:29" ht="44.25" customHeight="1" x14ac:dyDescent="0.25">
      <c r="A214" s="4">
        <v>2264</v>
      </c>
      <c r="B214" s="35" t="s">
        <v>394</v>
      </c>
      <c r="C214" s="86" t="s">
        <v>245</v>
      </c>
      <c r="D214" s="54" t="s">
        <v>75</v>
      </c>
      <c r="E214" s="52" t="str">
        <f t="shared" si="7"/>
        <v>г. Астрахань, ул. Б.Хмельницкого, 11,корп. 4Ремонт внутридомовых инженерных систем теплоснабжения</v>
      </c>
      <c r="F214" s="53" t="s">
        <v>278</v>
      </c>
      <c r="G214" s="50" t="s">
        <v>248</v>
      </c>
      <c r="H214" s="56">
        <v>544912.19999999995</v>
      </c>
      <c r="I214" s="57" t="s">
        <v>113</v>
      </c>
      <c r="J214" s="16"/>
      <c r="K214" s="16"/>
      <c r="L214" s="16"/>
      <c r="M214" s="40"/>
      <c r="AC214" s="11"/>
    </row>
    <row r="215" spans="1:29" ht="44.25" customHeight="1" x14ac:dyDescent="0.25">
      <c r="A215" s="3">
        <v>4702</v>
      </c>
      <c r="B215" s="35" t="s">
        <v>399</v>
      </c>
      <c r="C215" s="35" t="s">
        <v>134</v>
      </c>
      <c r="D215" s="50" t="s">
        <v>4</v>
      </c>
      <c r="E215" s="52" t="str">
        <f t="shared" si="7"/>
        <v>г. Камызяк, ул. Юбилейная, 14Ремонт фасада</v>
      </c>
      <c r="F215" s="64" t="s">
        <v>7</v>
      </c>
      <c r="G215" s="50" t="s">
        <v>378</v>
      </c>
      <c r="H215" s="56">
        <v>1237720</v>
      </c>
      <c r="I215" s="57" t="s">
        <v>80</v>
      </c>
      <c r="J215" s="16"/>
      <c r="K215" s="16"/>
      <c r="L215" s="16"/>
      <c r="M215" s="40"/>
      <c r="AC215" s="11"/>
    </row>
    <row r="216" spans="1:29" ht="44.25" customHeight="1" x14ac:dyDescent="0.25">
      <c r="A216" s="4">
        <v>1167</v>
      </c>
      <c r="B216" s="35" t="s">
        <v>395</v>
      </c>
      <c r="C216" s="35" t="s">
        <v>135</v>
      </c>
      <c r="D216" s="54" t="s">
        <v>3</v>
      </c>
      <c r="E216" s="52" t="str">
        <f t="shared" si="7"/>
        <v>г. Астрахань, ул. Кр.Набережная, 231,корп. 1 литер АРемонт внутридомовых инженерных систем водоснабжения</v>
      </c>
      <c r="F216" s="64" t="s">
        <v>27</v>
      </c>
      <c r="G216" s="50" t="s">
        <v>380</v>
      </c>
      <c r="H216" s="56">
        <v>2719835.1</v>
      </c>
      <c r="I216" s="57" t="s">
        <v>136</v>
      </c>
      <c r="J216" s="50" t="s">
        <v>411</v>
      </c>
      <c r="K216" s="50" t="s">
        <v>467</v>
      </c>
      <c r="L216" s="16"/>
      <c r="M216" s="40"/>
      <c r="AC216" s="11"/>
    </row>
    <row r="217" spans="1:29" ht="44.25" customHeight="1" x14ac:dyDescent="0.25">
      <c r="A217" s="3">
        <v>1863</v>
      </c>
      <c r="B217" s="35" t="s">
        <v>395</v>
      </c>
      <c r="C217" s="35" t="s">
        <v>246</v>
      </c>
      <c r="D217" s="54" t="s">
        <v>63</v>
      </c>
      <c r="E217" s="74" t="str">
        <f t="shared" si="7"/>
        <v>г. Астрахань, ул. Студенческая, 4Ремонт внутридомовых инженерных систем электроснабжения</v>
      </c>
      <c r="F217" s="75" t="s">
        <v>77</v>
      </c>
      <c r="G217" s="35" t="s">
        <v>375</v>
      </c>
      <c r="H217" s="77">
        <v>3045408.98</v>
      </c>
      <c r="I217" s="12" t="s">
        <v>254</v>
      </c>
      <c r="J217" s="35"/>
      <c r="K217" s="35"/>
      <c r="L217" s="35"/>
      <c r="M217" s="40"/>
      <c r="AC217" s="11"/>
    </row>
    <row r="218" spans="1:29" ht="44.25" customHeight="1" x14ac:dyDescent="0.25">
      <c r="A218" s="4">
        <v>4769</v>
      </c>
      <c r="B218" s="35" t="s">
        <v>399</v>
      </c>
      <c r="C218" s="35" t="s">
        <v>137</v>
      </c>
      <c r="D218" s="54" t="s">
        <v>90</v>
      </c>
      <c r="E218" s="52" t="str">
        <f t="shared" si="7"/>
        <v>с. Чаган, ул. Ленина, 6Ремонт внутридомовых инженерных систем водоотведения</v>
      </c>
      <c r="F218" s="64" t="s">
        <v>25</v>
      </c>
      <c r="G218" s="50" t="s">
        <v>349</v>
      </c>
      <c r="H218" s="56">
        <v>232498.94</v>
      </c>
      <c r="I218" s="57" t="s">
        <v>142</v>
      </c>
      <c r="J218" s="40" t="s">
        <v>466</v>
      </c>
      <c r="K218" s="40" t="s">
        <v>468</v>
      </c>
      <c r="L218" s="16"/>
      <c r="M218" s="40"/>
      <c r="AC218" s="11"/>
    </row>
    <row r="219" spans="1:29" ht="44.25" customHeight="1" x14ac:dyDescent="0.25">
      <c r="A219" s="4"/>
      <c r="B219" s="35" t="s">
        <v>399</v>
      </c>
      <c r="C219" s="35" t="s">
        <v>434</v>
      </c>
      <c r="D219" s="54" t="s">
        <v>347</v>
      </c>
      <c r="E219" s="52"/>
      <c r="F219" s="64" t="s">
        <v>25</v>
      </c>
      <c r="G219" s="50" t="s">
        <v>349</v>
      </c>
      <c r="H219" s="56">
        <v>108097.42</v>
      </c>
      <c r="I219" s="57" t="s">
        <v>37</v>
      </c>
      <c r="J219" s="40" t="s">
        <v>466</v>
      </c>
      <c r="K219" s="40" t="s">
        <v>468</v>
      </c>
      <c r="L219" s="35"/>
      <c r="M219" s="40" t="s">
        <v>437</v>
      </c>
      <c r="N219" s="28" t="s">
        <v>436</v>
      </c>
      <c r="AC219" s="11"/>
    </row>
    <row r="220" spans="1:29" ht="44.25" customHeight="1" x14ac:dyDescent="0.25">
      <c r="A220" s="4">
        <v>4770</v>
      </c>
      <c r="B220" s="35" t="s">
        <v>399</v>
      </c>
      <c r="C220" s="35" t="s">
        <v>138</v>
      </c>
      <c r="D220" s="54" t="s">
        <v>90</v>
      </c>
      <c r="E220" s="52" t="str">
        <f t="shared" ref="E220:E228" si="8">CONCATENATE(C220,D220)</f>
        <v>с. Чаган, ул. Ленина, 6, литер АРемонт внутридомовых инженерных систем водоотведения</v>
      </c>
      <c r="F220" s="64" t="s">
        <v>25</v>
      </c>
      <c r="G220" s="50" t="s">
        <v>349</v>
      </c>
      <c r="H220" s="56">
        <v>235924.48000000001</v>
      </c>
      <c r="I220" s="57" t="s">
        <v>143</v>
      </c>
      <c r="J220" s="40" t="s">
        <v>466</v>
      </c>
      <c r="K220" s="40" t="s">
        <v>468</v>
      </c>
      <c r="L220" s="16"/>
      <c r="M220" s="40"/>
      <c r="AC220" s="11"/>
    </row>
    <row r="221" spans="1:29" ht="44.25" customHeight="1" x14ac:dyDescent="0.25">
      <c r="A221" s="4">
        <v>4771</v>
      </c>
      <c r="B221" s="35" t="s">
        <v>399</v>
      </c>
      <c r="C221" s="35" t="s">
        <v>139</v>
      </c>
      <c r="D221" s="54" t="s">
        <v>90</v>
      </c>
      <c r="E221" s="52" t="str">
        <f t="shared" si="8"/>
        <v>с. Чаган, ул. Ленина, 6, литер БРемонт внутридомовых инженерных систем водоотведения</v>
      </c>
      <c r="F221" s="64" t="s">
        <v>25</v>
      </c>
      <c r="G221" s="50" t="s">
        <v>349</v>
      </c>
      <c r="H221" s="56">
        <v>225558.18</v>
      </c>
      <c r="I221" s="57" t="s">
        <v>142</v>
      </c>
      <c r="J221" s="40" t="s">
        <v>466</v>
      </c>
      <c r="K221" s="40" t="s">
        <v>468</v>
      </c>
      <c r="L221" s="16"/>
      <c r="M221" s="40"/>
      <c r="AC221" s="11"/>
    </row>
    <row r="222" spans="1:29" ht="44.25" customHeight="1" x14ac:dyDescent="0.25">
      <c r="A222" s="4">
        <v>413</v>
      </c>
      <c r="B222" s="35" t="s">
        <v>393</v>
      </c>
      <c r="C222" s="35" t="s">
        <v>140</v>
      </c>
      <c r="D222" s="54" t="s">
        <v>75</v>
      </c>
      <c r="E222" s="52" t="str">
        <f t="shared" si="8"/>
        <v>г. Астрахань, ул. Мелиоративная, 11Ремонт внутридомовых инженерных систем теплоснабжения</v>
      </c>
      <c r="F222" s="64" t="s">
        <v>27</v>
      </c>
      <c r="G222" s="50" t="s">
        <v>380</v>
      </c>
      <c r="H222" s="69">
        <v>4440362</v>
      </c>
      <c r="I222" s="62" t="s">
        <v>144</v>
      </c>
      <c r="J222" s="50" t="s">
        <v>411</v>
      </c>
      <c r="K222" s="50" t="s">
        <v>467</v>
      </c>
      <c r="L222" s="16"/>
      <c r="M222" s="40"/>
      <c r="AC222" s="11"/>
    </row>
    <row r="223" spans="1:29" ht="44.25" customHeight="1" x14ac:dyDescent="0.25">
      <c r="A223" s="3">
        <v>319</v>
      </c>
      <c r="B223" s="35" t="s">
        <v>393</v>
      </c>
      <c r="C223" s="35" t="s">
        <v>141</v>
      </c>
      <c r="D223" s="54" t="s">
        <v>75</v>
      </c>
      <c r="E223" s="52" t="str">
        <f t="shared" si="8"/>
        <v>г. Астрахань, ул. Дзержинского, 46Ремонт внутридомовых инженерных систем теплоснабжения</v>
      </c>
      <c r="F223" s="64" t="s">
        <v>82</v>
      </c>
      <c r="G223" s="50" t="s">
        <v>358</v>
      </c>
      <c r="H223" s="69">
        <v>1065684</v>
      </c>
      <c r="I223" s="62" t="s">
        <v>125</v>
      </c>
      <c r="J223" s="16"/>
      <c r="K223" s="16"/>
      <c r="L223" s="16"/>
      <c r="M223" s="40"/>
      <c r="AC223" s="11"/>
    </row>
    <row r="224" spans="1:29" ht="44.25" customHeight="1" x14ac:dyDescent="0.25">
      <c r="A224" s="4">
        <v>3738</v>
      </c>
      <c r="B224" s="35" t="s">
        <v>397</v>
      </c>
      <c r="C224" s="35" t="s">
        <v>440</v>
      </c>
      <c r="D224" s="54" t="s">
        <v>3</v>
      </c>
      <c r="E224" s="52" t="str">
        <f t="shared" si="8"/>
        <v>г.Ахтубинск, ул. Франко, 22Ремонт внутридомовых инженерных систем водоснабжения</v>
      </c>
      <c r="F224" s="64" t="s">
        <v>25</v>
      </c>
      <c r="G224" s="50" t="s">
        <v>351</v>
      </c>
      <c r="H224" s="56">
        <v>2173521.16</v>
      </c>
      <c r="I224" s="57" t="s">
        <v>59</v>
      </c>
      <c r="J224" s="16"/>
      <c r="K224" s="16"/>
      <c r="L224" s="16"/>
      <c r="M224" s="40"/>
      <c r="AC224" s="11"/>
    </row>
    <row r="225" spans="1:29" ht="44.25" customHeight="1" x14ac:dyDescent="0.25">
      <c r="A225" s="4">
        <v>4699</v>
      </c>
      <c r="B225" s="35" t="s">
        <v>399</v>
      </c>
      <c r="C225" s="35" t="s">
        <v>247</v>
      </c>
      <c r="D225" s="54" t="s">
        <v>90</v>
      </c>
      <c r="E225" s="52" t="str">
        <f t="shared" si="8"/>
        <v>г. Камызяк, ул. Юбилейная, 2Ремонт внутридомовых инженерных систем водоотведения</v>
      </c>
      <c r="F225" s="64" t="s">
        <v>25</v>
      </c>
      <c r="G225" s="50" t="s">
        <v>349</v>
      </c>
      <c r="H225" s="56">
        <v>321490.18</v>
      </c>
      <c r="I225" s="57" t="s">
        <v>26</v>
      </c>
      <c r="J225" s="40" t="s">
        <v>466</v>
      </c>
      <c r="K225" s="40" t="s">
        <v>468</v>
      </c>
      <c r="L225" s="16"/>
      <c r="M225" s="40"/>
      <c r="AC225" s="11"/>
    </row>
    <row r="226" spans="1:29" ht="31.5" customHeight="1" x14ac:dyDescent="0.25">
      <c r="A226" s="3">
        <v>2929</v>
      </c>
      <c r="B226" s="35" t="s">
        <v>400</v>
      </c>
      <c r="C226" s="94" t="s">
        <v>161</v>
      </c>
      <c r="D226" s="54" t="s">
        <v>63</v>
      </c>
      <c r="E226" s="52" t="str">
        <f t="shared" si="8"/>
        <v>г. Астрахань, ул. Косм.В.Комарова,  63Ремонт внутридомовых инженерных систем электроснабжения</v>
      </c>
      <c r="F226" s="59" t="s">
        <v>84</v>
      </c>
      <c r="G226" s="67" t="s">
        <v>361</v>
      </c>
      <c r="H226" s="63">
        <v>1501620.8</v>
      </c>
      <c r="I226" s="60" t="s">
        <v>162</v>
      </c>
      <c r="J226" s="16"/>
      <c r="K226" s="16"/>
      <c r="L226" s="16"/>
      <c r="M226" s="40"/>
      <c r="AC226" s="11"/>
    </row>
    <row r="227" spans="1:29" ht="26.25" customHeight="1" x14ac:dyDescent="0.25">
      <c r="A227" s="3">
        <v>2930</v>
      </c>
      <c r="B227" s="35" t="s">
        <v>400</v>
      </c>
      <c r="C227" s="94" t="s">
        <v>163</v>
      </c>
      <c r="D227" s="54" t="s">
        <v>63</v>
      </c>
      <c r="E227" s="52" t="str">
        <f t="shared" si="8"/>
        <v>г. Астрахань, ул. Косм.В.Комарова,  61Ремонт внутридомовых инженерных систем электроснабжения</v>
      </c>
      <c r="F227" s="64" t="s">
        <v>84</v>
      </c>
      <c r="G227" s="67" t="s">
        <v>361</v>
      </c>
      <c r="H227" s="63">
        <v>1524827.86</v>
      </c>
      <c r="I227" s="61" t="s">
        <v>166</v>
      </c>
      <c r="J227" s="16"/>
      <c r="K227" s="16"/>
      <c r="L227" s="16"/>
      <c r="M227" s="40"/>
      <c r="AC227" s="11"/>
    </row>
    <row r="228" spans="1:29" ht="30.75" customHeight="1" x14ac:dyDescent="0.25">
      <c r="A228" s="4">
        <v>4544</v>
      </c>
      <c r="B228" s="35" t="s">
        <v>396</v>
      </c>
      <c r="C228" s="35" t="s">
        <v>164</v>
      </c>
      <c r="D228" s="50" t="s">
        <v>4</v>
      </c>
      <c r="E228" s="52" t="str">
        <f t="shared" si="8"/>
        <v>р. п. Ильинка, ул. Суворова, 9аРемонт фасада</v>
      </c>
      <c r="F228" s="53" t="s">
        <v>278</v>
      </c>
      <c r="G228" s="50" t="s">
        <v>352</v>
      </c>
      <c r="H228" s="58">
        <v>118705.5</v>
      </c>
      <c r="I228" s="59" t="s">
        <v>167</v>
      </c>
      <c r="J228" s="16"/>
      <c r="K228" s="16"/>
      <c r="L228" s="16"/>
      <c r="M228" s="40"/>
      <c r="AC228" s="11"/>
    </row>
    <row r="229" spans="1:29" ht="30.75" customHeight="1" x14ac:dyDescent="0.25">
      <c r="A229" s="4"/>
      <c r="B229" s="35" t="s">
        <v>393</v>
      </c>
      <c r="C229" s="35" t="s">
        <v>174</v>
      </c>
      <c r="D229" s="35" t="s">
        <v>98</v>
      </c>
      <c r="E229" s="52"/>
      <c r="F229" s="75" t="s">
        <v>27</v>
      </c>
      <c r="G229" s="35" t="s">
        <v>380</v>
      </c>
      <c r="H229" s="77">
        <v>209332</v>
      </c>
      <c r="I229" s="85" t="s">
        <v>179</v>
      </c>
      <c r="J229" s="50" t="s">
        <v>411</v>
      </c>
      <c r="K229" s="50" t="s">
        <v>467</v>
      </c>
      <c r="L229" s="32"/>
      <c r="M229" s="37">
        <v>2017</v>
      </c>
      <c r="AC229" s="11"/>
    </row>
    <row r="230" spans="1:29" ht="36" customHeight="1" x14ac:dyDescent="0.25">
      <c r="A230" s="4">
        <v>616</v>
      </c>
      <c r="B230" s="35" t="s">
        <v>393</v>
      </c>
      <c r="C230" s="35" t="s">
        <v>174</v>
      </c>
      <c r="D230" s="50" t="s">
        <v>4</v>
      </c>
      <c r="E230" s="52" t="str">
        <f t="shared" ref="E230:E243" si="9">CONCATENATE(C230,D230)</f>
        <v>г. Астрахань, ул. Капитанская, 30Ремонт фасада</v>
      </c>
      <c r="F230" s="64" t="s">
        <v>27</v>
      </c>
      <c r="G230" s="50" t="s">
        <v>380</v>
      </c>
      <c r="H230" s="58">
        <v>1742832.86</v>
      </c>
      <c r="I230" s="59" t="s">
        <v>175</v>
      </c>
      <c r="J230" s="50" t="s">
        <v>411</v>
      </c>
      <c r="K230" s="50" t="s">
        <v>467</v>
      </c>
      <c r="L230" s="16"/>
      <c r="M230" s="40"/>
      <c r="AC230" s="11"/>
    </row>
    <row r="231" spans="1:29" ht="33" customHeight="1" x14ac:dyDescent="0.25">
      <c r="A231" s="4">
        <v>3326</v>
      </c>
      <c r="B231" s="35" t="s">
        <v>400</v>
      </c>
      <c r="C231" s="94" t="s">
        <v>177</v>
      </c>
      <c r="D231" s="54" t="s">
        <v>2</v>
      </c>
      <c r="E231" s="52" t="str">
        <f t="shared" si="9"/>
        <v>г. Астрахань, ул. Яблочкова, 1Ремонт крыши</v>
      </c>
      <c r="F231" s="64" t="s">
        <v>25</v>
      </c>
      <c r="G231" s="50" t="s">
        <v>349</v>
      </c>
      <c r="H231" s="56">
        <v>3027412.02</v>
      </c>
      <c r="I231" s="57" t="s">
        <v>178</v>
      </c>
      <c r="J231" s="40" t="s">
        <v>466</v>
      </c>
      <c r="K231" s="40" t="s">
        <v>468</v>
      </c>
      <c r="L231" s="16"/>
      <c r="M231" s="40"/>
      <c r="AC231" s="11"/>
    </row>
    <row r="232" spans="1:29" ht="35.25" customHeight="1" x14ac:dyDescent="0.25">
      <c r="A232" s="1">
        <v>616</v>
      </c>
      <c r="B232" s="35" t="s">
        <v>393</v>
      </c>
      <c r="C232" s="35" t="s">
        <v>174</v>
      </c>
      <c r="D232" s="54" t="s">
        <v>63</v>
      </c>
      <c r="E232" s="52" t="str">
        <f t="shared" si="9"/>
        <v>г. Астрахань, ул. Капитанская, 30Ремонт внутридомовых инженерных систем электроснабжения</v>
      </c>
      <c r="F232" s="55" t="s">
        <v>27</v>
      </c>
      <c r="G232" s="50" t="s">
        <v>380</v>
      </c>
      <c r="H232" s="56">
        <v>1043128.26</v>
      </c>
      <c r="I232" s="61" t="s">
        <v>179</v>
      </c>
      <c r="J232" s="50" t="s">
        <v>411</v>
      </c>
      <c r="K232" s="50" t="s">
        <v>467</v>
      </c>
      <c r="L232" s="16"/>
      <c r="M232" s="40"/>
      <c r="AC232" s="11"/>
    </row>
    <row r="233" spans="1:29" ht="35.25" customHeight="1" x14ac:dyDescent="0.25">
      <c r="A233" s="1">
        <v>4446</v>
      </c>
      <c r="B233" s="35" t="s">
        <v>392</v>
      </c>
      <c r="C233" s="84" t="s">
        <v>54</v>
      </c>
      <c r="D233" s="54" t="s">
        <v>3</v>
      </c>
      <c r="E233" s="52" t="str">
        <f t="shared" si="9"/>
        <v>г. Знаменск, проспект 9 Мая, 47Ремонт внутридомовых инженерных систем водоснабжения</v>
      </c>
      <c r="F233" s="53" t="s">
        <v>278</v>
      </c>
      <c r="G233" s="64" t="s">
        <v>308</v>
      </c>
      <c r="H233" s="56">
        <v>750367</v>
      </c>
      <c r="I233" s="57" t="s">
        <v>182</v>
      </c>
      <c r="J233" s="16"/>
      <c r="K233" s="16"/>
      <c r="L233" s="16"/>
      <c r="M233" s="40"/>
      <c r="AC233" s="11"/>
    </row>
    <row r="234" spans="1:29" ht="35.25" customHeight="1" x14ac:dyDescent="0.25">
      <c r="A234" s="2">
        <v>2462</v>
      </c>
      <c r="B234" s="35" t="s">
        <v>394</v>
      </c>
      <c r="C234" s="86" t="s">
        <v>195</v>
      </c>
      <c r="D234" s="54" t="s">
        <v>75</v>
      </c>
      <c r="E234" s="52" t="str">
        <f t="shared" si="9"/>
        <v>г. Астрахань, ул. Звездная , 11,корп. 1Ремонт внутридомовых инженерных систем теплоснабжения</v>
      </c>
      <c r="F234" s="64" t="s">
        <v>82</v>
      </c>
      <c r="G234" s="64" t="s">
        <v>358</v>
      </c>
      <c r="H234" s="70">
        <v>649827.22</v>
      </c>
      <c r="I234" s="61" t="s">
        <v>196</v>
      </c>
      <c r="J234" s="16"/>
      <c r="K234" s="16"/>
      <c r="L234" s="16"/>
      <c r="M234" s="40"/>
      <c r="AC234" s="11"/>
    </row>
    <row r="235" spans="1:29" ht="18" customHeight="1" x14ac:dyDescent="0.25">
      <c r="A235" s="1">
        <v>2560</v>
      </c>
      <c r="B235" s="35" t="s">
        <v>394</v>
      </c>
      <c r="C235" s="86" t="s">
        <v>130</v>
      </c>
      <c r="D235" s="54" t="s">
        <v>2</v>
      </c>
      <c r="E235" s="52" t="str">
        <f t="shared" si="9"/>
        <v>г. Астрахань, ул. Кр.Набережная, 138Ремонт крыши</v>
      </c>
      <c r="F235" s="64" t="s">
        <v>118</v>
      </c>
      <c r="G235" s="50" t="s">
        <v>357</v>
      </c>
      <c r="H235" s="56">
        <v>943622.4</v>
      </c>
      <c r="I235" s="57" t="s">
        <v>197</v>
      </c>
      <c r="J235" s="16"/>
      <c r="K235" s="16"/>
      <c r="L235" s="16"/>
      <c r="M235" s="40"/>
      <c r="AC235" s="11"/>
    </row>
    <row r="236" spans="1:29" ht="39" customHeight="1" x14ac:dyDescent="0.25">
      <c r="A236" s="1">
        <v>1669</v>
      </c>
      <c r="B236" s="35" t="s">
        <v>395</v>
      </c>
      <c r="C236" s="35" t="s">
        <v>198</v>
      </c>
      <c r="D236" s="54" t="s">
        <v>3</v>
      </c>
      <c r="E236" s="52" t="str">
        <f t="shared" si="9"/>
        <v>г. Астрахань, ул. Рылеева, 32 литер АРемонт внутридомовых инженерных систем водоснабжения</v>
      </c>
      <c r="F236" s="64" t="s">
        <v>199</v>
      </c>
      <c r="G236" s="64" t="s">
        <v>359</v>
      </c>
      <c r="H236" s="63">
        <v>720787</v>
      </c>
      <c r="I236" s="61" t="s">
        <v>200</v>
      </c>
      <c r="J236" s="16"/>
      <c r="K236" s="16"/>
      <c r="L236" s="16"/>
      <c r="M236" s="40"/>
      <c r="AC236" s="11"/>
    </row>
    <row r="237" spans="1:29" ht="40.5" customHeight="1" x14ac:dyDescent="0.25">
      <c r="A237" s="1">
        <v>1725</v>
      </c>
      <c r="B237" s="35" t="s">
        <v>395</v>
      </c>
      <c r="C237" s="94" t="s">
        <v>208</v>
      </c>
      <c r="D237" s="54" t="s">
        <v>75</v>
      </c>
      <c r="E237" s="52" t="str">
        <f t="shared" si="9"/>
        <v>г. Астрахань, ул. С.Перовской/  ул. Студенческая, 94/1аРемонт внутридомовых инженерных систем теплоснабжения</v>
      </c>
      <c r="F237" s="64" t="s">
        <v>27</v>
      </c>
      <c r="G237" s="50" t="s">
        <v>380</v>
      </c>
      <c r="H237" s="63">
        <v>755372.28</v>
      </c>
      <c r="I237" s="71" t="s">
        <v>209</v>
      </c>
      <c r="J237" s="50" t="s">
        <v>411</v>
      </c>
      <c r="K237" s="50" t="s">
        <v>467</v>
      </c>
      <c r="L237" s="16"/>
      <c r="M237" s="40"/>
      <c r="AC237" s="11"/>
    </row>
    <row r="238" spans="1:29" ht="39.75" customHeight="1" x14ac:dyDescent="0.25">
      <c r="A238" s="2">
        <v>3206</v>
      </c>
      <c r="B238" s="35" t="s">
        <v>400</v>
      </c>
      <c r="C238" s="94" t="s">
        <v>210</v>
      </c>
      <c r="D238" s="54" t="s">
        <v>75</v>
      </c>
      <c r="E238" s="52" t="str">
        <f t="shared" si="9"/>
        <v>г. Астрахань, ул. 1-я Перевозная, 118/2Ремонт внутридомовых инженерных систем теплоснабжения</v>
      </c>
      <c r="F238" s="64" t="s">
        <v>82</v>
      </c>
      <c r="G238" s="64" t="s">
        <v>358</v>
      </c>
      <c r="H238" s="58">
        <v>922124</v>
      </c>
      <c r="I238" s="59" t="s">
        <v>211</v>
      </c>
      <c r="J238" s="16"/>
      <c r="K238" s="16"/>
      <c r="L238" s="16"/>
      <c r="M238" s="40"/>
      <c r="AC238" s="11"/>
    </row>
    <row r="239" spans="1:29" ht="31.5" customHeight="1" x14ac:dyDescent="0.25">
      <c r="A239" s="1">
        <v>4496</v>
      </c>
      <c r="B239" s="35" t="s">
        <v>392</v>
      </c>
      <c r="C239" s="94" t="s">
        <v>145</v>
      </c>
      <c r="D239" s="54" t="s">
        <v>3</v>
      </c>
      <c r="E239" s="52" t="str">
        <f t="shared" si="9"/>
        <v>г. Знаменск, ул. Янгеля, 24Ремонт внутридомовых инженерных систем водоснабжения</v>
      </c>
      <c r="F239" s="53" t="s">
        <v>278</v>
      </c>
      <c r="G239" s="64" t="s">
        <v>308</v>
      </c>
      <c r="H239" s="56">
        <v>440687</v>
      </c>
      <c r="I239" s="57" t="s">
        <v>213</v>
      </c>
      <c r="J239" s="16"/>
      <c r="K239" s="16"/>
      <c r="L239" s="16"/>
      <c r="M239" s="40"/>
      <c r="AC239" s="11"/>
    </row>
    <row r="240" spans="1:29" ht="19.5" customHeight="1" x14ac:dyDescent="0.25">
      <c r="A240" s="2">
        <v>2928</v>
      </c>
      <c r="B240" s="35" t="s">
        <v>400</v>
      </c>
      <c r="C240" s="94" t="s">
        <v>258</v>
      </c>
      <c r="D240" s="50" t="s">
        <v>4</v>
      </c>
      <c r="E240" s="52" t="str">
        <f t="shared" si="9"/>
        <v>г. Астрахань, ул. Косм. В.Комарова, 65Ремонт фасада</v>
      </c>
      <c r="F240" s="53" t="s">
        <v>278</v>
      </c>
      <c r="G240" s="64" t="s">
        <v>352</v>
      </c>
      <c r="H240" s="65">
        <v>1636566</v>
      </c>
      <c r="I240" s="53" t="s">
        <v>343</v>
      </c>
      <c r="J240" s="16"/>
      <c r="K240" s="16"/>
      <c r="L240" s="16"/>
      <c r="M240" s="40"/>
      <c r="AC240" s="11"/>
    </row>
    <row r="241" spans="1:29" ht="41.25" customHeight="1" x14ac:dyDescent="0.25">
      <c r="A241" s="11"/>
      <c r="B241" s="35" t="s">
        <v>395</v>
      </c>
      <c r="C241" s="94" t="s">
        <v>208</v>
      </c>
      <c r="D241" s="54" t="s">
        <v>63</v>
      </c>
      <c r="E241" s="52" t="str">
        <f t="shared" si="9"/>
        <v>г. Астрахань, ул. С.Перовской/  ул. Студенческая, 94/1аРемонт внутридомовых инженерных систем электроснабжения</v>
      </c>
      <c r="F241" s="64" t="s">
        <v>27</v>
      </c>
      <c r="G241" s="50" t="s">
        <v>380</v>
      </c>
      <c r="H241" s="63">
        <f>2513997.08+87882.86</f>
        <v>2601879.94</v>
      </c>
      <c r="I241" s="71" t="s">
        <v>209</v>
      </c>
      <c r="J241" s="50" t="s">
        <v>411</v>
      </c>
      <c r="K241" s="50" t="s">
        <v>467</v>
      </c>
      <c r="L241" s="16"/>
      <c r="M241" s="40"/>
      <c r="AC241" s="11"/>
    </row>
    <row r="242" spans="1:29" s="18" customFormat="1" ht="27" customHeight="1" x14ac:dyDescent="0.25">
      <c r="A242" s="17"/>
      <c r="B242" s="35" t="s">
        <v>397</v>
      </c>
      <c r="C242" s="94" t="s">
        <v>381</v>
      </c>
      <c r="D242" s="54" t="s">
        <v>75</v>
      </c>
      <c r="E242" s="52" t="str">
        <f t="shared" si="9"/>
        <v>г.Ахтубинск, мкр. Мелиораторов, 4Ремонт внутридомовых инженерных систем теплоснабжения</v>
      </c>
      <c r="F242" s="53" t="s">
        <v>278</v>
      </c>
      <c r="G242" s="61" t="s">
        <v>382</v>
      </c>
      <c r="H242" s="56">
        <v>526560</v>
      </c>
      <c r="I242" s="55" t="s">
        <v>285</v>
      </c>
      <c r="J242" s="20"/>
      <c r="K242" s="20"/>
      <c r="L242" s="20"/>
      <c r="M242" s="41"/>
      <c r="N242" s="29"/>
      <c r="O242" s="29"/>
    </row>
    <row r="243" spans="1:29" s="18" customFormat="1" ht="29.25" customHeight="1" x14ac:dyDescent="0.25">
      <c r="A243" s="17"/>
      <c r="B243" s="35" t="s">
        <v>395</v>
      </c>
      <c r="C243" s="35" t="s">
        <v>409</v>
      </c>
      <c r="D243" s="54" t="s">
        <v>75</v>
      </c>
      <c r="E243" s="52" t="str">
        <f t="shared" si="9"/>
        <v>г.Астрахань, ул. С.Перовской, 103/21 литер АРемонт внутридомовых инженерных систем теплоснабжения</v>
      </c>
      <c r="F243" s="53" t="s">
        <v>278</v>
      </c>
      <c r="G243" s="61" t="s">
        <v>248</v>
      </c>
      <c r="H243" s="56">
        <v>864005.56</v>
      </c>
      <c r="I243" s="55" t="s">
        <v>213</v>
      </c>
      <c r="J243" s="20"/>
      <c r="K243" s="20"/>
      <c r="L243" s="20"/>
      <c r="M243" s="42"/>
      <c r="N243" s="29"/>
      <c r="O243" s="29"/>
    </row>
    <row r="244" spans="1:29" ht="51.75" customHeight="1" x14ac:dyDescent="0.25">
      <c r="A244" s="11"/>
      <c r="J244" s="15"/>
      <c r="K244" s="22"/>
      <c r="L244" s="20"/>
      <c r="N244" s="29"/>
      <c r="O244" s="29"/>
    </row>
    <row r="245" spans="1:29" ht="30.75" customHeight="1" x14ac:dyDescent="0.25">
      <c r="A245" s="11"/>
      <c r="E245" s="11"/>
      <c r="J245" s="97"/>
      <c r="K245" s="21"/>
      <c r="L245" s="20"/>
    </row>
    <row r="246" spans="1:29" s="43" customFormat="1" ht="28.5" customHeight="1" x14ac:dyDescent="0.25">
      <c r="B246" s="113" t="s">
        <v>410</v>
      </c>
      <c r="C246" s="113"/>
      <c r="D246" s="113"/>
      <c r="E246" s="113"/>
      <c r="F246" s="113"/>
      <c r="J246" s="97"/>
      <c r="K246" s="45"/>
      <c r="L246" s="20"/>
      <c r="M246" s="44"/>
      <c r="AC246" s="46"/>
    </row>
    <row r="247" spans="1:29" ht="15.75" customHeight="1" x14ac:dyDescent="0.25">
      <c r="A247" s="11"/>
      <c r="E247" s="11"/>
      <c r="J247" s="98"/>
      <c r="K247" s="21"/>
      <c r="L247" s="20"/>
    </row>
    <row r="248" spans="1:29" ht="27.75" customHeight="1" x14ac:dyDescent="0.25">
      <c r="A248" s="11"/>
      <c r="E248" s="11"/>
      <c r="J248" s="97"/>
      <c r="K248" s="21"/>
      <c r="L248" s="20"/>
    </row>
    <row r="249" spans="1:29" ht="22.5" customHeight="1" x14ac:dyDescent="0.25">
      <c r="A249" s="11"/>
      <c r="E249" s="11"/>
      <c r="J249" s="15"/>
      <c r="K249" s="21"/>
      <c r="L249" s="20"/>
    </row>
    <row r="251" spans="1:29" x14ac:dyDescent="0.25">
      <c r="E251" s="11"/>
      <c r="M251" s="11"/>
      <c r="N251" s="11"/>
    </row>
    <row r="252" spans="1:29" ht="1.5" customHeight="1" x14ac:dyDescent="0.25">
      <c r="D252" s="27"/>
      <c r="F252" s="27"/>
      <c r="G252" s="27"/>
      <c r="H252" s="27"/>
      <c r="I252" s="27"/>
    </row>
    <row r="253" spans="1:29" ht="22.5" customHeight="1" x14ac:dyDescent="0.25"/>
    <row r="254" spans="1:29" x14ac:dyDescent="0.25">
      <c r="H254" s="19"/>
    </row>
    <row r="255" spans="1:29" ht="36" x14ac:dyDescent="0.25">
      <c r="H255" s="97">
        <v>2134572</v>
      </c>
      <c r="I255" s="99" t="s">
        <v>403</v>
      </c>
    </row>
    <row r="256" spans="1:29" ht="72" x14ac:dyDescent="0.25">
      <c r="H256" s="97">
        <v>3161527</v>
      </c>
      <c r="I256" s="99" t="s">
        <v>404</v>
      </c>
    </row>
    <row r="257" spans="8:9" ht="60" x14ac:dyDescent="0.25">
      <c r="H257" s="98">
        <v>1227173</v>
      </c>
      <c r="I257" s="99" t="s">
        <v>405</v>
      </c>
    </row>
    <row r="258" spans="8:9" ht="48" x14ac:dyDescent="0.25">
      <c r="H258" s="97">
        <v>1962280</v>
      </c>
      <c r="I258" s="99" t="s">
        <v>406</v>
      </c>
    </row>
  </sheetData>
  <autoFilter ref="A11:M249"/>
  <mergeCells count="20">
    <mergeCell ref="N142:O142"/>
    <mergeCell ref="N146:O146"/>
    <mergeCell ref="N160:O160"/>
    <mergeCell ref="N6:O10"/>
    <mergeCell ref="K9:K11"/>
    <mergeCell ref="M9:M11"/>
    <mergeCell ref="G9:G11"/>
    <mergeCell ref="L9:L11"/>
    <mergeCell ref="B3:I5"/>
    <mergeCell ref="D6:G6"/>
    <mergeCell ref="H9:H11"/>
    <mergeCell ref="I9:I11"/>
    <mergeCell ref="J9:J11"/>
    <mergeCell ref="A9:A11"/>
    <mergeCell ref="C9:C11"/>
    <mergeCell ref="D9:D11"/>
    <mergeCell ref="B9:B11"/>
    <mergeCell ref="B246:F246"/>
    <mergeCell ref="E9:E11"/>
    <mergeCell ref="F9:F11"/>
  </mergeCells>
  <conditionalFormatting sqref="E250 E90:E243 E24:E40 E12:E19 E1:E9 E21:E22 E43:E88 E254:E1048576 E246 E252">
    <cfRule type="duplicateValues" dxfId="18" priority="10"/>
  </conditionalFormatting>
  <conditionalFormatting sqref="E20">
    <cfRule type="duplicateValues" dxfId="17" priority="9"/>
  </conditionalFormatting>
  <conditionalFormatting sqref="C12:C17 C94:C243 C19:C92">
    <cfRule type="duplicateValues" dxfId="16" priority="7"/>
  </conditionalFormatting>
  <conditionalFormatting sqref="C18">
    <cfRule type="duplicateValues" dxfId="15" priority="6"/>
  </conditionalFormatting>
  <conditionalFormatting sqref="C93">
    <cfRule type="duplicateValues" dxfId="14" priority="4"/>
  </conditionalFormatting>
  <conditionalFormatting sqref="D79">
    <cfRule type="duplicateValues" dxfId="13" priority="3"/>
  </conditionalFormatting>
  <conditionalFormatting sqref="C12:C243">
    <cfRule type="duplicateValues" dxfId="12" priority="2"/>
  </conditionalFormatting>
  <conditionalFormatting sqref="C1:C243 C245:C250 C252:C1048576">
    <cfRule type="duplicateValues" dxfId="11" priority="1"/>
  </conditionalFormatting>
  <pageMargins left="0.19685039370078741" right="0.19685039370078741" top="0.23622047244094491" bottom="0.19685039370078741" header="0.19685039370078741" footer="0.19685039370078741"/>
  <pageSetup paperSize="9" scale="82" fitToWidth="0" fitToHeight="0" orientation="landscape" r:id="rId1"/>
  <rowBreaks count="1" manualBreakCount="1">
    <brk id="249" min="1" max="8" man="1"/>
  </rowBreaks>
  <colBreaks count="1" manualBreakCount="1">
    <brk id="13" max="2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7"/>
  <sheetViews>
    <sheetView workbookViewId="0">
      <selection activeCell="A93" sqref="A93"/>
    </sheetView>
  </sheetViews>
  <sheetFormatPr defaultRowHeight="15" x14ac:dyDescent="0.25"/>
  <cols>
    <col min="1" max="1" width="32.7109375" style="100" bestFit="1" customWidth="1"/>
    <col min="2" max="2" width="25.7109375" style="101" bestFit="1" customWidth="1"/>
    <col min="3" max="3" width="23.42578125" style="102" bestFit="1" customWidth="1"/>
  </cols>
  <sheetData>
    <row r="3" spans="1:3" ht="30" x14ac:dyDescent="0.25">
      <c r="A3" s="105" t="s">
        <v>157</v>
      </c>
      <c r="B3" s="106" t="s">
        <v>470</v>
      </c>
      <c r="C3" s="107" t="s">
        <v>471</v>
      </c>
    </row>
    <row r="4" spans="1:3" x14ac:dyDescent="0.25">
      <c r="A4" s="104" t="s">
        <v>5</v>
      </c>
      <c r="B4" s="103">
        <v>10</v>
      </c>
      <c r="C4" s="102">
        <v>12017127.68</v>
      </c>
    </row>
    <row r="5" spans="1:3" x14ac:dyDescent="0.25">
      <c r="A5" s="108" t="s">
        <v>365</v>
      </c>
      <c r="B5" s="103">
        <v>4</v>
      </c>
      <c r="C5" s="102">
        <v>5380746.46</v>
      </c>
    </row>
    <row r="6" spans="1:3" x14ac:dyDescent="0.25">
      <c r="A6" s="108" t="s">
        <v>373</v>
      </c>
      <c r="B6" s="103">
        <v>3</v>
      </c>
      <c r="C6" s="102">
        <v>3487454</v>
      </c>
    </row>
    <row r="7" spans="1:3" x14ac:dyDescent="0.25">
      <c r="A7" s="108" t="s">
        <v>376</v>
      </c>
      <c r="B7" s="103">
        <v>3</v>
      </c>
      <c r="C7" s="102">
        <v>3148927.2199999997</v>
      </c>
    </row>
    <row r="8" spans="1:3" x14ac:dyDescent="0.25">
      <c r="A8" s="104" t="s">
        <v>25</v>
      </c>
      <c r="B8" s="103">
        <v>38</v>
      </c>
      <c r="C8" s="102">
        <v>36555794.600000001</v>
      </c>
    </row>
    <row r="9" spans="1:3" x14ac:dyDescent="0.25">
      <c r="A9" s="108" t="s">
        <v>351</v>
      </c>
      <c r="B9" s="103">
        <v>7</v>
      </c>
      <c r="C9" s="102">
        <v>4455440.76</v>
      </c>
    </row>
    <row r="10" spans="1:3" x14ac:dyDescent="0.25">
      <c r="A10" s="108" t="s">
        <v>349</v>
      </c>
      <c r="B10" s="103">
        <v>23</v>
      </c>
      <c r="C10" s="102">
        <v>22058326.360000003</v>
      </c>
    </row>
    <row r="11" spans="1:3" x14ac:dyDescent="0.25">
      <c r="A11" s="108" t="s">
        <v>350</v>
      </c>
      <c r="B11" s="103">
        <v>3</v>
      </c>
      <c r="C11" s="102">
        <v>7435458.4799999995</v>
      </c>
    </row>
    <row r="12" spans="1:3" x14ac:dyDescent="0.25">
      <c r="A12" s="108" t="s">
        <v>385</v>
      </c>
      <c r="B12" s="103">
        <v>1</v>
      </c>
      <c r="C12" s="102">
        <v>329570</v>
      </c>
    </row>
    <row r="13" spans="1:3" x14ac:dyDescent="0.25">
      <c r="A13" s="108" t="s">
        <v>329</v>
      </c>
      <c r="B13" s="103">
        <v>2</v>
      </c>
      <c r="C13" s="102">
        <v>860000</v>
      </c>
    </row>
    <row r="14" spans="1:3" x14ac:dyDescent="0.25">
      <c r="A14" s="108" t="s">
        <v>312</v>
      </c>
      <c r="B14" s="103">
        <v>1</v>
      </c>
      <c r="C14" s="102">
        <v>910000</v>
      </c>
    </row>
    <row r="15" spans="1:3" x14ac:dyDescent="0.25">
      <c r="A15" s="108" t="s">
        <v>314</v>
      </c>
      <c r="B15" s="103">
        <v>1</v>
      </c>
      <c r="C15" s="102">
        <v>506999</v>
      </c>
    </row>
    <row r="16" spans="1:3" x14ac:dyDescent="0.25">
      <c r="A16" s="104" t="s">
        <v>27</v>
      </c>
      <c r="B16" s="103">
        <v>33</v>
      </c>
      <c r="C16" s="102">
        <v>42381450.420000002</v>
      </c>
    </row>
    <row r="17" spans="1:3" x14ac:dyDescent="0.25">
      <c r="A17" s="108" t="s">
        <v>380</v>
      </c>
      <c r="B17" s="103">
        <v>33</v>
      </c>
      <c r="C17" s="102">
        <v>42381450.420000002</v>
      </c>
    </row>
    <row r="18" spans="1:3" x14ac:dyDescent="0.25">
      <c r="A18" s="104" t="s">
        <v>159</v>
      </c>
      <c r="B18" s="103">
        <v>11</v>
      </c>
      <c r="C18" s="102">
        <v>25814304</v>
      </c>
    </row>
    <row r="19" spans="1:3" x14ac:dyDescent="0.25">
      <c r="A19" s="108" t="s">
        <v>319</v>
      </c>
      <c r="B19" s="103">
        <v>2</v>
      </c>
      <c r="C19" s="102">
        <v>5209377</v>
      </c>
    </row>
    <row r="20" spans="1:3" x14ac:dyDescent="0.25">
      <c r="A20" s="108" t="s">
        <v>303</v>
      </c>
      <c r="B20" s="103">
        <v>1</v>
      </c>
      <c r="C20" s="102">
        <v>4024830</v>
      </c>
    </row>
    <row r="21" spans="1:3" x14ac:dyDescent="0.25">
      <c r="A21" s="108" t="s">
        <v>344</v>
      </c>
      <c r="B21" s="103">
        <v>2</v>
      </c>
      <c r="C21" s="102">
        <v>4589227</v>
      </c>
    </row>
    <row r="22" spans="1:3" x14ac:dyDescent="0.25">
      <c r="A22" s="108" t="s">
        <v>316</v>
      </c>
      <c r="B22" s="103">
        <v>3</v>
      </c>
      <c r="C22" s="102">
        <v>8465668</v>
      </c>
    </row>
    <row r="23" spans="1:3" x14ac:dyDescent="0.25">
      <c r="A23" s="108" t="s">
        <v>305</v>
      </c>
      <c r="B23" s="103">
        <v>3</v>
      </c>
      <c r="C23" s="102">
        <v>3525202</v>
      </c>
    </row>
    <row r="24" spans="1:3" x14ac:dyDescent="0.25">
      <c r="A24" s="104" t="s">
        <v>77</v>
      </c>
      <c r="B24" s="103">
        <v>9</v>
      </c>
      <c r="C24" s="102">
        <v>10330015.640000001</v>
      </c>
    </row>
    <row r="25" spans="1:3" x14ac:dyDescent="0.25">
      <c r="A25" s="108" t="s">
        <v>428</v>
      </c>
      <c r="B25" s="103">
        <v>1</v>
      </c>
      <c r="C25" s="102">
        <v>2194196</v>
      </c>
    </row>
    <row r="26" spans="1:3" x14ac:dyDescent="0.25">
      <c r="A26" s="108" t="s">
        <v>431</v>
      </c>
      <c r="B26" s="103">
        <v>2</v>
      </c>
      <c r="C26" s="102">
        <v>396793.5</v>
      </c>
    </row>
    <row r="27" spans="1:3" x14ac:dyDescent="0.25">
      <c r="A27" s="108" t="s">
        <v>363</v>
      </c>
      <c r="B27" s="103">
        <v>2</v>
      </c>
      <c r="C27" s="102">
        <v>1146529</v>
      </c>
    </row>
    <row r="28" spans="1:3" x14ac:dyDescent="0.25">
      <c r="A28" s="108" t="s">
        <v>414</v>
      </c>
      <c r="B28" s="103">
        <v>2</v>
      </c>
      <c r="C28" s="102">
        <v>2764929.6399999997</v>
      </c>
    </row>
    <row r="29" spans="1:3" x14ac:dyDescent="0.25">
      <c r="A29" s="108" t="s">
        <v>375</v>
      </c>
      <c r="B29" s="103">
        <v>2</v>
      </c>
      <c r="C29" s="102">
        <v>3827567.5</v>
      </c>
    </row>
    <row r="30" spans="1:3" x14ac:dyDescent="0.25">
      <c r="A30" s="104" t="s">
        <v>9</v>
      </c>
      <c r="B30" s="103">
        <v>10</v>
      </c>
      <c r="C30" s="102">
        <v>14726158.460000001</v>
      </c>
    </row>
    <row r="31" spans="1:3" x14ac:dyDescent="0.25">
      <c r="A31" s="108" t="s">
        <v>367</v>
      </c>
      <c r="B31" s="103">
        <v>1</v>
      </c>
      <c r="C31" s="102">
        <v>858728.48</v>
      </c>
    </row>
    <row r="32" spans="1:3" x14ac:dyDescent="0.25">
      <c r="A32" s="108" t="s">
        <v>369</v>
      </c>
      <c r="B32" s="103">
        <v>2</v>
      </c>
      <c r="C32" s="102">
        <v>2506902.9699999997</v>
      </c>
    </row>
    <row r="33" spans="1:3" x14ac:dyDescent="0.25">
      <c r="A33" s="108" t="s">
        <v>371</v>
      </c>
      <c r="B33" s="103">
        <v>2</v>
      </c>
      <c r="C33" s="102">
        <v>4030065.3</v>
      </c>
    </row>
    <row r="34" spans="1:3" x14ac:dyDescent="0.25">
      <c r="A34" s="108" t="s">
        <v>372</v>
      </c>
      <c r="B34" s="103">
        <v>1</v>
      </c>
      <c r="C34" s="102">
        <v>1783856.27</v>
      </c>
    </row>
    <row r="35" spans="1:3" x14ac:dyDescent="0.25">
      <c r="A35" s="108" t="s">
        <v>379</v>
      </c>
      <c r="B35" s="103">
        <v>4</v>
      </c>
      <c r="C35" s="102">
        <v>5546605.4399999995</v>
      </c>
    </row>
    <row r="36" spans="1:3" x14ac:dyDescent="0.25">
      <c r="A36" s="104" t="s">
        <v>84</v>
      </c>
      <c r="B36" s="103">
        <v>4</v>
      </c>
      <c r="C36" s="102">
        <v>7226572.5199999996</v>
      </c>
    </row>
    <row r="37" spans="1:3" x14ac:dyDescent="0.25">
      <c r="A37" s="108" t="s">
        <v>364</v>
      </c>
      <c r="B37" s="103">
        <v>1</v>
      </c>
      <c r="C37" s="102">
        <v>1760973</v>
      </c>
    </row>
    <row r="38" spans="1:3" x14ac:dyDescent="0.25">
      <c r="A38" s="108" t="s">
        <v>361</v>
      </c>
      <c r="B38" s="103">
        <v>3</v>
      </c>
      <c r="C38" s="102">
        <v>5465599.5200000005</v>
      </c>
    </row>
    <row r="39" spans="1:3" x14ac:dyDescent="0.25">
      <c r="A39" s="104" t="s">
        <v>118</v>
      </c>
      <c r="B39" s="103">
        <v>2</v>
      </c>
      <c r="C39" s="102">
        <v>3648312.1999999997</v>
      </c>
    </row>
    <row r="40" spans="1:3" x14ac:dyDescent="0.25">
      <c r="A40" s="108" t="s">
        <v>357</v>
      </c>
      <c r="B40" s="103">
        <v>2</v>
      </c>
      <c r="C40" s="102">
        <v>3648312.1999999997</v>
      </c>
    </row>
    <row r="41" spans="1:3" x14ac:dyDescent="0.25">
      <c r="A41" s="104" t="s">
        <v>34</v>
      </c>
      <c r="B41" s="103">
        <v>12</v>
      </c>
      <c r="C41" s="102">
        <v>11811081</v>
      </c>
    </row>
    <row r="42" spans="1:3" x14ac:dyDescent="0.25">
      <c r="A42" s="108" t="s">
        <v>432</v>
      </c>
      <c r="B42" s="103">
        <v>2</v>
      </c>
      <c r="C42" s="102">
        <v>493916</v>
      </c>
    </row>
    <row r="43" spans="1:3" x14ac:dyDescent="0.25">
      <c r="A43" s="108" t="s">
        <v>362</v>
      </c>
      <c r="B43" s="103">
        <v>2</v>
      </c>
      <c r="C43" s="102">
        <v>2352236</v>
      </c>
    </row>
    <row r="44" spans="1:3" x14ac:dyDescent="0.25">
      <c r="A44" s="108" t="s">
        <v>354</v>
      </c>
      <c r="B44" s="103">
        <v>1</v>
      </c>
      <c r="C44" s="102">
        <v>801348</v>
      </c>
    </row>
    <row r="45" spans="1:3" x14ac:dyDescent="0.25">
      <c r="A45" s="108" t="s">
        <v>386</v>
      </c>
      <c r="B45" s="103">
        <v>1</v>
      </c>
      <c r="C45" s="102">
        <v>949302</v>
      </c>
    </row>
    <row r="46" spans="1:3" x14ac:dyDescent="0.25">
      <c r="A46" s="108" t="s">
        <v>355</v>
      </c>
      <c r="B46" s="103">
        <v>3</v>
      </c>
      <c r="C46" s="102">
        <v>3396091</v>
      </c>
    </row>
    <row r="47" spans="1:3" x14ac:dyDescent="0.25">
      <c r="A47" s="108" t="s">
        <v>356</v>
      </c>
      <c r="B47" s="103">
        <v>3</v>
      </c>
      <c r="C47" s="102">
        <v>3818188</v>
      </c>
    </row>
    <row r="48" spans="1:3" x14ac:dyDescent="0.25">
      <c r="A48" s="104" t="s">
        <v>408</v>
      </c>
      <c r="B48" s="103">
        <v>8</v>
      </c>
      <c r="C48" s="102">
        <v>36457569</v>
      </c>
    </row>
    <row r="49" spans="1:3" x14ac:dyDescent="0.25">
      <c r="A49" s="108" t="s">
        <v>150</v>
      </c>
      <c r="B49" s="103">
        <v>8</v>
      </c>
      <c r="C49" s="102">
        <v>36457569</v>
      </c>
    </row>
    <row r="50" spans="1:3" x14ac:dyDescent="0.25">
      <c r="A50" s="104" t="s">
        <v>278</v>
      </c>
      <c r="B50" s="103">
        <v>66</v>
      </c>
      <c r="C50" s="102">
        <v>71461557.390000015</v>
      </c>
    </row>
    <row r="51" spans="1:3" x14ac:dyDescent="0.25">
      <c r="A51" s="108" t="s">
        <v>310</v>
      </c>
      <c r="B51" s="103">
        <v>1</v>
      </c>
      <c r="C51" s="102">
        <v>3472787</v>
      </c>
    </row>
    <row r="52" spans="1:3" x14ac:dyDescent="0.25">
      <c r="A52" s="108" t="s">
        <v>315</v>
      </c>
      <c r="B52" s="103">
        <v>1</v>
      </c>
      <c r="C52" s="102">
        <v>987370</v>
      </c>
    </row>
    <row r="53" spans="1:3" x14ac:dyDescent="0.25">
      <c r="A53" s="108" t="s">
        <v>382</v>
      </c>
      <c r="B53" s="103">
        <v>1</v>
      </c>
      <c r="C53" s="102">
        <v>526560</v>
      </c>
    </row>
    <row r="54" spans="1:3" x14ac:dyDescent="0.25">
      <c r="A54" s="108" t="s">
        <v>346</v>
      </c>
      <c r="B54" s="103">
        <v>1</v>
      </c>
      <c r="C54" s="102">
        <v>207746</v>
      </c>
    </row>
    <row r="55" spans="1:3" x14ac:dyDescent="0.25">
      <c r="A55" s="108" t="s">
        <v>325</v>
      </c>
      <c r="B55" s="103">
        <v>1</v>
      </c>
      <c r="C55" s="102">
        <v>1252879</v>
      </c>
    </row>
    <row r="56" spans="1:3" x14ac:dyDescent="0.25">
      <c r="A56" s="108" t="s">
        <v>422</v>
      </c>
      <c r="B56" s="103">
        <v>1</v>
      </c>
      <c r="C56" s="102">
        <v>624160</v>
      </c>
    </row>
    <row r="57" spans="1:3" x14ac:dyDescent="0.25">
      <c r="A57" s="108" t="s">
        <v>309</v>
      </c>
      <c r="B57" s="103">
        <v>1</v>
      </c>
      <c r="C57" s="102">
        <v>585270</v>
      </c>
    </row>
    <row r="58" spans="1:3" x14ac:dyDescent="0.25">
      <c r="A58" s="108" t="s">
        <v>317</v>
      </c>
      <c r="B58" s="103">
        <v>1</v>
      </c>
      <c r="C58" s="102">
        <v>844590</v>
      </c>
    </row>
    <row r="59" spans="1:3" x14ac:dyDescent="0.25">
      <c r="A59" s="108" t="s">
        <v>341</v>
      </c>
      <c r="B59" s="103">
        <v>1</v>
      </c>
      <c r="C59" s="102">
        <v>2551680</v>
      </c>
    </row>
    <row r="60" spans="1:3" x14ac:dyDescent="0.25">
      <c r="A60" s="108" t="s">
        <v>416</v>
      </c>
      <c r="B60" s="103">
        <v>1</v>
      </c>
      <c r="C60" s="102">
        <v>476163</v>
      </c>
    </row>
    <row r="61" spans="1:3" x14ac:dyDescent="0.25">
      <c r="A61" s="108" t="s">
        <v>311</v>
      </c>
      <c r="B61" s="103">
        <v>1</v>
      </c>
      <c r="C61" s="102">
        <v>203760</v>
      </c>
    </row>
    <row r="62" spans="1:3" x14ac:dyDescent="0.25">
      <c r="A62" s="108" t="s">
        <v>313</v>
      </c>
      <c r="B62" s="103">
        <v>1</v>
      </c>
      <c r="C62" s="102">
        <v>1056187</v>
      </c>
    </row>
    <row r="63" spans="1:3" x14ac:dyDescent="0.25">
      <c r="A63" s="108" t="s">
        <v>323</v>
      </c>
      <c r="B63" s="103">
        <v>1</v>
      </c>
      <c r="C63" s="102">
        <v>577910</v>
      </c>
    </row>
    <row r="64" spans="1:3" x14ac:dyDescent="0.25">
      <c r="A64" s="108" t="s">
        <v>334</v>
      </c>
      <c r="B64" s="103">
        <v>2</v>
      </c>
      <c r="C64" s="102">
        <v>1552199</v>
      </c>
    </row>
    <row r="65" spans="1:3" x14ac:dyDescent="0.25">
      <c r="A65" s="108" t="s">
        <v>421</v>
      </c>
      <c r="B65" s="103">
        <v>1</v>
      </c>
      <c r="C65" s="102">
        <v>860790</v>
      </c>
    </row>
    <row r="66" spans="1:3" x14ac:dyDescent="0.25">
      <c r="A66" s="108" t="s">
        <v>299</v>
      </c>
      <c r="B66" s="103">
        <v>1</v>
      </c>
      <c r="C66" s="102">
        <v>940740</v>
      </c>
    </row>
    <row r="67" spans="1:3" x14ac:dyDescent="0.25">
      <c r="A67" s="108" t="s">
        <v>324</v>
      </c>
      <c r="B67" s="103">
        <v>1</v>
      </c>
      <c r="C67" s="102">
        <v>913243</v>
      </c>
    </row>
    <row r="68" spans="1:3" x14ac:dyDescent="0.25">
      <c r="A68" s="108" t="s">
        <v>441</v>
      </c>
      <c r="B68" s="103">
        <v>1</v>
      </c>
      <c r="C68" s="102">
        <v>1189710</v>
      </c>
    </row>
    <row r="69" spans="1:3" x14ac:dyDescent="0.25">
      <c r="A69" s="108" t="s">
        <v>339</v>
      </c>
      <c r="B69" s="103">
        <v>1</v>
      </c>
      <c r="C69" s="102">
        <v>1845580</v>
      </c>
    </row>
    <row r="70" spans="1:3" x14ac:dyDescent="0.25">
      <c r="A70" s="108" t="s">
        <v>307</v>
      </c>
      <c r="B70" s="103">
        <v>1</v>
      </c>
      <c r="C70" s="102">
        <v>997761</v>
      </c>
    </row>
    <row r="71" spans="1:3" x14ac:dyDescent="0.25">
      <c r="A71" s="108" t="s">
        <v>336</v>
      </c>
      <c r="B71" s="103">
        <v>3</v>
      </c>
      <c r="C71" s="102">
        <v>1192250</v>
      </c>
    </row>
    <row r="72" spans="1:3" x14ac:dyDescent="0.25">
      <c r="A72" s="108" t="s">
        <v>328</v>
      </c>
      <c r="B72" s="103">
        <v>1</v>
      </c>
      <c r="C72" s="102">
        <v>272035</v>
      </c>
    </row>
    <row r="73" spans="1:3" x14ac:dyDescent="0.25">
      <c r="A73" s="108" t="s">
        <v>321</v>
      </c>
      <c r="B73" s="103">
        <v>1</v>
      </c>
      <c r="C73" s="102">
        <v>855658</v>
      </c>
    </row>
    <row r="74" spans="1:3" x14ac:dyDescent="0.25">
      <c r="A74" s="108" t="s">
        <v>353</v>
      </c>
      <c r="B74" s="103">
        <v>3</v>
      </c>
      <c r="C74" s="102">
        <v>4306385.83</v>
      </c>
    </row>
    <row r="75" spans="1:3" x14ac:dyDescent="0.25">
      <c r="A75" s="108" t="s">
        <v>352</v>
      </c>
      <c r="B75" s="103">
        <v>5</v>
      </c>
      <c r="C75" s="102">
        <v>7684554.5</v>
      </c>
    </row>
    <row r="76" spans="1:3" x14ac:dyDescent="0.25">
      <c r="A76" s="108" t="s">
        <v>248</v>
      </c>
      <c r="B76" s="103">
        <v>4</v>
      </c>
      <c r="C76" s="102">
        <v>3832815.0599999996</v>
      </c>
    </row>
    <row r="77" spans="1:3" x14ac:dyDescent="0.25">
      <c r="A77" s="108" t="s">
        <v>308</v>
      </c>
      <c r="B77" s="103">
        <v>7</v>
      </c>
      <c r="C77" s="102">
        <v>5896880</v>
      </c>
    </row>
    <row r="78" spans="1:3" x14ac:dyDescent="0.25">
      <c r="A78" s="108" t="s">
        <v>292</v>
      </c>
      <c r="B78" s="103">
        <v>2</v>
      </c>
      <c r="C78" s="102">
        <v>2511857</v>
      </c>
    </row>
    <row r="79" spans="1:3" x14ac:dyDescent="0.25">
      <c r="A79" s="108" t="s">
        <v>318</v>
      </c>
      <c r="B79" s="103">
        <v>3</v>
      </c>
      <c r="C79" s="102">
        <v>2088184</v>
      </c>
    </row>
    <row r="80" spans="1:3" x14ac:dyDescent="0.25">
      <c r="A80" s="108" t="s">
        <v>426</v>
      </c>
      <c r="B80" s="103">
        <v>1</v>
      </c>
      <c r="C80" s="102">
        <v>460016</v>
      </c>
    </row>
    <row r="81" spans="1:3" x14ac:dyDescent="0.25">
      <c r="A81" s="108" t="s">
        <v>327</v>
      </c>
      <c r="B81" s="103">
        <v>1</v>
      </c>
      <c r="C81" s="102">
        <v>1974899</v>
      </c>
    </row>
    <row r="82" spans="1:3" x14ac:dyDescent="0.25">
      <c r="A82" s="108" t="s">
        <v>330</v>
      </c>
      <c r="B82" s="103">
        <v>1</v>
      </c>
      <c r="C82" s="102">
        <v>1795954</v>
      </c>
    </row>
    <row r="83" spans="1:3" x14ac:dyDescent="0.25">
      <c r="A83" s="108" t="s">
        <v>331</v>
      </c>
      <c r="B83" s="103">
        <v>1</v>
      </c>
      <c r="C83" s="102">
        <v>2097382</v>
      </c>
    </row>
    <row r="84" spans="1:3" x14ac:dyDescent="0.25">
      <c r="A84" s="108" t="s">
        <v>306</v>
      </c>
      <c r="B84" s="103">
        <v>1</v>
      </c>
      <c r="C84" s="102">
        <v>1318426</v>
      </c>
    </row>
    <row r="85" spans="1:3" x14ac:dyDescent="0.25">
      <c r="A85" s="108" t="s">
        <v>320</v>
      </c>
      <c r="B85" s="103">
        <v>1</v>
      </c>
      <c r="C85" s="102">
        <v>1211090</v>
      </c>
    </row>
    <row r="86" spans="1:3" x14ac:dyDescent="0.25">
      <c r="A86" s="108" t="s">
        <v>304</v>
      </c>
      <c r="B86" s="103">
        <v>1</v>
      </c>
      <c r="C86" s="102">
        <v>1231434</v>
      </c>
    </row>
    <row r="87" spans="1:3" x14ac:dyDescent="0.25">
      <c r="A87" s="108" t="s">
        <v>424</v>
      </c>
      <c r="B87" s="103">
        <v>1</v>
      </c>
      <c r="C87" s="102">
        <v>2046620</v>
      </c>
    </row>
    <row r="88" spans="1:3" x14ac:dyDescent="0.25">
      <c r="A88" s="108" t="s">
        <v>322</v>
      </c>
      <c r="B88" s="103">
        <v>1</v>
      </c>
      <c r="C88" s="102">
        <v>1960000</v>
      </c>
    </row>
    <row r="89" spans="1:3" x14ac:dyDescent="0.25">
      <c r="A89" s="108" t="s">
        <v>338</v>
      </c>
      <c r="B89" s="103">
        <v>1</v>
      </c>
      <c r="C89" s="102">
        <v>1191034</v>
      </c>
    </row>
    <row r="90" spans="1:3" x14ac:dyDescent="0.25">
      <c r="A90" s="108" t="s">
        <v>301</v>
      </c>
      <c r="B90" s="103">
        <v>1</v>
      </c>
      <c r="C90" s="102">
        <v>1039354</v>
      </c>
    </row>
    <row r="91" spans="1:3" x14ac:dyDescent="0.25">
      <c r="A91" s="108" t="s">
        <v>326</v>
      </c>
      <c r="B91" s="103">
        <v>1</v>
      </c>
      <c r="C91" s="102">
        <v>1302990</v>
      </c>
    </row>
    <row r="92" spans="1:3" x14ac:dyDescent="0.25">
      <c r="A92" s="108" t="s">
        <v>342</v>
      </c>
      <c r="B92" s="103">
        <v>1</v>
      </c>
      <c r="C92" s="102">
        <v>1910000</v>
      </c>
    </row>
    <row r="93" spans="1:3" x14ac:dyDescent="0.25">
      <c r="A93" s="108" t="s">
        <v>335</v>
      </c>
      <c r="B93" s="103">
        <v>1</v>
      </c>
      <c r="C93" s="102">
        <v>767564</v>
      </c>
    </row>
    <row r="94" spans="1:3" x14ac:dyDescent="0.25">
      <c r="A94" s="108" t="s">
        <v>472</v>
      </c>
      <c r="B94" s="103">
        <v>2</v>
      </c>
      <c r="C94" s="102">
        <v>847090</v>
      </c>
    </row>
    <row r="95" spans="1:3" x14ac:dyDescent="0.25">
      <c r="A95" s="104" t="s">
        <v>279</v>
      </c>
      <c r="B95" s="103">
        <v>4</v>
      </c>
      <c r="C95" s="102">
        <v>3567879</v>
      </c>
    </row>
    <row r="96" spans="1:3" x14ac:dyDescent="0.25">
      <c r="A96" s="108" t="s">
        <v>319</v>
      </c>
      <c r="B96" s="103">
        <v>1</v>
      </c>
      <c r="C96" s="102">
        <v>1447177</v>
      </c>
    </row>
    <row r="97" spans="1:3" x14ac:dyDescent="0.25">
      <c r="A97" s="108" t="s">
        <v>333</v>
      </c>
      <c r="B97" s="103">
        <v>2</v>
      </c>
      <c r="C97" s="102">
        <v>1699759</v>
      </c>
    </row>
    <row r="98" spans="1:3" x14ac:dyDescent="0.25">
      <c r="A98" s="108" t="s">
        <v>332</v>
      </c>
      <c r="B98" s="103">
        <v>1</v>
      </c>
      <c r="C98" s="102">
        <v>420943</v>
      </c>
    </row>
    <row r="99" spans="1:3" x14ac:dyDescent="0.25">
      <c r="A99" s="104" t="s">
        <v>280</v>
      </c>
      <c r="B99" s="103">
        <v>1</v>
      </c>
      <c r="C99" s="102">
        <v>1757987</v>
      </c>
    </row>
    <row r="100" spans="1:3" x14ac:dyDescent="0.25">
      <c r="A100" s="108" t="s">
        <v>337</v>
      </c>
      <c r="B100" s="103">
        <v>1</v>
      </c>
      <c r="C100" s="102">
        <v>1757987</v>
      </c>
    </row>
    <row r="101" spans="1:3" x14ac:dyDescent="0.25">
      <c r="A101" s="104" t="s">
        <v>82</v>
      </c>
      <c r="B101" s="103">
        <v>7</v>
      </c>
      <c r="C101" s="102">
        <v>10920721.08</v>
      </c>
    </row>
    <row r="102" spans="1:3" x14ac:dyDescent="0.25">
      <c r="A102" s="108" t="s">
        <v>358</v>
      </c>
      <c r="B102" s="103">
        <v>7</v>
      </c>
      <c r="C102" s="102">
        <v>10920721.08</v>
      </c>
    </row>
    <row r="103" spans="1:3" x14ac:dyDescent="0.25">
      <c r="A103" s="104" t="s">
        <v>7</v>
      </c>
      <c r="B103" s="103">
        <v>17</v>
      </c>
      <c r="C103" s="102">
        <v>18416177.5</v>
      </c>
    </row>
    <row r="104" spans="1:3" x14ac:dyDescent="0.25">
      <c r="A104" s="108" t="s">
        <v>383</v>
      </c>
      <c r="B104" s="103">
        <v>2</v>
      </c>
      <c r="C104" s="102">
        <v>3288930</v>
      </c>
    </row>
    <row r="105" spans="1:3" x14ac:dyDescent="0.25">
      <c r="A105" s="108" t="s">
        <v>366</v>
      </c>
      <c r="B105" s="103">
        <v>2</v>
      </c>
      <c r="C105" s="102">
        <v>1221897</v>
      </c>
    </row>
    <row r="106" spans="1:3" x14ac:dyDescent="0.25">
      <c r="A106" s="108" t="s">
        <v>368</v>
      </c>
      <c r="B106" s="103">
        <v>1</v>
      </c>
      <c r="C106" s="102">
        <v>845439</v>
      </c>
    </row>
    <row r="107" spans="1:3" x14ac:dyDescent="0.25">
      <c r="A107" s="108" t="s">
        <v>370</v>
      </c>
      <c r="B107" s="103">
        <v>2</v>
      </c>
      <c r="C107" s="102">
        <v>950896</v>
      </c>
    </row>
    <row r="108" spans="1:3" x14ac:dyDescent="0.25">
      <c r="A108" s="108" t="s">
        <v>374</v>
      </c>
      <c r="B108" s="103">
        <v>1</v>
      </c>
      <c r="C108" s="102">
        <v>1201318</v>
      </c>
    </row>
    <row r="109" spans="1:3" x14ac:dyDescent="0.25">
      <c r="A109" s="108" t="s">
        <v>377</v>
      </c>
      <c r="B109" s="103">
        <v>1</v>
      </c>
      <c r="C109" s="102">
        <v>1738087</v>
      </c>
    </row>
    <row r="110" spans="1:3" x14ac:dyDescent="0.25">
      <c r="A110" s="108" t="s">
        <v>378</v>
      </c>
      <c r="B110" s="103">
        <v>1</v>
      </c>
      <c r="C110" s="102">
        <v>1237720</v>
      </c>
    </row>
    <row r="111" spans="1:3" x14ac:dyDescent="0.25">
      <c r="A111" s="108" t="s">
        <v>384</v>
      </c>
      <c r="B111" s="103">
        <v>3</v>
      </c>
      <c r="C111" s="102">
        <v>4408235</v>
      </c>
    </row>
    <row r="112" spans="1:3" x14ac:dyDescent="0.25">
      <c r="A112" s="108" t="s">
        <v>359</v>
      </c>
      <c r="B112" s="103">
        <v>2</v>
      </c>
      <c r="C112" s="102">
        <v>1302880.5</v>
      </c>
    </row>
    <row r="113" spans="1:3" x14ac:dyDescent="0.25">
      <c r="A113" s="108" t="s">
        <v>360</v>
      </c>
      <c r="B113" s="103">
        <v>2</v>
      </c>
      <c r="C113" s="102">
        <v>2220775</v>
      </c>
    </row>
    <row r="114" spans="1:3" x14ac:dyDescent="0.25">
      <c r="A114" s="104" t="s">
        <v>469</v>
      </c>
      <c r="B114" s="103">
        <v>232</v>
      </c>
      <c r="C114" s="102">
        <v>307092707.49000007</v>
      </c>
    </row>
    <row r="115" spans="1:3" x14ac:dyDescent="0.25">
      <c r="A115"/>
      <c r="B115"/>
      <c r="C115"/>
    </row>
    <row r="116" spans="1:3" x14ac:dyDescent="0.25">
      <c r="A116"/>
      <c r="B116"/>
      <c r="C116"/>
    </row>
    <row r="117" spans="1:3" x14ac:dyDescent="0.25">
      <c r="A117"/>
      <c r="B117"/>
      <c r="C117"/>
    </row>
  </sheetData>
  <pageMargins left="0.2" right="0.2" top="0.2" bottom="0.31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2017 готовый</vt:lpstr>
      <vt:lpstr>По подрядным организациям</vt:lpstr>
      <vt:lpstr>' 2017 готовый'!Область_печати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2019-03-25T13:28:13Z</dcterms:modified>
</cp:coreProperties>
</file>