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 КВАРТ. на сайт\ОТЧЕТ КВАРТ. на сайт 2018г\"/>
    </mc:Choice>
  </mc:AlternateContent>
  <bookViews>
    <workbookView xWindow="0" yWindow="0" windowWidth="28800" windowHeight="12435"/>
  </bookViews>
  <sheets>
    <sheet name="Лист1" sheetId="1" r:id="rId1"/>
    <sheet name="Лист2" sheetId="19" r:id="rId2"/>
    <sheet name="Лист3" sheetId="3" r:id="rId3"/>
    <sheet name="Лист4" sheetId="20" r:id="rId4"/>
  </sheets>
  <definedNames>
    <definedName name="_xlnm._FilterDatabase" localSheetId="0" hidden="1">Лист1!$J$1:$J$9935</definedName>
    <definedName name="_xlnm._FilterDatabase" localSheetId="1" hidden="1">Лист2!$A$1:$A$306</definedName>
    <definedName name="_xlnm._FilterDatabase" localSheetId="3" hidden="1">Лист4!$A$1:$A$4594</definedName>
    <definedName name="Z_C60E5BA6_A6E7_4E3A_AAB2_1E149F656BA0_.wvu.FilterData" localSheetId="0" hidden="1">Лист1!$A$7:$J$4550</definedName>
    <definedName name="Z_C60E5BA6_A6E7_4E3A_AAB2_1E149F656BA0_.wvu.PrintArea" localSheetId="0" hidden="1">Лист1!$A$1:$H$4550</definedName>
    <definedName name="Z_C60E5BA6_A6E7_4E3A_AAB2_1E149F656BA0_.wvu.PrintTitles" localSheetId="0" hidden="1">Лист1!$3:$7</definedName>
    <definedName name="Z_CFFFD976_7F67_4DB3_953E_F5646BB9D021_.wvu.FilterData" localSheetId="0" hidden="1">Лист1!$A$7:$J$4550</definedName>
    <definedName name="Z_CFFFD976_7F67_4DB3_953E_F5646BB9D021_.wvu.PrintArea" localSheetId="0" hidden="1">Лист1!$A$1:$H$4550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I4524" i="1" l="1"/>
  <c r="I4167" i="1"/>
  <c r="I4419" i="1"/>
  <c r="I4536" i="1"/>
  <c r="I4356" i="1"/>
  <c r="I4142" i="1"/>
  <c r="I4438" i="1"/>
  <c r="J3501" i="1"/>
  <c r="J3265" i="1"/>
  <c r="J3266" i="1"/>
  <c r="J3267" i="1"/>
  <c r="J3268" i="1"/>
  <c r="J3269" i="1"/>
  <c r="J3264" i="1"/>
  <c r="J3263" i="1"/>
  <c r="J3262" i="1"/>
  <c r="J3261" i="1"/>
  <c r="J3651" i="1"/>
  <c r="J3650" i="1"/>
  <c r="J3639" i="1"/>
  <c r="J3636" i="1"/>
  <c r="J3638" i="1"/>
  <c r="J3625" i="1"/>
  <c r="J3623" i="1"/>
  <c r="J3302" i="1"/>
  <c r="J3301" i="1"/>
  <c r="J3968" i="1"/>
  <c r="J3423" i="1"/>
  <c r="J3615" i="1"/>
  <c r="J3611" i="1"/>
  <c r="J3242" i="1"/>
  <c r="J3587" i="1"/>
  <c r="J3586" i="1"/>
  <c r="J3225" i="1"/>
  <c r="J3219" i="1"/>
  <c r="J3258" i="1"/>
  <c r="J3799" i="1"/>
  <c r="J2846" i="1"/>
  <c r="J2842" i="1"/>
  <c r="J2817" i="1"/>
  <c r="J2809" i="1"/>
  <c r="J2802" i="1"/>
  <c r="J2790" i="1"/>
  <c r="J2719" i="1"/>
  <c r="J2872" i="1"/>
  <c r="J3124" i="1"/>
  <c r="J3122" i="1"/>
  <c r="J3098" i="1"/>
  <c r="J3090" i="1"/>
  <c r="J3074" i="1"/>
  <c r="J3067" i="1"/>
  <c r="J3035" i="1"/>
  <c r="J2992" i="1"/>
  <c r="J2991" i="1"/>
  <c r="J2981" i="1"/>
  <c r="J2974" i="1"/>
  <c r="J2973" i="1"/>
  <c r="J2967" i="1"/>
  <c r="J2952" i="1"/>
  <c r="J2950" i="1"/>
  <c r="J2948" i="1"/>
  <c r="J2947" i="1"/>
  <c r="J2934" i="1"/>
  <c r="J2933" i="1"/>
  <c r="J2932" i="1"/>
  <c r="J2927" i="1"/>
  <c r="J2925" i="1"/>
  <c r="J2921" i="1"/>
  <c r="J2920" i="1"/>
  <c r="J2918" i="1"/>
  <c r="J2917" i="1"/>
  <c r="J2915" i="1"/>
  <c r="J2914" i="1"/>
  <c r="J2912" i="1"/>
  <c r="J2911" i="1"/>
  <c r="J3083" i="1"/>
  <c r="J3022" i="1"/>
  <c r="J3030" i="1"/>
  <c r="J3029" i="1"/>
  <c r="J3027" i="1"/>
  <c r="J3025" i="1"/>
  <c r="J2099" i="1"/>
  <c r="J2097" i="1"/>
  <c r="J1020" i="1"/>
  <c r="J2166" i="1"/>
  <c r="J2619" i="1"/>
  <c r="J2608" i="1"/>
  <c r="J2606" i="1"/>
  <c r="J2605" i="1"/>
  <c r="J1993" i="1"/>
  <c r="J2001" i="1"/>
  <c r="J1944" i="1"/>
  <c r="J1938" i="1"/>
  <c r="J1934" i="1"/>
  <c r="J820" i="1"/>
  <c r="J815" i="1"/>
  <c r="J801" i="1"/>
  <c r="J803" i="1"/>
  <c r="J2558" i="1" l="1"/>
  <c r="J2521" i="1"/>
  <c r="J1382" i="1"/>
  <c r="J1380" i="1"/>
  <c r="J1373" i="1"/>
  <c r="J1371" i="1"/>
  <c r="J1879" i="1"/>
  <c r="J1878" i="1"/>
  <c r="J1875" i="1"/>
  <c r="J1458" i="1"/>
  <c r="J1448" i="1"/>
  <c r="J1447" i="1"/>
  <c r="J1411" i="1"/>
  <c r="J1408" i="1"/>
  <c r="J1396" i="1"/>
  <c r="J1350" i="1"/>
  <c r="J2460" i="1"/>
  <c r="J1836" i="1"/>
  <c r="J1840" i="1"/>
  <c r="J400" i="1"/>
  <c r="J396" i="1"/>
  <c r="J393" i="1"/>
  <c r="J1318" i="1"/>
  <c r="J1754" i="1"/>
  <c r="J1753" i="1"/>
  <c r="J1767" i="1"/>
  <c r="J1766" i="1"/>
  <c r="J1300" i="1"/>
  <c r="J1294" i="1"/>
  <c r="J1264" i="1"/>
  <c r="J2276" i="1"/>
  <c r="J1213" i="1"/>
  <c r="J143" i="1"/>
  <c r="J2205" i="1"/>
  <c r="J1652" i="1"/>
  <c r="J1641" i="1"/>
  <c r="J1630" i="1"/>
  <c r="J1192" i="1"/>
  <c r="J1174" i="1"/>
  <c r="J1150" i="1"/>
  <c r="J1149" i="1"/>
  <c r="J1147" i="1"/>
  <c r="J1145" i="1"/>
  <c r="J1144" i="1"/>
  <c r="J1122" i="1"/>
  <c r="J1120" i="1"/>
  <c r="J1117" i="1"/>
  <c r="J1114" i="1"/>
  <c r="J1112" i="1"/>
  <c r="J1108" i="1"/>
  <c r="J1107" i="1"/>
  <c r="J1106" i="1"/>
  <c r="J1099" i="1"/>
  <c r="J1612" i="1"/>
  <c r="J1608" i="1"/>
  <c r="J1067" i="1"/>
  <c r="J1580" i="1"/>
  <c r="J2132" i="1"/>
  <c r="J2131" i="1"/>
  <c r="J2128" i="1"/>
  <c r="J2127" i="1"/>
  <c r="J2115" i="1"/>
  <c r="J1056" i="1"/>
  <c r="J1055" i="1"/>
  <c r="J1040" i="1"/>
  <c r="J1549" i="1"/>
  <c r="J1548" i="1"/>
  <c r="J2038" i="1"/>
  <c r="J2036" i="1"/>
  <c r="J1603" i="1"/>
  <c r="J1544" i="1"/>
  <c r="J1538" i="1"/>
  <c r="J2162" i="1"/>
  <c r="J2328" i="1"/>
  <c r="J2325" i="1"/>
  <c r="J1669" i="1"/>
  <c r="J2568" i="1"/>
  <c r="J3575" i="1"/>
  <c r="J3573" i="1"/>
  <c r="J3567" i="1"/>
  <c r="J3558" i="1"/>
  <c r="J3539" i="1"/>
  <c r="J3533" i="1"/>
  <c r="J2746" i="1"/>
  <c r="J2906" i="1"/>
  <c r="J2894" i="1"/>
  <c r="J2859" i="1"/>
  <c r="J2857" i="1"/>
  <c r="J2856" i="1"/>
  <c r="J2854" i="1"/>
  <c r="J3428" i="1"/>
  <c r="J2853" i="1"/>
  <c r="J2848" i="1"/>
  <c r="J2814" i="1"/>
  <c r="J2816" i="1"/>
  <c r="J2815" i="1"/>
  <c r="J2812" i="1"/>
  <c r="J2807" i="1"/>
  <c r="J2805" i="1"/>
  <c r="J2803" i="1"/>
  <c r="J2797" i="1"/>
  <c r="J2794" i="1"/>
  <c r="J2788" i="1"/>
  <c r="J2766" i="1"/>
  <c r="J2777" i="1"/>
  <c r="J2764" i="1"/>
  <c r="J2756" i="1"/>
  <c r="J2755" i="1"/>
  <c r="J2754" i="1"/>
  <c r="I2735" i="1"/>
  <c r="J2731" i="1"/>
  <c r="J2730" i="1"/>
  <c r="J2745" i="1"/>
  <c r="J2718" i="1"/>
  <c r="J2708" i="1"/>
  <c r="J2705" i="1"/>
  <c r="J2697" i="1"/>
  <c r="J2695" i="1"/>
  <c r="J2692" i="1"/>
  <c r="J2831" i="1"/>
  <c r="J2685" i="1"/>
  <c r="J2684" i="1"/>
  <c r="J2682" i="1"/>
  <c r="J1978" i="1"/>
  <c r="E825" i="1"/>
  <c r="E407" i="1"/>
  <c r="A8" i="1" l="1"/>
  <c r="G7" i="19" l="1"/>
  <c r="H7" i="19"/>
  <c r="I7" i="19"/>
  <c r="J7" i="19"/>
  <c r="K7" i="19"/>
  <c r="L7" i="19"/>
  <c r="M7" i="19"/>
  <c r="N7" i="19"/>
  <c r="O7" i="19"/>
  <c r="G6" i="19"/>
  <c r="H6" i="19"/>
  <c r="I6" i="19"/>
  <c r="J6" i="19"/>
  <c r="K6" i="19"/>
  <c r="L6" i="19"/>
  <c r="M6" i="19"/>
  <c r="N6" i="19"/>
  <c r="O6" i="19"/>
  <c r="F7" i="19"/>
  <c r="F6" i="19"/>
  <c r="O306" i="19" l="1"/>
  <c r="N306" i="19"/>
  <c r="M306" i="19"/>
  <c r="L306" i="19"/>
  <c r="K306" i="19"/>
  <c r="J306" i="19"/>
  <c r="I306" i="19"/>
  <c r="H306" i="19"/>
  <c r="G306" i="19"/>
  <c r="F306" i="19"/>
  <c r="E306" i="19"/>
  <c r="D306" i="19"/>
  <c r="C306" i="19"/>
  <c r="J4036" i="1" l="1"/>
  <c r="J464" i="1"/>
  <c r="J468" i="1"/>
  <c r="J3589" i="1"/>
  <c r="J3717" i="1"/>
  <c r="J3720" i="1"/>
  <c r="J3719" i="1"/>
  <c r="I3721" i="1"/>
  <c r="J3721" i="1" s="1"/>
  <c r="I3710" i="1"/>
  <c r="J3710" i="1" s="1"/>
  <c r="I3693" i="1"/>
  <c r="J3693" i="1" s="1"/>
  <c r="J3706" i="1"/>
  <c r="I3692" i="1"/>
  <c r="J3692" i="1" s="1"/>
  <c r="I3703" i="1"/>
  <c r="J3703" i="1" s="1"/>
  <c r="J3653" i="1"/>
  <c r="J3683" i="1"/>
  <c r="J3680" i="1"/>
  <c r="J3632" i="1"/>
  <c r="J3608" i="1"/>
  <c r="J3602" i="1"/>
  <c r="J3593" i="1"/>
  <c r="J3562" i="1"/>
  <c r="J3474" i="1"/>
  <c r="J2913" i="1"/>
  <c r="J2735" i="1"/>
  <c r="J2725" i="1"/>
  <c r="J2722" i="1"/>
  <c r="J2714" i="1"/>
  <c r="J2711" i="1"/>
  <c r="I2891" i="1"/>
  <c r="J2891" i="1"/>
  <c r="J2885" i="1"/>
  <c r="J2880" i="1"/>
  <c r="I2879" i="1"/>
  <c r="J2879" i="1" s="1"/>
  <c r="J2888" i="1"/>
  <c r="J2877" i="1"/>
  <c r="J2835" i="1"/>
  <c r="I2833" i="1"/>
  <c r="J2833" i="1" s="1"/>
  <c r="J2823" i="1"/>
  <c r="J2821" i="1"/>
  <c r="J2819" i="1"/>
  <c r="J2847" i="1"/>
  <c r="J2839" i="1"/>
  <c r="I2832" i="1"/>
  <c r="J2832" i="1" s="1"/>
  <c r="J2795" i="1"/>
  <c r="J2793" i="1"/>
  <c r="J2780" i="1"/>
  <c r="J2806" i="1"/>
  <c r="I2904" i="1"/>
  <c r="J2904" i="1" s="1"/>
  <c r="I2784" i="1"/>
  <c r="J2784" i="1" s="1"/>
  <c r="I2785" i="1"/>
  <c r="J2785" i="1" s="1"/>
  <c r="J2775" i="1"/>
  <c r="B2775" i="1" s="1"/>
  <c r="J2761" i="1"/>
  <c r="J2760" i="1"/>
  <c r="J2748" i="1"/>
  <c r="J2749" i="1"/>
  <c r="J3366" i="1"/>
  <c r="J3365" i="1"/>
  <c r="I3322" i="1"/>
  <c r="J3322" i="1" s="1"/>
  <c r="J3325" i="1"/>
  <c r="J3327" i="1"/>
  <c r="J3326" i="1"/>
  <c r="J3333" i="1"/>
  <c r="J3332" i="1"/>
  <c r="J3331" i="1"/>
  <c r="J3330" i="1"/>
  <c r="J3329" i="1"/>
  <c r="J3328" i="1"/>
  <c r="J3305" i="1"/>
  <c r="J3306" i="1"/>
  <c r="I3309" i="1"/>
  <c r="J3309" i="1" s="1"/>
  <c r="J3313" i="1"/>
  <c r="J3288" i="1"/>
  <c r="I3310" i="1"/>
  <c r="J3310" i="1" s="1"/>
  <c r="J3097" i="1"/>
  <c r="J3065" i="1"/>
  <c r="J3068" i="1"/>
  <c r="J3014" i="1"/>
  <c r="J3012" i="1"/>
  <c r="J3011" i="1"/>
  <c r="J3015" i="1"/>
  <c r="J2944" i="1"/>
  <c r="J2956" i="1"/>
  <c r="I2953" i="1"/>
  <c r="J2953" i="1" s="1"/>
  <c r="J3043" i="1"/>
  <c r="J2961" i="1"/>
  <c r="J2946" i="1"/>
  <c r="J3081" i="1"/>
  <c r="J3079" i="1"/>
  <c r="I3076" i="1"/>
  <c r="J3076" i="1" s="1"/>
  <c r="J3075" i="1"/>
  <c r="I3087" i="1"/>
  <c r="J3087" i="1" s="1"/>
  <c r="J2960" i="1"/>
  <c r="J2963" i="1"/>
  <c r="J2962" i="1"/>
  <c r="J3072" i="1"/>
  <c r="J3034" i="1"/>
  <c r="J3146" i="1"/>
  <c r="I4220" i="1"/>
  <c r="J1567" i="1"/>
  <c r="J1990" i="1"/>
  <c r="J1703" i="1"/>
  <c r="J1796" i="1"/>
  <c r="J1871" i="1"/>
  <c r="J2125" i="1"/>
  <c r="J1933" i="1"/>
  <c r="J1909" i="1"/>
  <c r="J1683" i="1"/>
  <c r="I4424" i="1"/>
  <c r="J1607" i="1"/>
  <c r="J1576" i="1"/>
  <c r="J1670" i="1"/>
  <c r="J1827" i="1"/>
  <c r="I4255" i="1"/>
  <c r="I4208" i="1"/>
  <c r="J1422" i="1"/>
  <c r="J1474" i="1"/>
  <c r="J1338" i="1"/>
  <c r="J1161" i="1"/>
  <c r="J1160" i="1"/>
  <c r="I1109" i="1"/>
  <c r="J1109" i="1" s="1"/>
  <c r="J1113" i="1"/>
  <c r="J1071" i="1"/>
  <c r="I1070" i="1"/>
  <c r="J1070" i="1" s="1"/>
  <c r="J1036" i="1"/>
  <c r="I840" i="1"/>
  <c r="J840" i="1" s="1"/>
  <c r="I825" i="1"/>
  <c r="J825" i="1" s="1"/>
  <c r="J807" i="1"/>
  <c r="J407" i="1"/>
  <c r="J2242" i="1"/>
  <c r="B2242" i="1" s="1"/>
  <c r="J2163" i="1"/>
  <c r="J2151" i="1"/>
  <c r="J2147" i="1"/>
  <c r="J2150" i="1"/>
  <c r="I2360" i="1"/>
  <c r="J2360" i="1" s="1"/>
  <c r="J2596" i="1"/>
  <c r="A4209" i="1"/>
  <c r="A4373" i="1"/>
  <c r="A4525" i="1"/>
  <c r="A4526" i="1"/>
  <c r="A4528" i="1"/>
  <c r="J4371" i="1" l="1"/>
  <c r="J4372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B4498" i="1" s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6" i="1"/>
  <c r="J4527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210" i="1"/>
  <c r="J4211" i="1"/>
  <c r="J4212" i="1"/>
  <c r="J4213" i="1"/>
  <c r="J4214" i="1"/>
  <c r="J4215" i="1"/>
  <c r="J4216" i="1"/>
  <c r="J4217" i="1"/>
  <c r="J4218" i="1"/>
  <c r="J4219" i="1"/>
  <c r="J4208" i="1"/>
  <c r="G4207" i="20" l="1"/>
  <c r="J4209" i="1"/>
  <c r="G4526" i="20"/>
  <c r="J4528" i="1"/>
  <c r="G4523" i="20"/>
  <c r="J4525" i="1"/>
  <c r="G4371" i="20"/>
  <c r="J4373" i="1"/>
  <c r="G4225" i="20"/>
  <c r="G4224" i="20"/>
  <c r="G4223" i="20"/>
  <c r="G4222" i="20"/>
  <c r="G4221" i="20"/>
  <c r="G4220" i="20"/>
  <c r="G4219" i="20"/>
  <c r="G4218" i="20"/>
  <c r="G4217" i="20"/>
  <c r="G4216" i="20"/>
  <c r="G4215" i="20"/>
  <c r="G4214" i="20"/>
  <c r="G4213" i="20"/>
  <c r="G4212" i="20"/>
  <c r="G4211" i="20"/>
  <c r="G4210" i="20"/>
  <c r="G4209" i="20"/>
  <c r="G4208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5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2" i="20"/>
  <c r="G4363" i="20"/>
  <c r="G4364" i="20"/>
  <c r="G4365" i="20"/>
  <c r="G4366" i="20"/>
  <c r="G4367" i="20"/>
  <c r="G4368" i="20"/>
  <c r="G4369" i="20"/>
  <c r="G4370" i="20"/>
  <c r="G4372" i="20"/>
  <c r="G4373" i="20"/>
  <c r="G4374" i="20"/>
  <c r="G4375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1" i="20"/>
  <c r="G4462" i="20"/>
  <c r="G4463" i="20"/>
  <c r="G4464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487" i="20"/>
  <c r="G4488" i="20"/>
  <c r="G4489" i="20"/>
  <c r="G4490" i="20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2" i="20"/>
  <c r="G4513" i="20"/>
  <c r="G4514" i="20"/>
  <c r="G4515" i="20"/>
  <c r="G4516" i="20"/>
  <c r="G4517" i="20"/>
  <c r="G4518" i="20"/>
  <c r="G4519" i="20"/>
  <c r="G4520" i="20"/>
  <c r="G4521" i="20"/>
  <c r="G4522" i="20"/>
  <c r="G4524" i="20"/>
  <c r="G4525" i="20"/>
  <c r="G4527" i="20"/>
  <c r="G4528" i="20"/>
  <c r="G4529" i="20"/>
  <c r="G4530" i="20"/>
  <c r="G4531" i="20"/>
  <c r="G4532" i="20"/>
  <c r="G4533" i="20"/>
  <c r="G4534" i="20"/>
  <c r="G4535" i="20"/>
  <c r="G4536" i="20"/>
  <c r="G4537" i="20"/>
  <c r="G4538" i="20"/>
  <c r="G4539" i="20"/>
  <c r="G4540" i="20"/>
  <c r="G4541" i="20"/>
  <c r="G4542" i="20"/>
  <c r="G4543" i="20"/>
  <c r="G4544" i="20"/>
  <c r="G4545" i="20"/>
  <c r="G4546" i="20"/>
  <c r="G4547" i="20"/>
  <c r="G4548" i="20"/>
  <c r="G4206" i="20" l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7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8" i="1"/>
  <c r="J2706" i="1" l="1"/>
  <c r="J2707" i="1"/>
  <c r="J2709" i="1"/>
  <c r="J2710" i="1"/>
  <c r="J2712" i="1"/>
  <c r="J2713" i="1"/>
  <c r="J2715" i="1"/>
  <c r="J2716" i="1"/>
  <c r="J2717" i="1"/>
  <c r="J2720" i="1"/>
  <c r="J2721" i="1"/>
  <c r="J2723" i="1"/>
  <c r="J2724" i="1"/>
  <c r="J2726" i="1"/>
  <c r="J2727" i="1"/>
  <c r="J2728" i="1"/>
  <c r="J2729" i="1"/>
  <c r="J2732" i="1"/>
  <c r="J2733" i="1"/>
  <c r="J2734" i="1"/>
  <c r="J2736" i="1"/>
  <c r="J2737" i="1"/>
  <c r="J2738" i="1"/>
  <c r="J2739" i="1"/>
  <c r="J2740" i="1"/>
  <c r="J2741" i="1"/>
  <c r="J2742" i="1"/>
  <c r="J2743" i="1"/>
  <c r="J2744" i="1"/>
  <c r="J2747" i="1"/>
  <c r="J2750" i="1"/>
  <c r="J2751" i="1"/>
  <c r="J2752" i="1"/>
  <c r="J2753" i="1"/>
  <c r="J2757" i="1"/>
  <c r="J2758" i="1"/>
  <c r="J2759" i="1"/>
  <c r="J2762" i="1"/>
  <c r="J2763" i="1"/>
  <c r="J2765" i="1"/>
  <c r="J2767" i="1"/>
  <c r="J2768" i="1"/>
  <c r="J2769" i="1"/>
  <c r="J2770" i="1"/>
  <c r="J2771" i="1"/>
  <c r="J2772" i="1"/>
  <c r="J2773" i="1"/>
  <c r="J2774" i="1"/>
  <c r="J2776" i="1"/>
  <c r="J2778" i="1"/>
  <c r="J2779" i="1"/>
  <c r="J2781" i="1"/>
  <c r="J2782" i="1"/>
  <c r="J2783" i="1"/>
  <c r="J2786" i="1"/>
  <c r="J2787" i="1"/>
  <c r="J2789" i="1"/>
  <c r="J2791" i="1"/>
  <c r="J2792" i="1"/>
  <c r="J2796" i="1"/>
  <c r="J2798" i="1"/>
  <c r="J2799" i="1"/>
  <c r="J2800" i="1"/>
  <c r="J2801" i="1"/>
  <c r="J2804" i="1"/>
  <c r="J2808" i="1"/>
  <c r="J2810" i="1"/>
  <c r="J2811" i="1"/>
  <c r="J2813" i="1"/>
  <c r="J2818" i="1"/>
  <c r="J2820" i="1"/>
  <c r="J2822" i="1"/>
  <c r="J2824" i="1"/>
  <c r="J2825" i="1"/>
  <c r="J2826" i="1"/>
  <c r="J2827" i="1"/>
  <c r="J2828" i="1"/>
  <c r="J2829" i="1"/>
  <c r="J2830" i="1"/>
  <c r="J2834" i="1"/>
  <c r="J2836" i="1"/>
  <c r="J2837" i="1"/>
  <c r="J2838" i="1"/>
  <c r="J2840" i="1"/>
  <c r="J2841" i="1"/>
  <c r="J2843" i="1"/>
  <c r="J2844" i="1"/>
  <c r="J2845" i="1"/>
  <c r="J2849" i="1"/>
  <c r="J2850" i="1"/>
  <c r="J2851" i="1"/>
  <c r="J2852" i="1"/>
  <c r="J2855" i="1"/>
  <c r="J2858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3" i="1"/>
  <c r="J2874" i="1"/>
  <c r="J2875" i="1"/>
  <c r="J2876" i="1"/>
  <c r="J2878" i="1"/>
  <c r="J2881" i="1"/>
  <c r="J2882" i="1"/>
  <c r="J2883" i="1"/>
  <c r="J2884" i="1"/>
  <c r="J2886" i="1"/>
  <c r="J2887" i="1"/>
  <c r="J2889" i="1"/>
  <c r="J2890" i="1"/>
  <c r="J2892" i="1"/>
  <c r="J2893" i="1"/>
  <c r="J2895" i="1"/>
  <c r="J2896" i="1"/>
  <c r="J2897" i="1"/>
  <c r="J2898" i="1"/>
  <c r="J2899" i="1"/>
  <c r="J2900" i="1"/>
  <c r="J2901" i="1"/>
  <c r="J2902" i="1"/>
  <c r="J2903" i="1"/>
  <c r="J2905" i="1"/>
  <c r="J2907" i="1"/>
  <c r="J2908" i="1"/>
  <c r="J2909" i="1"/>
  <c r="J2910" i="1"/>
  <c r="J2916" i="1"/>
  <c r="J2919" i="1"/>
  <c r="J2922" i="1"/>
  <c r="J2923" i="1"/>
  <c r="J2924" i="1"/>
  <c r="J2926" i="1"/>
  <c r="J2928" i="1"/>
  <c r="J2929" i="1"/>
  <c r="J2930" i="1"/>
  <c r="J2931" i="1"/>
  <c r="J2935" i="1"/>
  <c r="J2936" i="1"/>
  <c r="J2937" i="1"/>
  <c r="J2938" i="1"/>
  <c r="J2939" i="1"/>
  <c r="J2940" i="1"/>
  <c r="J2941" i="1"/>
  <c r="J2942" i="1"/>
  <c r="J2943" i="1"/>
  <c r="J2945" i="1"/>
  <c r="J2949" i="1"/>
  <c r="J2951" i="1"/>
  <c r="J2954" i="1"/>
  <c r="J2955" i="1"/>
  <c r="J2957" i="1"/>
  <c r="J2958" i="1"/>
  <c r="J2959" i="1"/>
  <c r="J2964" i="1"/>
  <c r="J2965" i="1"/>
  <c r="J2966" i="1"/>
  <c r="J2968" i="1"/>
  <c r="J2969" i="1"/>
  <c r="J2970" i="1"/>
  <c r="J2971" i="1"/>
  <c r="J2972" i="1"/>
  <c r="J2975" i="1"/>
  <c r="J2976" i="1"/>
  <c r="J2977" i="1"/>
  <c r="J2978" i="1"/>
  <c r="J2979" i="1"/>
  <c r="J2980" i="1"/>
  <c r="J2982" i="1"/>
  <c r="J2983" i="1"/>
  <c r="J2984" i="1"/>
  <c r="J2985" i="1"/>
  <c r="J2986" i="1"/>
  <c r="J2987" i="1"/>
  <c r="J2988" i="1"/>
  <c r="J2989" i="1"/>
  <c r="J2990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3" i="1"/>
  <c r="J3016" i="1"/>
  <c r="J3017" i="1"/>
  <c r="J3018" i="1"/>
  <c r="J3019" i="1"/>
  <c r="J3020" i="1"/>
  <c r="J3021" i="1"/>
  <c r="J3023" i="1"/>
  <c r="J3024" i="1"/>
  <c r="J3026" i="1"/>
  <c r="J3028" i="1"/>
  <c r="J3031" i="1"/>
  <c r="J3032" i="1"/>
  <c r="J3033" i="1"/>
  <c r="J3036" i="1"/>
  <c r="J3037" i="1"/>
  <c r="J3038" i="1"/>
  <c r="J3039" i="1"/>
  <c r="J3040" i="1"/>
  <c r="J3041" i="1"/>
  <c r="J3042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6" i="1"/>
  <c r="J3069" i="1"/>
  <c r="J3070" i="1"/>
  <c r="J3071" i="1"/>
  <c r="J3073" i="1"/>
  <c r="J3077" i="1"/>
  <c r="J3078" i="1"/>
  <c r="J3080" i="1"/>
  <c r="J3082" i="1"/>
  <c r="J3084" i="1"/>
  <c r="J3085" i="1"/>
  <c r="J3086" i="1"/>
  <c r="J3088" i="1"/>
  <c r="J3089" i="1"/>
  <c r="J3091" i="1"/>
  <c r="J3092" i="1"/>
  <c r="J3093" i="1"/>
  <c r="J3094" i="1"/>
  <c r="J3095" i="1"/>
  <c r="J3096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3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20" i="1"/>
  <c r="J3221" i="1"/>
  <c r="J3222" i="1"/>
  <c r="J3223" i="1"/>
  <c r="J3224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9" i="1"/>
  <c r="J3260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3" i="1"/>
  <c r="J3304" i="1"/>
  <c r="J3307" i="1"/>
  <c r="J3308" i="1"/>
  <c r="J3311" i="1"/>
  <c r="J3312" i="1"/>
  <c r="J3314" i="1"/>
  <c r="J3315" i="1"/>
  <c r="J3316" i="1"/>
  <c r="J3317" i="1"/>
  <c r="J3318" i="1"/>
  <c r="J3319" i="1"/>
  <c r="J3320" i="1"/>
  <c r="J3321" i="1"/>
  <c r="J3323" i="1"/>
  <c r="J3324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4" i="1"/>
  <c r="J3425" i="1"/>
  <c r="J3426" i="1"/>
  <c r="J3427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4" i="1"/>
  <c r="J3535" i="1"/>
  <c r="J3536" i="1"/>
  <c r="J3537" i="1"/>
  <c r="J3538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9" i="1"/>
  <c r="J3560" i="1"/>
  <c r="J3561" i="1"/>
  <c r="J3563" i="1"/>
  <c r="J3564" i="1"/>
  <c r="J3565" i="1"/>
  <c r="J3566" i="1"/>
  <c r="J3568" i="1"/>
  <c r="J3569" i="1"/>
  <c r="J3570" i="1"/>
  <c r="J3571" i="1"/>
  <c r="J3572" i="1"/>
  <c r="J3574" i="1"/>
  <c r="J3576" i="1"/>
  <c r="J3577" i="1"/>
  <c r="J3578" i="1"/>
  <c r="J3579" i="1"/>
  <c r="J3580" i="1"/>
  <c r="J3581" i="1"/>
  <c r="J3582" i="1"/>
  <c r="J3583" i="1"/>
  <c r="J3584" i="1"/>
  <c r="J3585" i="1"/>
  <c r="J3588" i="1"/>
  <c r="J3590" i="1"/>
  <c r="J3591" i="1"/>
  <c r="J3592" i="1"/>
  <c r="J3594" i="1"/>
  <c r="J3595" i="1"/>
  <c r="J3596" i="1"/>
  <c r="J3597" i="1"/>
  <c r="J3598" i="1"/>
  <c r="J3599" i="1"/>
  <c r="J3600" i="1"/>
  <c r="J3601" i="1"/>
  <c r="J3603" i="1"/>
  <c r="J3604" i="1"/>
  <c r="J3605" i="1"/>
  <c r="J3606" i="1"/>
  <c r="J3607" i="1"/>
  <c r="J3609" i="1"/>
  <c r="J3610" i="1"/>
  <c r="J3612" i="1"/>
  <c r="J3613" i="1"/>
  <c r="J3614" i="1"/>
  <c r="J3616" i="1"/>
  <c r="J3617" i="1"/>
  <c r="J3618" i="1"/>
  <c r="J3619" i="1"/>
  <c r="J3620" i="1"/>
  <c r="J3621" i="1"/>
  <c r="J3622" i="1"/>
  <c r="J3624" i="1"/>
  <c r="J3626" i="1"/>
  <c r="J3627" i="1"/>
  <c r="J3628" i="1"/>
  <c r="J3629" i="1"/>
  <c r="J3630" i="1"/>
  <c r="J3631" i="1"/>
  <c r="J3633" i="1"/>
  <c r="J3634" i="1"/>
  <c r="J3635" i="1"/>
  <c r="J3637" i="1"/>
  <c r="J3640" i="1"/>
  <c r="J3641" i="1"/>
  <c r="J3642" i="1"/>
  <c r="J3643" i="1"/>
  <c r="J3644" i="1"/>
  <c r="J3645" i="1"/>
  <c r="J3646" i="1"/>
  <c r="J3647" i="1"/>
  <c r="J3648" i="1"/>
  <c r="J3649" i="1"/>
  <c r="J3652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1" i="1"/>
  <c r="J3682" i="1"/>
  <c r="J3684" i="1"/>
  <c r="J3685" i="1"/>
  <c r="J3686" i="1"/>
  <c r="J3687" i="1"/>
  <c r="J3688" i="1"/>
  <c r="J3689" i="1"/>
  <c r="J3690" i="1"/>
  <c r="J3691" i="1"/>
  <c r="J3694" i="1"/>
  <c r="J3695" i="1"/>
  <c r="J3696" i="1"/>
  <c r="J3697" i="1"/>
  <c r="J3698" i="1"/>
  <c r="J3699" i="1"/>
  <c r="J3700" i="1"/>
  <c r="J3701" i="1"/>
  <c r="J3702" i="1"/>
  <c r="J3704" i="1"/>
  <c r="J3705" i="1"/>
  <c r="J3707" i="1"/>
  <c r="J3708" i="1"/>
  <c r="J3709" i="1"/>
  <c r="J3711" i="1"/>
  <c r="J3712" i="1"/>
  <c r="J3713" i="1"/>
  <c r="J3714" i="1"/>
  <c r="J3715" i="1"/>
  <c r="J3716" i="1"/>
  <c r="J3718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705" i="1"/>
  <c r="J2148" i="1"/>
  <c r="J2149" i="1"/>
  <c r="J2152" i="1"/>
  <c r="J2153" i="1"/>
  <c r="J2154" i="1"/>
  <c r="J2155" i="1"/>
  <c r="J2156" i="1"/>
  <c r="J2157" i="1"/>
  <c r="J2158" i="1"/>
  <c r="J2159" i="1"/>
  <c r="J2160" i="1"/>
  <c r="J2161" i="1"/>
  <c r="J2164" i="1"/>
  <c r="J2165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6" i="1"/>
  <c r="J2327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9" i="1"/>
  <c r="J2560" i="1"/>
  <c r="J2561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7" i="1"/>
  <c r="J2598" i="1"/>
  <c r="J2599" i="1"/>
  <c r="J2600" i="1"/>
  <c r="J2601" i="1"/>
  <c r="J2602" i="1"/>
  <c r="J2603" i="1"/>
  <c r="J2604" i="1"/>
  <c r="J2607" i="1"/>
  <c r="J2609" i="1"/>
  <c r="J2610" i="1"/>
  <c r="J2611" i="1"/>
  <c r="J2612" i="1"/>
  <c r="J2613" i="1"/>
  <c r="J2614" i="1"/>
  <c r="J2615" i="1"/>
  <c r="J2616" i="1"/>
  <c r="J2617" i="1"/>
  <c r="J2618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3" i="1"/>
  <c r="J2686" i="1"/>
  <c r="J2687" i="1"/>
  <c r="J2688" i="1"/>
  <c r="J2689" i="1"/>
  <c r="J2690" i="1"/>
  <c r="J2691" i="1"/>
  <c r="J2693" i="1"/>
  <c r="J2694" i="1"/>
  <c r="J2696" i="1"/>
  <c r="J2698" i="1"/>
  <c r="J2699" i="1"/>
  <c r="J2700" i="1"/>
  <c r="J2701" i="1"/>
  <c r="J2702" i="1"/>
  <c r="J2703" i="1"/>
  <c r="J2704" i="1"/>
  <c r="J2146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146" i="1"/>
  <c r="J1566" i="1"/>
  <c r="J1568" i="1"/>
  <c r="J1569" i="1"/>
  <c r="J1570" i="1"/>
  <c r="J1571" i="1"/>
  <c r="J1572" i="1"/>
  <c r="J1573" i="1"/>
  <c r="J1574" i="1"/>
  <c r="J1575" i="1"/>
  <c r="J1577" i="1"/>
  <c r="J1578" i="1"/>
  <c r="J1579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4" i="1"/>
  <c r="J1605" i="1"/>
  <c r="J1606" i="1"/>
  <c r="J1609" i="1"/>
  <c r="J1610" i="1"/>
  <c r="J1611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1" i="1"/>
  <c r="J1632" i="1"/>
  <c r="J1633" i="1"/>
  <c r="J1634" i="1"/>
  <c r="J1635" i="1"/>
  <c r="J1636" i="1"/>
  <c r="J1637" i="1"/>
  <c r="J1638" i="1"/>
  <c r="J1639" i="1"/>
  <c r="J1640" i="1"/>
  <c r="J1642" i="1"/>
  <c r="J1643" i="1"/>
  <c r="J1644" i="1"/>
  <c r="J1645" i="1"/>
  <c r="J1646" i="1"/>
  <c r="J1647" i="1"/>
  <c r="J1648" i="1"/>
  <c r="J1649" i="1"/>
  <c r="J1650" i="1"/>
  <c r="J1651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5" i="1"/>
  <c r="J1756" i="1"/>
  <c r="J1757" i="1"/>
  <c r="J1758" i="1"/>
  <c r="J1759" i="1"/>
  <c r="J1760" i="1"/>
  <c r="J1761" i="1"/>
  <c r="J1762" i="1"/>
  <c r="J1763" i="1"/>
  <c r="J1764" i="1"/>
  <c r="J1765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8" i="1"/>
  <c r="J1829" i="1"/>
  <c r="J1830" i="1"/>
  <c r="J1831" i="1"/>
  <c r="J1832" i="1"/>
  <c r="J1833" i="1"/>
  <c r="J1834" i="1"/>
  <c r="J1835" i="1"/>
  <c r="J1837" i="1"/>
  <c r="J1838" i="1"/>
  <c r="J1839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2" i="1"/>
  <c r="J1873" i="1"/>
  <c r="J1874" i="1"/>
  <c r="J1876" i="1"/>
  <c r="J1877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5" i="1"/>
  <c r="J1936" i="1"/>
  <c r="J1937" i="1"/>
  <c r="J1939" i="1"/>
  <c r="J1940" i="1"/>
  <c r="J1941" i="1"/>
  <c r="J1942" i="1"/>
  <c r="J1943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9" i="1"/>
  <c r="J1980" i="1"/>
  <c r="J1981" i="1"/>
  <c r="J1982" i="1"/>
  <c r="J1983" i="1"/>
  <c r="J1984" i="1"/>
  <c r="J1985" i="1"/>
  <c r="J1986" i="1"/>
  <c r="J1987" i="1"/>
  <c r="J1988" i="1"/>
  <c r="J1989" i="1"/>
  <c r="J1991" i="1"/>
  <c r="J1992" i="1"/>
  <c r="J1994" i="1"/>
  <c r="J1995" i="1"/>
  <c r="J1996" i="1"/>
  <c r="J1997" i="1"/>
  <c r="J1998" i="1"/>
  <c r="J1999" i="1"/>
  <c r="J2000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7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8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6" i="1"/>
  <c r="J2117" i="1"/>
  <c r="J2118" i="1"/>
  <c r="J2119" i="1"/>
  <c r="J2120" i="1"/>
  <c r="J2121" i="1"/>
  <c r="J2122" i="1"/>
  <c r="J2123" i="1"/>
  <c r="J2124" i="1"/>
  <c r="J2126" i="1"/>
  <c r="J2129" i="1"/>
  <c r="J2130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1565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7" i="1"/>
  <c r="J1058" i="1"/>
  <c r="J1059" i="1"/>
  <c r="J1060" i="1"/>
  <c r="J1061" i="1"/>
  <c r="J1062" i="1"/>
  <c r="J1063" i="1"/>
  <c r="J1064" i="1"/>
  <c r="J1065" i="1"/>
  <c r="J1066" i="1"/>
  <c r="J1068" i="1"/>
  <c r="J1069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10" i="1"/>
  <c r="J1111" i="1"/>
  <c r="J1115" i="1"/>
  <c r="J1116" i="1"/>
  <c r="J1118" i="1"/>
  <c r="J1119" i="1"/>
  <c r="J1121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6" i="1"/>
  <c r="J1148" i="1"/>
  <c r="J1151" i="1"/>
  <c r="J1152" i="1"/>
  <c r="J1153" i="1"/>
  <c r="J1154" i="1"/>
  <c r="J1155" i="1"/>
  <c r="J1156" i="1"/>
  <c r="J1157" i="1"/>
  <c r="J1158" i="1"/>
  <c r="J1159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5" i="1"/>
  <c r="J1296" i="1"/>
  <c r="J1297" i="1"/>
  <c r="J1298" i="1"/>
  <c r="J1299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9" i="1"/>
  <c r="J1340" i="1"/>
  <c r="J1341" i="1"/>
  <c r="J1342" i="1"/>
  <c r="J1343" i="1"/>
  <c r="J1344" i="1"/>
  <c r="J1345" i="1"/>
  <c r="J1346" i="1"/>
  <c r="J1347" i="1"/>
  <c r="J1348" i="1"/>
  <c r="J1349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2" i="1"/>
  <c r="J1374" i="1"/>
  <c r="J1375" i="1"/>
  <c r="J1376" i="1"/>
  <c r="J1377" i="1"/>
  <c r="J1378" i="1"/>
  <c r="J1379" i="1"/>
  <c r="J1381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5" i="1"/>
  <c r="J1406" i="1"/>
  <c r="J1407" i="1"/>
  <c r="J1409" i="1"/>
  <c r="J1410" i="1"/>
  <c r="J1412" i="1"/>
  <c r="J1413" i="1"/>
  <c r="J1414" i="1"/>
  <c r="J1415" i="1"/>
  <c r="J1416" i="1"/>
  <c r="J1417" i="1"/>
  <c r="J1418" i="1"/>
  <c r="J1419" i="1"/>
  <c r="J1420" i="1"/>
  <c r="J1421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9" i="1"/>
  <c r="J1450" i="1"/>
  <c r="J1451" i="1"/>
  <c r="J1452" i="1"/>
  <c r="J1453" i="1"/>
  <c r="J1454" i="1"/>
  <c r="J1455" i="1"/>
  <c r="J1456" i="1"/>
  <c r="J1457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9" i="1"/>
  <c r="J1540" i="1"/>
  <c r="J1541" i="1"/>
  <c r="J1542" i="1"/>
  <c r="J1543" i="1"/>
  <c r="J1545" i="1"/>
  <c r="J1546" i="1"/>
  <c r="J154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03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4" i="1"/>
  <c r="J395" i="1"/>
  <c r="J397" i="1"/>
  <c r="J398" i="1"/>
  <c r="J399" i="1"/>
  <c r="J401" i="1"/>
  <c r="J402" i="1"/>
  <c r="J403" i="1"/>
  <c r="J404" i="1"/>
  <c r="J405" i="1"/>
  <c r="J406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2" i="1"/>
  <c r="J804" i="1"/>
  <c r="J805" i="1"/>
  <c r="J806" i="1"/>
  <c r="J808" i="1"/>
  <c r="J809" i="1"/>
  <c r="J810" i="1"/>
  <c r="J811" i="1"/>
  <c r="J812" i="1"/>
  <c r="J813" i="1"/>
  <c r="J814" i="1"/>
  <c r="J816" i="1"/>
  <c r="J817" i="1"/>
  <c r="J818" i="1"/>
  <c r="J819" i="1"/>
  <c r="J821" i="1"/>
  <c r="J822" i="1"/>
  <c r="J823" i="1"/>
  <c r="J824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7" i="1"/>
  <c r="J1038" i="1"/>
  <c r="J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G4205" i="20" l="1"/>
  <c r="I2214" i="1" l="1"/>
  <c r="I1898" i="1"/>
  <c r="I1832" i="1"/>
  <c r="I1241" i="1"/>
  <c r="B8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2" i="1"/>
  <c r="B1093" i="1"/>
  <c r="B1094" i="1"/>
  <c r="B1095" i="1"/>
  <c r="B1096" i="1"/>
  <c r="B1097" i="1"/>
  <c r="B1098" i="1"/>
  <c r="B1099" i="1"/>
  <c r="B1100" i="1"/>
  <c r="B1101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1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9" i="1"/>
  <c r="B1320" i="1"/>
  <c r="B1322" i="1"/>
  <c r="B1324" i="1"/>
  <c r="B1326" i="1"/>
  <c r="B1327" i="1"/>
  <c r="B1328" i="1"/>
  <c r="B1329" i="1"/>
  <c r="B1330" i="1"/>
  <c r="B1331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1" i="1"/>
  <c r="B1413" i="1"/>
  <c r="B1414" i="1"/>
  <c r="B1415" i="1"/>
  <c r="B1416" i="1"/>
  <c r="B1417" i="1"/>
  <c r="B1418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2" i="1"/>
  <c r="B1453" i="1"/>
  <c r="B1454" i="1"/>
  <c r="B1455" i="1"/>
  <c r="B1456" i="1"/>
  <c r="B1457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7" i="1"/>
  <c r="B1589" i="1"/>
  <c r="B1590" i="1"/>
  <c r="B1591" i="1"/>
  <c r="B1593" i="1"/>
  <c r="B1594" i="1"/>
  <c r="B1595" i="1"/>
  <c r="B1596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6" i="1"/>
  <c r="B1657" i="1"/>
  <c r="B1658" i="1"/>
  <c r="B1659" i="1"/>
  <c r="B1660" i="1"/>
  <c r="B1661" i="1"/>
  <c r="B1662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9" i="1"/>
  <c r="B1900" i="1"/>
  <c r="B1901" i="1"/>
  <c r="B1902" i="1"/>
  <c r="B1903" i="1"/>
  <c r="B1904" i="1"/>
  <c r="B1905" i="1"/>
  <c r="B1906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6" i="1"/>
  <c r="B2007" i="1"/>
  <c r="B2008" i="1"/>
  <c r="B2009" i="1"/>
  <c r="B2010" i="1"/>
  <c r="B2011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2" i="1"/>
  <c r="B2033" i="1"/>
  <c r="B2034" i="1"/>
  <c r="B2035" i="1"/>
  <c r="B2036" i="1"/>
  <c r="B2037" i="1"/>
  <c r="B2038" i="1"/>
  <c r="B2039" i="1"/>
  <c r="B2040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7" i="1"/>
  <c r="B2058" i="1"/>
  <c r="B2059" i="1"/>
  <c r="B2060" i="1"/>
  <c r="B2061" i="1"/>
  <c r="B2063" i="1"/>
  <c r="B2064" i="1"/>
  <c r="B2065" i="1"/>
  <c r="B2066" i="1"/>
  <c r="B2067" i="1"/>
  <c r="B2071" i="1"/>
  <c r="B2072" i="1"/>
  <c r="B2073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8" i="1"/>
  <c r="B2159" i="1"/>
  <c r="B2160" i="1"/>
  <c r="B2161" i="1"/>
  <c r="B2162" i="1"/>
  <c r="B2163" i="1"/>
  <c r="B2165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5" i="1"/>
  <c r="B2216" i="1"/>
  <c r="B2217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4" i="1"/>
  <c r="B2275" i="1"/>
  <c r="B2276" i="1"/>
  <c r="B2277" i="1"/>
  <c r="B2278" i="1"/>
  <c r="B2279" i="1"/>
  <c r="B2280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2" i="1"/>
  <c r="B2583" i="1"/>
  <c r="B2584" i="1"/>
  <c r="B2585" i="1"/>
  <c r="B2586" i="1"/>
  <c r="B2587" i="1"/>
  <c r="B2588" i="1"/>
  <c r="B2589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8" i="1"/>
  <c r="B2739" i="1"/>
  <c r="B2740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1" i="1"/>
  <c r="B2774" i="1"/>
  <c r="B2776" i="1"/>
  <c r="B2777" i="1"/>
  <c r="B2778" i="1"/>
  <c r="B2779" i="1"/>
  <c r="B2780" i="1"/>
  <c r="B2781" i="1"/>
  <c r="B2782" i="1"/>
  <c r="B2783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7" i="1"/>
  <c r="B2818" i="1"/>
  <c r="B2819" i="1"/>
  <c r="B2820" i="1"/>
  <c r="B2821" i="1"/>
  <c r="B2822" i="1"/>
  <c r="B2823" i="1"/>
  <c r="B2825" i="1"/>
  <c r="B2826" i="1"/>
  <c r="B2828" i="1"/>
  <c r="B2829" i="1"/>
  <c r="B2830" i="1"/>
  <c r="B2831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30" i="1"/>
  <c r="B2931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5" i="1"/>
  <c r="B2986" i="1"/>
  <c r="B2987" i="1"/>
  <c r="B2988" i="1"/>
  <c r="B2990" i="1"/>
  <c r="B2991" i="1"/>
  <c r="B2992" i="1"/>
  <c r="B2993" i="1"/>
  <c r="B2995" i="1"/>
  <c r="B2996" i="1"/>
  <c r="B2997" i="1"/>
  <c r="B2998" i="1"/>
  <c r="B2999" i="1"/>
  <c r="B3001" i="1"/>
  <c r="B3002" i="1"/>
  <c r="B3003" i="1"/>
  <c r="B3004" i="1"/>
  <c r="B3005" i="1"/>
  <c r="B3006" i="1"/>
  <c r="B3007" i="1"/>
  <c r="B3008" i="1"/>
  <c r="B3010" i="1"/>
  <c r="B3011" i="1"/>
  <c r="B3012" i="1"/>
  <c r="B3013" i="1"/>
  <c r="B3014" i="1"/>
  <c r="B3015" i="1"/>
  <c r="B3016" i="1"/>
  <c r="B3017" i="1"/>
  <c r="B3018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8" i="1"/>
  <c r="B3039" i="1"/>
  <c r="B3040" i="1"/>
  <c r="B3041" i="1"/>
  <c r="B3042" i="1"/>
  <c r="B3044" i="1"/>
  <c r="B3045" i="1"/>
  <c r="B3046" i="1"/>
  <c r="B3047" i="1"/>
  <c r="B3048" i="1"/>
  <c r="B3049" i="1"/>
  <c r="B3050" i="1"/>
  <c r="B3051" i="1"/>
  <c r="B3052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7" i="1"/>
  <c r="B3138" i="1"/>
  <c r="B3139" i="1"/>
  <c r="B3140" i="1"/>
  <c r="B3142" i="1"/>
  <c r="B3144" i="1"/>
  <c r="B3145" i="1"/>
  <c r="B3147" i="1"/>
  <c r="B3149" i="1"/>
  <c r="B3150" i="1"/>
  <c r="B3151" i="1"/>
  <c r="B3152" i="1"/>
  <c r="B3153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50" i="1"/>
  <c r="B3251" i="1"/>
  <c r="B3252" i="1"/>
  <c r="B3253" i="1"/>
  <c r="B3254" i="1"/>
  <c r="B3255" i="1"/>
  <c r="B3256" i="1"/>
  <c r="B3257" i="1"/>
  <c r="B3258" i="1"/>
  <c r="B3259" i="1"/>
  <c r="B3261" i="1"/>
  <c r="B3262" i="1"/>
  <c r="B3263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1" i="1"/>
  <c r="B3303" i="1"/>
  <c r="B3304" i="1"/>
  <c r="B3305" i="1"/>
  <c r="B3306" i="1"/>
  <c r="B3307" i="1"/>
  <c r="B3308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30" i="1"/>
  <c r="B3331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50" i="1"/>
  <c r="B3351" i="1"/>
  <c r="B3352" i="1"/>
  <c r="B3353" i="1"/>
  <c r="B3354" i="1"/>
  <c r="B3355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72" i="1"/>
  <c r="B3373" i="1"/>
  <c r="B3374" i="1"/>
  <c r="B3375" i="1"/>
  <c r="B3376" i="1"/>
  <c r="B3377" i="1"/>
  <c r="B3378" i="1"/>
  <c r="B3379" i="1"/>
  <c r="B3380" i="1"/>
  <c r="B3381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8" i="1"/>
  <c r="B3449" i="1"/>
  <c r="B3450" i="1"/>
  <c r="B3451" i="1"/>
  <c r="B3452" i="1"/>
  <c r="B3453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8" i="1"/>
  <c r="B3520" i="1"/>
  <c r="B3522" i="1"/>
  <c r="B3523" i="1"/>
  <c r="B3524" i="1"/>
  <c r="B3525" i="1"/>
  <c r="B3526" i="1"/>
  <c r="B3530" i="1"/>
  <c r="B3531" i="1"/>
  <c r="B3532" i="1"/>
  <c r="B3533" i="1"/>
  <c r="B3535" i="1"/>
  <c r="B3536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9" i="1"/>
  <c r="B3570" i="1"/>
  <c r="B3571" i="1"/>
  <c r="B3572" i="1"/>
  <c r="B3573" i="1"/>
  <c r="B3574" i="1"/>
  <c r="B3575" i="1"/>
  <c r="B3577" i="1"/>
  <c r="B3578" i="1"/>
  <c r="B3580" i="1"/>
  <c r="B3581" i="1"/>
  <c r="B3582" i="1"/>
  <c r="B3583" i="1"/>
  <c r="B3584" i="1"/>
  <c r="B3585" i="1"/>
  <c r="B3586" i="1"/>
  <c r="B3588" i="1"/>
  <c r="B3589" i="1"/>
  <c r="B3590" i="1"/>
  <c r="B3591" i="1"/>
  <c r="B3592" i="1"/>
  <c r="B3593" i="1"/>
  <c r="B3594" i="1"/>
  <c r="B3595" i="1"/>
  <c r="B3596" i="1"/>
  <c r="B3597" i="1"/>
  <c r="B3598" i="1"/>
  <c r="B3600" i="1"/>
  <c r="B3602" i="1"/>
  <c r="B3603" i="1"/>
  <c r="B3604" i="1"/>
  <c r="B3606" i="1"/>
  <c r="B3607" i="1"/>
  <c r="B3608" i="1"/>
  <c r="B3610" i="1"/>
  <c r="B3611" i="1"/>
  <c r="B3612" i="1"/>
  <c r="B3613" i="1"/>
  <c r="B3614" i="1"/>
  <c r="B3616" i="1"/>
  <c r="B3618" i="1"/>
  <c r="B3619" i="1"/>
  <c r="B3620" i="1"/>
  <c r="B3621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7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80" i="1"/>
  <c r="B3682" i="1"/>
  <c r="B3683" i="1"/>
  <c r="B3684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1" i="1"/>
  <c r="B3712" i="1"/>
  <c r="B3713" i="1"/>
  <c r="B3715" i="1"/>
  <c r="B3716" i="1"/>
  <c r="B3717" i="1"/>
  <c r="B3718" i="1"/>
  <c r="B3719" i="1"/>
  <c r="B3720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3" i="1"/>
  <c r="B3944" i="1"/>
  <c r="B3945" i="1"/>
  <c r="B3946" i="1"/>
  <c r="B3947" i="1"/>
  <c r="B3948" i="1"/>
  <c r="B3949" i="1"/>
  <c r="B3950" i="1"/>
  <c r="B3951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B2281" i="1"/>
  <c r="B2689" i="1"/>
  <c r="B1989" i="1" l="1"/>
  <c r="B2537" i="1"/>
  <c r="B4026" i="1"/>
  <c r="B3260" i="1" l="1"/>
  <c r="B3329" i="1"/>
  <c r="B4046" i="1"/>
  <c r="B4449" i="1"/>
  <c r="B3221" i="1"/>
  <c r="B3264" i="1"/>
  <c r="B3141" i="1"/>
  <c r="B3332" i="1"/>
  <c r="B3222" i="1"/>
  <c r="B3300" i="1"/>
  <c r="B3146" i="1"/>
  <c r="B3356" i="1"/>
  <c r="B3942" i="1"/>
  <c r="B3249" i="1"/>
  <c r="B3302" i="1"/>
  <c r="B3328" i="1"/>
  <c r="B3349" i="1"/>
  <c r="B3952" i="1"/>
  <c r="B3043" i="1"/>
  <c r="B2581" i="1"/>
  <c r="B2816" i="1"/>
  <c r="B2639" i="1"/>
  <c r="B2590" i="1"/>
  <c r="G105" i="20"/>
  <c r="G217" i="20"/>
  <c r="G349" i="20"/>
  <c r="G405" i="20"/>
  <c r="G462" i="20"/>
  <c r="G633" i="20"/>
  <c r="G690" i="20"/>
  <c r="G746" i="20"/>
  <c r="G861" i="20"/>
  <c r="G917" i="20"/>
  <c r="G974" i="20"/>
  <c r="G1709" i="20"/>
  <c r="G1773" i="20"/>
  <c r="G1837" i="20"/>
  <c r="G1859" i="20"/>
  <c r="G1901" i="20"/>
  <c r="G1923" i="20"/>
  <c r="G1965" i="20"/>
  <c r="G1987" i="20"/>
  <c r="G2029" i="20"/>
  <c r="G2051" i="20"/>
  <c r="G2093" i="20"/>
  <c r="G2115" i="20"/>
  <c r="G2157" i="20"/>
  <c r="G2179" i="20"/>
  <c r="G2221" i="20"/>
  <c r="G2243" i="20"/>
  <c r="G2285" i="20"/>
  <c r="G2307" i="20"/>
  <c r="G2349" i="20"/>
  <c r="G2371" i="20"/>
  <c r="G2413" i="20"/>
  <c r="G2435" i="20"/>
  <c r="G2477" i="20"/>
  <c r="G2499" i="20"/>
  <c r="G2541" i="20"/>
  <c r="G2561" i="20"/>
  <c r="G2605" i="20"/>
  <c r="G2625" i="20"/>
  <c r="G2669" i="20"/>
  <c r="G2689" i="20"/>
  <c r="G2850" i="20"/>
  <c r="G2882" i="20"/>
  <c r="G2914" i="20"/>
  <c r="G2946" i="20"/>
  <c r="G2978" i="20"/>
  <c r="G3010" i="20"/>
  <c r="G3042" i="20"/>
  <c r="G3074" i="20"/>
  <c r="G3106" i="20"/>
  <c r="G3115" i="20"/>
  <c r="G3116" i="20"/>
  <c r="G3127" i="20"/>
  <c r="G3147" i="20"/>
  <c r="G3148" i="20"/>
  <c r="G3159" i="20"/>
  <c r="G3179" i="20"/>
  <c r="G3180" i="20"/>
  <c r="G3191" i="20"/>
  <c r="G3211" i="20"/>
  <c r="G3212" i="20"/>
  <c r="G3223" i="20"/>
  <c r="G3243" i="20"/>
  <c r="G3244" i="20"/>
  <c r="G3255" i="20"/>
  <c r="G3275" i="20"/>
  <c r="G3276" i="20"/>
  <c r="G3287" i="20"/>
  <c r="G3307" i="20"/>
  <c r="G3308" i="20"/>
  <c r="G3319" i="20"/>
  <c r="G3339" i="20"/>
  <c r="G3340" i="20"/>
  <c r="G3351" i="20"/>
  <c r="G3371" i="20"/>
  <c r="G3372" i="20"/>
  <c r="G3383" i="20"/>
  <c r="G3403" i="20"/>
  <c r="G3404" i="20"/>
  <c r="G3415" i="20"/>
  <c r="G3435" i="20"/>
  <c r="G3436" i="20"/>
  <c r="G3447" i="20"/>
  <c r="G3467" i="20"/>
  <c r="G3468" i="20"/>
  <c r="G3479" i="20"/>
  <c r="G3499" i="20"/>
  <c r="G3500" i="20"/>
  <c r="G3511" i="20"/>
  <c r="G3531" i="20"/>
  <c r="G3532" i="20"/>
  <c r="G3543" i="20"/>
  <c r="G3563" i="20"/>
  <c r="G3564" i="20"/>
  <c r="G3575" i="20"/>
  <c r="G3595" i="20"/>
  <c r="G3596" i="20"/>
  <c r="G3607" i="20"/>
  <c r="G3627" i="20"/>
  <c r="G3628" i="20"/>
  <c r="G3639" i="20"/>
  <c r="G3659" i="20"/>
  <c r="G3660" i="20"/>
  <c r="G3671" i="20"/>
  <c r="G3691" i="20"/>
  <c r="G3692" i="20"/>
  <c r="G3703" i="20"/>
  <c r="G3723" i="20"/>
  <c r="G3724" i="20"/>
  <c r="G3735" i="20"/>
  <c r="G3755" i="20"/>
  <c r="G3756" i="20"/>
  <c r="G3767" i="20"/>
  <c r="G3787" i="20"/>
  <c r="G3788" i="20"/>
  <c r="G3799" i="20"/>
  <c r="G3819" i="20"/>
  <c r="G3820" i="20"/>
  <c r="G3831" i="20"/>
  <c r="G3851" i="20"/>
  <c r="G3852" i="20"/>
  <c r="G3863" i="20"/>
  <c r="G3883" i="20"/>
  <c r="G3884" i="20"/>
  <c r="G3895" i="20"/>
  <c r="G3915" i="20"/>
  <c r="G3916" i="20"/>
  <c r="G3927" i="20"/>
  <c r="G3947" i="20"/>
  <c r="G3948" i="20"/>
  <c r="G3959" i="20"/>
  <c r="G3979" i="20"/>
  <c r="G3980" i="20"/>
  <c r="G3126" i="20"/>
  <c r="G3138" i="20"/>
  <c r="G3158" i="20"/>
  <c r="G3170" i="20"/>
  <c r="G3190" i="20"/>
  <c r="G3202" i="20"/>
  <c r="G3222" i="20"/>
  <c r="G3234" i="20"/>
  <c r="G3254" i="20"/>
  <c r="G3266" i="20"/>
  <c r="G3286" i="20"/>
  <c r="G3298" i="20"/>
  <c r="G3318" i="20"/>
  <c r="G3330" i="20"/>
  <c r="G3350" i="20"/>
  <c r="G3362" i="20"/>
  <c r="G3382" i="20"/>
  <c r="G3394" i="20"/>
  <c r="G3414" i="20"/>
  <c r="G3426" i="20"/>
  <c r="G3446" i="20"/>
  <c r="G3458" i="20"/>
  <c r="G3478" i="20"/>
  <c r="G3490" i="20"/>
  <c r="G3510" i="20"/>
  <c r="G3522" i="20"/>
  <c r="G3542" i="20"/>
  <c r="G3554" i="20"/>
  <c r="G3574" i="20"/>
  <c r="G3586" i="20"/>
  <c r="G3606" i="20"/>
  <c r="G3618" i="20"/>
  <c r="G3638" i="20"/>
  <c r="G3650" i="20"/>
  <c r="G3670" i="20"/>
  <c r="G3682" i="20"/>
  <c r="G3702" i="20"/>
  <c r="G3714" i="20"/>
  <c r="G3734" i="20"/>
  <c r="G3746" i="20"/>
  <c r="G3766" i="20"/>
  <c r="G3778" i="20"/>
  <c r="G3798" i="20"/>
  <c r="G3810" i="20"/>
  <c r="G3830" i="20"/>
  <c r="G3842" i="20"/>
  <c r="G3862" i="20"/>
  <c r="G3874" i="20"/>
  <c r="G3894" i="20"/>
  <c r="G3906" i="20"/>
  <c r="G3926" i="20"/>
  <c r="G3938" i="20"/>
  <c r="G3958" i="20"/>
  <c r="G3970" i="20"/>
  <c r="G3990" i="20"/>
  <c r="G3998" i="20"/>
  <c r="G4006" i="20"/>
  <c r="G4014" i="20"/>
  <c r="G4022" i="20"/>
  <c r="G4030" i="20"/>
  <c r="G4038" i="20"/>
  <c r="G4046" i="20"/>
  <c r="G4054" i="20"/>
  <c r="G4062" i="20"/>
  <c r="G4070" i="20"/>
  <c r="G4078" i="20"/>
  <c r="G4086" i="20"/>
  <c r="G4094" i="20"/>
  <c r="G4102" i="20"/>
  <c r="G4110" i="20"/>
  <c r="G4118" i="20"/>
  <c r="G4126" i="20"/>
  <c r="G4134" i="20"/>
  <c r="G4142" i="20"/>
  <c r="G4150" i="20"/>
  <c r="G4158" i="20"/>
  <c r="G4166" i="20"/>
  <c r="G4174" i="20"/>
  <c r="G4182" i="20"/>
  <c r="G4190" i="20"/>
  <c r="G4198" i="20"/>
  <c r="G3109" i="20"/>
  <c r="G3110" i="20"/>
  <c r="G3111" i="20"/>
  <c r="G3112" i="20"/>
  <c r="G3113" i="20"/>
  <c r="G3117" i="20"/>
  <c r="G3119" i="20"/>
  <c r="G3120" i="20"/>
  <c r="G3121" i="20"/>
  <c r="G3122" i="20"/>
  <c r="G3123" i="20"/>
  <c r="G3124" i="20"/>
  <c r="G3125" i="20"/>
  <c r="G3128" i="20"/>
  <c r="G3129" i="20"/>
  <c r="G3131" i="20"/>
  <c r="G3132" i="20"/>
  <c r="G3133" i="20"/>
  <c r="G3135" i="20"/>
  <c r="G3136" i="20"/>
  <c r="G3137" i="20"/>
  <c r="G3139" i="20"/>
  <c r="G3140" i="20"/>
  <c r="G3141" i="20"/>
  <c r="G3142" i="20"/>
  <c r="G3143" i="20"/>
  <c r="G3144" i="20"/>
  <c r="G3145" i="20"/>
  <c r="G3149" i="20"/>
  <c r="G3151" i="20"/>
  <c r="G3152" i="20"/>
  <c r="G3153" i="20"/>
  <c r="G3154" i="20"/>
  <c r="G3155" i="20"/>
  <c r="G3156" i="20"/>
  <c r="G3157" i="20"/>
  <c r="G3160" i="20"/>
  <c r="G3161" i="20"/>
  <c r="G3163" i="20"/>
  <c r="G3164" i="20"/>
  <c r="G3165" i="20"/>
  <c r="G3167" i="20"/>
  <c r="G3168" i="20"/>
  <c r="G3169" i="20"/>
  <c r="G3171" i="20"/>
  <c r="G3172" i="20"/>
  <c r="G3173" i="20"/>
  <c r="G3174" i="20"/>
  <c r="G3175" i="20"/>
  <c r="G3176" i="20"/>
  <c r="G3177" i="20"/>
  <c r="G3181" i="20"/>
  <c r="G3183" i="20"/>
  <c r="G3184" i="20"/>
  <c r="G3185" i="20"/>
  <c r="G3186" i="20"/>
  <c r="G3187" i="20"/>
  <c r="G3188" i="20"/>
  <c r="G3189" i="20"/>
  <c r="G3192" i="20"/>
  <c r="G3193" i="20"/>
  <c r="G3195" i="20"/>
  <c r="G3196" i="20"/>
  <c r="G3197" i="20"/>
  <c r="G3199" i="20"/>
  <c r="G3200" i="20"/>
  <c r="G3201" i="20"/>
  <c r="G3203" i="20"/>
  <c r="G3204" i="20"/>
  <c r="G3205" i="20"/>
  <c r="G3206" i="20"/>
  <c r="G3207" i="20"/>
  <c r="G3208" i="20"/>
  <c r="G3209" i="20"/>
  <c r="G3213" i="20"/>
  <c r="G3215" i="20"/>
  <c r="G3216" i="20"/>
  <c r="G3217" i="20"/>
  <c r="G3218" i="20"/>
  <c r="G3219" i="20"/>
  <c r="G3220" i="20"/>
  <c r="G3221" i="20"/>
  <c r="G3224" i="20"/>
  <c r="G3225" i="20"/>
  <c r="G3227" i="20"/>
  <c r="G3228" i="20"/>
  <c r="G3229" i="20"/>
  <c r="G3231" i="20"/>
  <c r="G3232" i="20"/>
  <c r="G3233" i="20"/>
  <c r="G3235" i="20"/>
  <c r="G3236" i="20"/>
  <c r="G3237" i="20"/>
  <c r="G3238" i="20"/>
  <c r="G3239" i="20"/>
  <c r="G3240" i="20"/>
  <c r="G3241" i="20"/>
  <c r="G3245" i="20"/>
  <c r="G3247" i="20"/>
  <c r="G3248" i="20"/>
  <c r="G3249" i="20"/>
  <c r="G3250" i="20"/>
  <c r="G3251" i="20"/>
  <c r="G3252" i="20"/>
  <c r="G3253" i="20"/>
  <c r="G3256" i="20"/>
  <c r="G3257" i="20"/>
  <c r="G3259" i="20"/>
  <c r="G3260" i="20"/>
  <c r="G3261" i="20"/>
  <c r="G3263" i="20"/>
  <c r="G3264" i="20"/>
  <c r="G3265" i="20"/>
  <c r="G3267" i="20"/>
  <c r="G3268" i="20"/>
  <c r="G3269" i="20"/>
  <c r="G3270" i="20"/>
  <c r="G3271" i="20"/>
  <c r="G3272" i="20"/>
  <c r="G3273" i="20"/>
  <c r="G3277" i="20"/>
  <c r="G3279" i="20"/>
  <c r="G3280" i="20"/>
  <c r="G3281" i="20"/>
  <c r="G3282" i="20"/>
  <c r="G3283" i="20"/>
  <c r="G3284" i="20"/>
  <c r="G3285" i="20"/>
  <c r="G3288" i="20"/>
  <c r="G3289" i="20"/>
  <c r="G3291" i="20"/>
  <c r="G3292" i="20"/>
  <c r="G3293" i="20"/>
  <c r="G3295" i="20"/>
  <c r="G3296" i="20"/>
  <c r="G3297" i="20"/>
  <c r="G3299" i="20"/>
  <c r="G3300" i="20"/>
  <c r="G3301" i="20"/>
  <c r="G3302" i="20"/>
  <c r="G3303" i="20"/>
  <c r="G3304" i="20"/>
  <c r="G3305" i="20"/>
  <c r="G3309" i="20"/>
  <c r="G3311" i="20"/>
  <c r="G3312" i="20"/>
  <c r="G3313" i="20"/>
  <c r="G3314" i="20"/>
  <c r="G3315" i="20"/>
  <c r="G3316" i="20"/>
  <c r="G3317" i="20"/>
  <c r="G3320" i="20"/>
  <c r="G3321" i="20"/>
  <c r="G3323" i="20"/>
  <c r="G3324" i="20"/>
  <c r="G3325" i="20"/>
  <c r="G3327" i="20"/>
  <c r="G3328" i="20"/>
  <c r="G3329" i="20"/>
  <c r="G3331" i="20"/>
  <c r="G3332" i="20"/>
  <c r="G3333" i="20"/>
  <c r="G3334" i="20"/>
  <c r="G3335" i="20"/>
  <c r="G3336" i="20"/>
  <c r="G3337" i="20"/>
  <c r="G3341" i="20"/>
  <c r="G3343" i="20"/>
  <c r="G3344" i="20"/>
  <c r="G3345" i="20"/>
  <c r="G3346" i="20"/>
  <c r="G3347" i="20"/>
  <c r="G3348" i="20"/>
  <c r="G3349" i="20"/>
  <c r="G3352" i="20"/>
  <c r="G3353" i="20"/>
  <c r="G3355" i="20"/>
  <c r="G3356" i="20"/>
  <c r="G3357" i="20"/>
  <c r="G3359" i="20"/>
  <c r="G3360" i="20"/>
  <c r="G3361" i="20"/>
  <c r="G3363" i="20"/>
  <c r="G3364" i="20"/>
  <c r="G3365" i="20"/>
  <c r="G3366" i="20"/>
  <c r="G3367" i="20"/>
  <c r="G3368" i="20"/>
  <c r="G3369" i="20"/>
  <c r="G3373" i="20"/>
  <c r="G3375" i="20"/>
  <c r="G3376" i="20"/>
  <c r="G3377" i="20"/>
  <c r="G3378" i="20"/>
  <c r="G3379" i="20"/>
  <c r="G3380" i="20"/>
  <c r="G3381" i="20"/>
  <c r="G3384" i="20"/>
  <c r="G3385" i="20"/>
  <c r="G3387" i="20"/>
  <c r="G3388" i="20"/>
  <c r="G3389" i="20"/>
  <c r="G3391" i="20"/>
  <c r="G3392" i="20"/>
  <c r="G3393" i="20"/>
  <c r="G3395" i="20"/>
  <c r="G3396" i="20"/>
  <c r="G3397" i="20"/>
  <c r="G3398" i="20"/>
  <c r="G3399" i="20"/>
  <c r="G3400" i="20"/>
  <c r="G3401" i="20"/>
  <c r="G3405" i="20"/>
  <c r="G3407" i="20"/>
  <c r="G3408" i="20"/>
  <c r="G3409" i="20"/>
  <c r="G3410" i="20"/>
  <c r="G3411" i="20"/>
  <c r="G3412" i="20"/>
  <c r="G3413" i="20"/>
  <c r="G3416" i="20"/>
  <c r="G3417" i="20"/>
  <c r="G3419" i="20"/>
  <c r="G3420" i="20"/>
  <c r="G3421" i="20"/>
  <c r="G3423" i="20"/>
  <c r="G3424" i="20"/>
  <c r="G3425" i="20"/>
  <c r="G3427" i="20"/>
  <c r="G3428" i="20"/>
  <c r="G3429" i="20"/>
  <c r="G3430" i="20"/>
  <c r="G3431" i="20"/>
  <c r="G3432" i="20"/>
  <c r="G3433" i="20"/>
  <c r="G3437" i="20"/>
  <c r="G3439" i="20"/>
  <c r="G3440" i="20"/>
  <c r="G3441" i="20"/>
  <c r="G3442" i="20"/>
  <c r="G3443" i="20"/>
  <c r="G3444" i="20"/>
  <c r="G3445" i="20"/>
  <c r="G3448" i="20"/>
  <c r="G3449" i="20"/>
  <c r="G3451" i="20"/>
  <c r="G3452" i="20"/>
  <c r="G3453" i="20"/>
  <c r="G3455" i="20"/>
  <c r="G3456" i="20"/>
  <c r="G3457" i="20"/>
  <c r="G3459" i="20"/>
  <c r="G3460" i="20"/>
  <c r="G3461" i="20"/>
  <c r="G3462" i="20"/>
  <c r="G3463" i="20"/>
  <c r="G3464" i="20"/>
  <c r="G3465" i="20"/>
  <c r="G3469" i="20"/>
  <c r="G3471" i="20"/>
  <c r="G3472" i="20"/>
  <c r="G3473" i="20"/>
  <c r="G3474" i="20"/>
  <c r="G3475" i="20"/>
  <c r="G3476" i="20"/>
  <c r="G3477" i="20"/>
  <c r="G3480" i="20"/>
  <c r="G3481" i="20"/>
  <c r="G3483" i="20"/>
  <c r="G3484" i="20"/>
  <c r="G3485" i="20"/>
  <c r="G3487" i="20"/>
  <c r="G3488" i="20"/>
  <c r="G3489" i="20"/>
  <c r="G3491" i="20"/>
  <c r="G3492" i="20"/>
  <c r="G3493" i="20"/>
  <c r="G3494" i="20"/>
  <c r="G3495" i="20"/>
  <c r="G3496" i="20"/>
  <c r="G3497" i="20"/>
  <c r="G3501" i="20"/>
  <c r="G3503" i="20"/>
  <c r="G3504" i="20"/>
  <c r="G3505" i="20"/>
  <c r="G3506" i="20"/>
  <c r="G3507" i="20"/>
  <c r="G3508" i="20"/>
  <c r="G3509" i="20"/>
  <c r="G3512" i="20"/>
  <c r="G3513" i="20"/>
  <c r="G3515" i="20"/>
  <c r="G3516" i="20"/>
  <c r="G3517" i="20"/>
  <c r="G3519" i="20"/>
  <c r="G3520" i="20"/>
  <c r="G3521" i="20"/>
  <c r="G3523" i="20"/>
  <c r="G3524" i="20"/>
  <c r="G3525" i="20"/>
  <c r="G3526" i="20"/>
  <c r="G3527" i="20"/>
  <c r="G3528" i="20"/>
  <c r="G3529" i="20"/>
  <c r="G3533" i="20"/>
  <c r="G3535" i="20"/>
  <c r="G3536" i="20"/>
  <c r="G3537" i="20"/>
  <c r="G3538" i="20"/>
  <c r="G3539" i="20"/>
  <c r="G3540" i="20"/>
  <c r="G3541" i="20"/>
  <c r="G3544" i="20"/>
  <c r="G3545" i="20"/>
  <c r="G3547" i="20"/>
  <c r="G3548" i="20"/>
  <c r="G3549" i="20"/>
  <c r="G3551" i="20"/>
  <c r="G3552" i="20"/>
  <c r="G3553" i="20"/>
  <c r="G3555" i="20"/>
  <c r="G3556" i="20"/>
  <c r="G3557" i="20"/>
  <c r="G3558" i="20"/>
  <c r="G3559" i="20"/>
  <c r="G3560" i="20"/>
  <c r="G3561" i="20"/>
  <c r="G3565" i="20"/>
  <c r="G3567" i="20"/>
  <c r="G3568" i="20"/>
  <c r="G3569" i="20"/>
  <c r="G3570" i="20"/>
  <c r="G3571" i="20"/>
  <c r="G3572" i="20"/>
  <c r="G3573" i="20"/>
  <c r="G3576" i="20"/>
  <c r="G3577" i="20"/>
  <c r="G3579" i="20"/>
  <c r="G3580" i="20"/>
  <c r="G3581" i="20"/>
  <c r="G3583" i="20"/>
  <c r="G3584" i="20"/>
  <c r="G3585" i="20"/>
  <c r="G3587" i="20"/>
  <c r="G3588" i="20"/>
  <c r="G3589" i="20"/>
  <c r="G3590" i="20"/>
  <c r="G3591" i="20"/>
  <c r="G3592" i="20"/>
  <c r="G3593" i="20"/>
  <c r="G3597" i="20"/>
  <c r="G3599" i="20"/>
  <c r="G3600" i="20"/>
  <c r="G3601" i="20"/>
  <c r="G3602" i="20"/>
  <c r="G3603" i="20"/>
  <c r="G3604" i="20"/>
  <c r="G3605" i="20"/>
  <c r="G3608" i="20"/>
  <c r="G3609" i="20"/>
  <c r="G3611" i="20"/>
  <c r="G3612" i="20"/>
  <c r="G3613" i="20"/>
  <c r="G3615" i="20"/>
  <c r="G3616" i="20"/>
  <c r="G3617" i="20"/>
  <c r="G3619" i="20"/>
  <c r="G3620" i="20"/>
  <c r="G3621" i="20"/>
  <c r="G3622" i="20"/>
  <c r="G3623" i="20"/>
  <c r="G3624" i="20"/>
  <c r="G3625" i="20"/>
  <c r="G3629" i="20"/>
  <c r="G3631" i="20"/>
  <c r="G3632" i="20"/>
  <c r="G3633" i="20"/>
  <c r="G3634" i="20"/>
  <c r="G3635" i="20"/>
  <c r="G3636" i="20"/>
  <c r="G3637" i="20"/>
  <c r="G3640" i="20"/>
  <c r="G3641" i="20"/>
  <c r="G3643" i="20"/>
  <c r="G3644" i="20"/>
  <c r="G3645" i="20"/>
  <c r="G3647" i="20"/>
  <c r="G3648" i="20"/>
  <c r="G3649" i="20"/>
  <c r="G3651" i="20"/>
  <c r="G3652" i="20"/>
  <c r="G3653" i="20"/>
  <c r="G3654" i="20"/>
  <c r="G3655" i="20"/>
  <c r="G3656" i="20"/>
  <c r="G3657" i="20"/>
  <c r="G3661" i="20"/>
  <c r="G3663" i="20"/>
  <c r="G3664" i="20"/>
  <c r="G3665" i="20"/>
  <c r="G3666" i="20"/>
  <c r="G3667" i="20"/>
  <c r="G3668" i="20"/>
  <c r="G3669" i="20"/>
  <c r="G3672" i="20"/>
  <c r="G3673" i="20"/>
  <c r="G3675" i="20"/>
  <c r="G3676" i="20"/>
  <c r="G3677" i="20"/>
  <c r="G3679" i="20"/>
  <c r="G3680" i="20"/>
  <c r="G3681" i="20"/>
  <c r="G3683" i="20"/>
  <c r="G3684" i="20"/>
  <c r="G3685" i="20"/>
  <c r="G3686" i="20"/>
  <c r="G3687" i="20"/>
  <c r="G3688" i="20"/>
  <c r="G3689" i="20"/>
  <c r="G3693" i="20"/>
  <c r="G3695" i="20"/>
  <c r="G3696" i="20"/>
  <c r="G3697" i="20"/>
  <c r="G3698" i="20"/>
  <c r="G3699" i="20"/>
  <c r="G3700" i="20"/>
  <c r="G3701" i="20"/>
  <c r="G3704" i="20"/>
  <c r="G3705" i="20"/>
  <c r="G3707" i="20"/>
  <c r="G3708" i="20"/>
  <c r="G3709" i="20"/>
  <c r="G3711" i="20"/>
  <c r="G3712" i="20"/>
  <c r="G3713" i="20"/>
  <c r="G3715" i="20"/>
  <c r="G3716" i="20"/>
  <c r="G3717" i="20"/>
  <c r="G3718" i="20"/>
  <c r="G3719" i="20"/>
  <c r="G3720" i="20"/>
  <c r="G3721" i="20"/>
  <c r="G3725" i="20"/>
  <c r="G3727" i="20"/>
  <c r="G3728" i="20"/>
  <c r="G3729" i="20"/>
  <c r="G3730" i="20"/>
  <c r="G3731" i="20"/>
  <c r="G3732" i="20"/>
  <c r="G3733" i="20"/>
  <c r="G3736" i="20"/>
  <c r="G3737" i="20"/>
  <c r="G3739" i="20"/>
  <c r="G3740" i="20"/>
  <c r="G3741" i="20"/>
  <c r="G3743" i="20"/>
  <c r="G3744" i="20"/>
  <c r="G3745" i="20"/>
  <c r="G3747" i="20"/>
  <c r="G3748" i="20"/>
  <c r="G3749" i="20"/>
  <c r="G3750" i="20"/>
  <c r="G3751" i="20"/>
  <c r="G3752" i="20"/>
  <c r="G3753" i="20"/>
  <c r="G3757" i="20"/>
  <c r="G3759" i="20"/>
  <c r="G3760" i="20"/>
  <c r="G3761" i="20"/>
  <c r="G3762" i="20"/>
  <c r="G3763" i="20"/>
  <c r="G3764" i="20"/>
  <c r="G3765" i="20"/>
  <c r="G3768" i="20"/>
  <c r="G3769" i="20"/>
  <c r="G3771" i="20"/>
  <c r="G3772" i="20"/>
  <c r="G3773" i="20"/>
  <c r="G3775" i="20"/>
  <c r="G3776" i="20"/>
  <c r="G3777" i="20"/>
  <c r="G3779" i="20"/>
  <c r="G3780" i="20"/>
  <c r="G3781" i="20"/>
  <c r="G3782" i="20"/>
  <c r="G3783" i="20"/>
  <c r="G3784" i="20"/>
  <c r="G3785" i="20"/>
  <c r="G3789" i="20"/>
  <c r="G3791" i="20"/>
  <c r="G3792" i="20"/>
  <c r="G3793" i="20"/>
  <c r="G3794" i="20"/>
  <c r="G3795" i="20"/>
  <c r="G3796" i="20"/>
  <c r="G3797" i="20"/>
  <c r="G3800" i="20"/>
  <c r="G3801" i="20"/>
  <c r="G3803" i="20"/>
  <c r="G3804" i="20"/>
  <c r="G3805" i="20"/>
  <c r="G3807" i="20"/>
  <c r="G3808" i="20"/>
  <c r="G3809" i="20"/>
  <c r="G3811" i="20"/>
  <c r="G3812" i="20"/>
  <c r="G3813" i="20"/>
  <c r="G3814" i="20"/>
  <c r="G3815" i="20"/>
  <c r="G3816" i="20"/>
  <c r="G3817" i="20"/>
  <c r="G3821" i="20"/>
  <c r="G3823" i="20"/>
  <c r="G3824" i="20"/>
  <c r="G3825" i="20"/>
  <c r="G3826" i="20"/>
  <c r="G3827" i="20"/>
  <c r="G3828" i="20"/>
  <c r="G3829" i="20"/>
  <c r="G3832" i="20"/>
  <c r="G3833" i="20"/>
  <c r="G3835" i="20"/>
  <c r="G3836" i="20"/>
  <c r="G3837" i="20"/>
  <c r="G3839" i="20"/>
  <c r="G3840" i="20"/>
  <c r="G3841" i="20"/>
  <c r="G3843" i="20"/>
  <c r="G3844" i="20"/>
  <c r="G3845" i="20"/>
  <c r="G3846" i="20"/>
  <c r="G3847" i="20"/>
  <c r="G3848" i="20"/>
  <c r="G3849" i="20"/>
  <c r="G3853" i="20"/>
  <c r="G3855" i="20"/>
  <c r="G3856" i="20"/>
  <c r="G3857" i="20"/>
  <c r="G3858" i="20"/>
  <c r="G3859" i="20"/>
  <c r="G3860" i="20"/>
  <c r="G3861" i="20"/>
  <c r="G3864" i="20"/>
  <c r="G3865" i="20"/>
  <c r="G3867" i="20"/>
  <c r="G3868" i="20"/>
  <c r="G3869" i="20"/>
  <c r="G3871" i="20"/>
  <c r="G3872" i="20"/>
  <c r="G3873" i="20"/>
  <c r="G3875" i="20"/>
  <c r="G3876" i="20"/>
  <c r="G3877" i="20"/>
  <c r="G3878" i="20"/>
  <c r="G3879" i="20"/>
  <c r="G3880" i="20"/>
  <c r="G3881" i="20"/>
  <c r="G3885" i="20"/>
  <c r="G3887" i="20"/>
  <c r="G3888" i="20"/>
  <c r="G3889" i="20"/>
  <c r="G3890" i="20"/>
  <c r="G3891" i="20"/>
  <c r="G3892" i="20"/>
  <c r="G3893" i="20"/>
  <c r="G3896" i="20"/>
  <c r="G3897" i="20"/>
  <c r="G3899" i="20"/>
  <c r="G3900" i="20"/>
  <c r="G3901" i="20"/>
  <c r="G3903" i="20"/>
  <c r="G3904" i="20"/>
  <c r="G3905" i="20"/>
  <c r="G3907" i="20"/>
  <c r="G3908" i="20"/>
  <c r="G3909" i="20"/>
  <c r="G3910" i="20"/>
  <c r="G3911" i="20"/>
  <c r="G3912" i="20"/>
  <c r="G3913" i="20"/>
  <c r="G3917" i="20"/>
  <c r="G3919" i="20"/>
  <c r="G3920" i="20"/>
  <c r="G3921" i="20"/>
  <c r="G3922" i="20"/>
  <c r="G3923" i="20"/>
  <c r="G3924" i="20"/>
  <c r="G3925" i="20"/>
  <c r="G3928" i="20"/>
  <c r="G3929" i="20"/>
  <c r="G3931" i="20"/>
  <c r="G3932" i="20"/>
  <c r="G3933" i="20"/>
  <c r="G3935" i="20"/>
  <c r="G3936" i="20"/>
  <c r="G3937" i="20"/>
  <c r="G3939" i="20"/>
  <c r="G3940" i="20"/>
  <c r="G3941" i="20"/>
  <c r="G3942" i="20"/>
  <c r="G3943" i="20"/>
  <c r="G3944" i="20"/>
  <c r="G3945" i="20"/>
  <c r="G3949" i="20"/>
  <c r="G3951" i="20"/>
  <c r="G3952" i="20"/>
  <c r="G3953" i="20"/>
  <c r="G3954" i="20"/>
  <c r="G3955" i="20"/>
  <c r="G3956" i="20"/>
  <c r="G3957" i="20"/>
  <c r="G3960" i="20"/>
  <c r="G3961" i="20"/>
  <c r="G3963" i="20"/>
  <c r="G3964" i="20"/>
  <c r="G3965" i="20"/>
  <c r="G3967" i="20"/>
  <c r="G3968" i="20"/>
  <c r="G3969" i="20"/>
  <c r="G3971" i="20"/>
  <c r="G3972" i="20"/>
  <c r="G3973" i="20"/>
  <c r="G3974" i="20"/>
  <c r="G3975" i="20"/>
  <c r="G3976" i="20"/>
  <c r="G3977" i="20"/>
  <c r="G3981" i="20"/>
  <c r="G3983" i="20"/>
  <c r="G3984" i="20"/>
  <c r="G3985" i="20"/>
  <c r="G3986" i="20"/>
  <c r="G3987" i="20"/>
  <c r="G3988" i="20"/>
  <c r="G3989" i="20"/>
  <c r="G3991" i="20"/>
  <c r="G3992" i="20"/>
  <c r="G3993" i="20"/>
  <c r="G3994" i="20"/>
  <c r="G3995" i="20"/>
  <c r="G3996" i="20"/>
  <c r="G3997" i="20"/>
  <c r="G3999" i="20"/>
  <c r="G4000" i="20"/>
  <c r="G4001" i="20"/>
  <c r="G4002" i="20"/>
  <c r="G4003" i="20"/>
  <c r="G4004" i="20"/>
  <c r="G4005" i="20"/>
  <c r="G4007" i="20"/>
  <c r="G4008" i="20"/>
  <c r="G4009" i="20"/>
  <c r="G4010" i="20"/>
  <c r="G4011" i="20"/>
  <c r="G4012" i="20"/>
  <c r="G4013" i="20"/>
  <c r="G4015" i="20"/>
  <c r="G4016" i="20"/>
  <c r="G4017" i="20"/>
  <c r="G4018" i="20"/>
  <c r="G4019" i="20"/>
  <c r="G4020" i="20"/>
  <c r="G4021" i="20"/>
  <c r="G4023" i="20"/>
  <c r="G4024" i="20"/>
  <c r="G4025" i="20"/>
  <c r="G4026" i="20"/>
  <c r="G4027" i="20"/>
  <c r="G4028" i="20"/>
  <c r="G4029" i="20"/>
  <c r="G4031" i="20"/>
  <c r="G4032" i="20"/>
  <c r="G4033" i="20"/>
  <c r="G4034" i="20"/>
  <c r="G4035" i="20"/>
  <c r="G4036" i="20"/>
  <c r="G4037" i="20"/>
  <c r="G4039" i="20"/>
  <c r="G4040" i="20"/>
  <c r="G4041" i="20"/>
  <c r="G4042" i="20"/>
  <c r="G4043" i="20"/>
  <c r="G4044" i="20"/>
  <c r="G4045" i="20"/>
  <c r="G4047" i="20"/>
  <c r="G4048" i="20"/>
  <c r="G4049" i="20"/>
  <c r="G4050" i="20"/>
  <c r="G4051" i="20"/>
  <c r="G4052" i="20"/>
  <c r="G4053" i="20"/>
  <c r="G4055" i="20"/>
  <c r="G4056" i="20"/>
  <c r="G4057" i="20"/>
  <c r="G4058" i="20"/>
  <c r="G4059" i="20"/>
  <c r="G4060" i="20"/>
  <c r="G4061" i="20"/>
  <c r="G4063" i="20"/>
  <c r="G4064" i="20"/>
  <c r="G4065" i="20"/>
  <c r="G4066" i="20"/>
  <c r="G4067" i="20"/>
  <c r="G4068" i="20"/>
  <c r="G4069" i="20"/>
  <c r="G4071" i="20"/>
  <c r="G4072" i="20"/>
  <c r="G4073" i="20"/>
  <c r="G4074" i="20"/>
  <c r="G4075" i="20"/>
  <c r="G4076" i="20"/>
  <c r="G4077" i="20"/>
  <c r="G4079" i="20"/>
  <c r="G4080" i="20"/>
  <c r="G4081" i="20"/>
  <c r="G4082" i="20"/>
  <c r="G4083" i="20"/>
  <c r="G4084" i="20"/>
  <c r="G4085" i="20"/>
  <c r="G4087" i="20"/>
  <c r="G4088" i="20"/>
  <c r="G4089" i="20"/>
  <c r="G4090" i="20"/>
  <c r="G4091" i="20"/>
  <c r="G4092" i="20"/>
  <c r="G4093" i="20"/>
  <c r="G4095" i="20"/>
  <c r="G4096" i="20"/>
  <c r="G4097" i="20"/>
  <c r="G4098" i="20"/>
  <c r="G4099" i="20"/>
  <c r="G4100" i="20"/>
  <c r="G4101" i="20"/>
  <c r="G4103" i="20"/>
  <c r="G4104" i="20"/>
  <c r="G4105" i="20"/>
  <c r="G4106" i="20"/>
  <c r="G4107" i="20"/>
  <c r="G4108" i="20"/>
  <c r="G4109" i="20"/>
  <c r="G4111" i="20"/>
  <c r="G4112" i="20"/>
  <c r="G4113" i="20"/>
  <c r="G4114" i="20"/>
  <c r="G4115" i="20"/>
  <c r="G4116" i="20"/>
  <c r="G4117" i="20"/>
  <c r="G4119" i="20"/>
  <c r="G4120" i="20"/>
  <c r="G4121" i="20"/>
  <c r="G4122" i="20"/>
  <c r="G4123" i="20"/>
  <c r="G4124" i="20"/>
  <c r="G4125" i="20"/>
  <c r="G4127" i="20"/>
  <c r="G4128" i="20"/>
  <c r="G4129" i="20"/>
  <c r="G4130" i="20"/>
  <c r="G4131" i="20"/>
  <c r="G4132" i="20"/>
  <c r="G4133" i="20"/>
  <c r="G4135" i="20"/>
  <c r="G4136" i="20"/>
  <c r="G4137" i="20"/>
  <c r="G4138" i="20"/>
  <c r="G4139" i="20"/>
  <c r="G4140" i="20"/>
  <c r="G4141" i="20"/>
  <c r="G4143" i="20"/>
  <c r="G4144" i="20"/>
  <c r="G4145" i="20"/>
  <c r="G4146" i="20"/>
  <c r="G4147" i="20"/>
  <c r="G4148" i="20"/>
  <c r="G4149" i="20"/>
  <c r="G4151" i="20"/>
  <c r="G4152" i="20"/>
  <c r="G4153" i="20"/>
  <c r="G4154" i="20"/>
  <c r="G4155" i="20"/>
  <c r="G4156" i="20"/>
  <c r="G4157" i="20"/>
  <c r="G4159" i="20"/>
  <c r="G4160" i="20"/>
  <c r="G4161" i="20"/>
  <c r="G4162" i="20"/>
  <c r="G4163" i="20"/>
  <c r="G4164" i="20"/>
  <c r="G4165" i="20"/>
  <c r="G4167" i="20"/>
  <c r="G4168" i="20"/>
  <c r="G4169" i="20"/>
  <c r="G4170" i="20"/>
  <c r="G4171" i="20"/>
  <c r="G4172" i="20"/>
  <c r="G4173" i="20"/>
  <c r="G4175" i="20"/>
  <c r="G4176" i="20"/>
  <c r="G4177" i="20"/>
  <c r="G4178" i="20"/>
  <c r="G4179" i="20"/>
  <c r="G4180" i="20"/>
  <c r="G4181" i="20"/>
  <c r="G4183" i="20"/>
  <c r="G4184" i="20"/>
  <c r="G4185" i="20"/>
  <c r="G4186" i="20"/>
  <c r="G4187" i="20"/>
  <c r="G4188" i="20"/>
  <c r="G4189" i="20"/>
  <c r="G4191" i="20"/>
  <c r="G4192" i="20"/>
  <c r="G4193" i="20"/>
  <c r="G4194" i="20"/>
  <c r="G4195" i="20"/>
  <c r="G4196" i="20"/>
  <c r="G4197" i="20"/>
  <c r="G4199" i="20"/>
  <c r="G4200" i="20"/>
  <c r="G4201" i="20"/>
  <c r="G4202" i="20"/>
  <c r="G4203" i="20"/>
  <c r="G4204" i="20"/>
  <c r="G2563" i="20"/>
  <c r="G2627" i="20"/>
  <c r="G2691" i="20"/>
  <c r="G2730" i="20"/>
  <c r="G2731" i="20"/>
  <c r="G2746" i="20"/>
  <c r="G2747" i="20"/>
  <c r="G2762" i="20"/>
  <c r="G2763" i="20"/>
  <c r="G2778" i="20"/>
  <c r="G2779" i="20"/>
  <c r="G2794" i="20"/>
  <c r="G2795" i="20"/>
  <c r="G2810" i="20"/>
  <c r="G2811" i="20"/>
  <c r="G2826" i="20"/>
  <c r="G2827" i="20"/>
  <c r="G2838" i="20"/>
  <c r="G2839" i="20"/>
  <c r="G2870" i="20"/>
  <c r="G2871" i="20"/>
  <c r="G2902" i="20"/>
  <c r="G2903" i="20"/>
  <c r="G2934" i="20"/>
  <c r="G2935" i="20"/>
  <c r="G2966" i="20"/>
  <c r="G2967" i="20"/>
  <c r="G2998" i="20"/>
  <c r="G2999" i="20"/>
  <c r="G3030" i="20"/>
  <c r="G3031" i="20"/>
  <c r="G3062" i="20"/>
  <c r="G3063" i="20"/>
  <c r="G3094" i="20"/>
  <c r="G3095" i="20"/>
  <c r="G2516" i="20"/>
  <c r="G2517" i="20"/>
  <c r="G2519" i="20"/>
  <c r="G2520" i="20"/>
  <c r="G2521" i="20"/>
  <c r="G2524" i="20"/>
  <c r="G2525" i="20"/>
  <c r="G2528" i="20"/>
  <c r="G2529" i="20"/>
  <c r="G2531" i="20"/>
  <c r="G2532" i="20"/>
  <c r="G2533" i="20"/>
  <c r="G2536" i="20"/>
  <c r="G2537" i="20"/>
  <c r="G2540" i="20"/>
  <c r="G2544" i="20"/>
  <c r="G2545" i="20"/>
  <c r="G2548" i="20"/>
  <c r="G2549" i="20"/>
  <c r="G2551" i="20"/>
  <c r="G2552" i="20"/>
  <c r="G2553" i="20"/>
  <c r="G2556" i="20"/>
  <c r="G2557" i="20"/>
  <c r="G2560" i="20"/>
  <c r="G2564" i="20"/>
  <c r="G2565" i="20"/>
  <c r="G2568" i="20"/>
  <c r="G2569" i="20"/>
  <c r="G2572" i="20"/>
  <c r="G2573" i="20"/>
  <c r="G2576" i="20"/>
  <c r="G2577" i="20"/>
  <c r="G2580" i="20"/>
  <c r="G2581" i="20"/>
  <c r="G2583" i="20"/>
  <c r="G2584" i="20"/>
  <c r="G2585" i="20"/>
  <c r="G2588" i="20"/>
  <c r="G2589" i="20"/>
  <c r="G2592" i="20"/>
  <c r="G2593" i="20"/>
  <c r="G2595" i="20"/>
  <c r="G2596" i="20"/>
  <c r="G2597" i="20"/>
  <c r="G2600" i="20"/>
  <c r="G2601" i="20"/>
  <c r="G2604" i="20"/>
  <c r="G2608" i="20"/>
  <c r="G2609" i="20"/>
  <c r="G2612" i="20"/>
  <c r="G2613" i="20"/>
  <c r="G2615" i="20"/>
  <c r="G2616" i="20"/>
  <c r="G2617" i="20"/>
  <c r="G2620" i="20"/>
  <c r="G2621" i="20"/>
  <c r="G2624" i="20"/>
  <c r="G2628" i="20"/>
  <c r="G2629" i="20"/>
  <c r="G2632" i="20"/>
  <c r="G2633" i="20"/>
  <c r="G2636" i="20"/>
  <c r="G2637" i="20"/>
  <c r="G2640" i="20"/>
  <c r="G2641" i="20"/>
  <c r="G2644" i="20"/>
  <c r="G2645" i="20"/>
  <c r="G2647" i="20"/>
  <c r="G2648" i="20"/>
  <c r="G2649" i="20"/>
  <c r="G2652" i="20"/>
  <c r="G2653" i="20"/>
  <c r="G2656" i="20"/>
  <c r="G2657" i="20"/>
  <c r="G2659" i="20"/>
  <c r="G2660" i="20"/>
  <c r="G2661" i="20"/>
  <c r="G2664" i="20"/>
  <c r="G2665" i="20"/>
  <c r="G2668" i="20"/>
  <c r="G2672" i="20"/>
  <c r="G2673" i="20"/>
  <c r="G2676" i="20"/>
  <c r="G2677" i="20"/>
  <c r="G2679" i="20"/>
  <c r="G2680" i="20"/>
  <c r="G2681" i="20"/>
  <c r="G2684" i="20"/>
  <c r="G2685" i="20"/>
  <c r="G2688" i="20"/>
  <c r="G2692" i="20"/>
  <c r="G2693" i="20"/>
  <c r="G2696" i="20"/>
  <c r="G2697" i="20"/>
  <c r="G2700" i="20"/>
  <c r="G2701" i="20"/>
  <c r="G2704" i="20"/>
  <c r="G2705" i="20"/>
  <c r="G2708" i="20"/>
  <c r="G2709" i="20"/>
  <c r="G2711" i="20"/>
  <c r="G2712" i="20"/>
  <c r="G2713" i="20"/>
  <c r="G2716" i="20"/>
  <c r="G2717" i="20"/>
  <c r="G2720" i="20"/>
  <c r="G2721" i="20"/>
  <c r="G2723" i="20"/>
  <c r="G2724" i="20"/>
  <c r="G2725" i="20"/>
  <c r="G2728" i="20"/>
  <c r="G2729" i="20"/>
  <c r="G2732" i="20"/>
  <c r="G2733" i="20"/>
  <c r="G2736" i="20"/>
  <c r="G2737" i="20"/>
  <c r="G2738" i="20"/>
  <c r="G2739" i="20"/>
  <c r="G2740" i="20"/>
  <c r="G2741" i="20"/>
  <c r="G2744" i="20"/>
  <c r="G2745" i="20"/>
  <c r="G2748" i="20"/>
  <c r="G2749" i="20"/>
  <c r="G2752" i="20"/>
  <c r="G2753" i="20"/>
  <c r="G2754" i="20"/>
  <c r="G2755" i="20"/>
  <c r="G2756" i="20"/>
  <c r="G2757" i="20"/>
  <c r="G2760" i="20"/>
  <c r="G2761" i="20"/>
  <c r="G2764" i="20"/>
  <c r="G2765" i="20"/>
  <c r="G2768" i="20"/>
  <c r="G2769" i="20"/>
  <c r="G2770" i="20"/>
  <c r="G2771" i="20"/>
  <c r="G2772" i="20"/>
  <c r="G2773" i="20"/>
  <c r="G2776" i="20"/>
  <c r="G2777" i="20"/>
  <c r="G2780" i="20"/>
  <c r="G2781" i="20"/>
  <c r="G2784" i="20"/>
  <c r="G2785" i="20"/>
  <c r="G2786" i="20"/>
  <c r="G2787" i="20"/>
  <c r="G2788" i="20"/>
  <c r="G2789" i="20"/>
  <c r="G2792" i="20"/>
  <c r="G2793" i="20"/>
  <c r="G2796" i="20"/>
  <c r="G2797" i="20"/>
  <c r="G2800" i="20"/>
  <c r="G2801" i="20"/>
  <c r="G2802" i="20"/>
  <c r="G2803" i="20"/>
  <c r="G2804" i="20"/>
  <c r="G2805" i="20"/>
  <c r="G2808" i="20"/>
  <c r="G2809" i="20"/>
  <c r="G2812" i="20"/>
  <c r="G2813" i="20"/>
  <c r="G2816" i="20"/>
  <c r="G2817" i="20"/>
  <c r="G2818" i="20"/>
  <c r="G2819" i="20"/>
  <c r="G2820" i="20"/>
  <c r="G2821" i="20"/>
  <c r="G2824" i="20"/>
  <c r="G2825" i="20"/>
  <c r="G2828" i="20"/>
  <c r="G2829" i="20"/>
  <c r="G2832" i="20"/>
  <c r="G2833" i="20"/>
  <c r="G2834" i="20"/>
  <c r="G2836" i="20"/>
  <c r="G2837" i="20"/>
  <c r="G2840" i="20"/>
  <c r="G2841" i="20"/>
  <c r="G2843" i="20"/>
  <c r="G2844" i="20"/>
  <c r="G2845" i="20"/>
  <c r="G2848" i="20"/>
  <c r="G2849" i="20"/>
  <c r="G2852" i="20"/>
  <c r="G2853" i="20"/>
  <c r="G2854" i="20"/>
  <c r="G2855" i="20"/>
  <c r="G2856" i="20"/>
  <c r="G2857" i="20"/>
  <c r="G2859" i="20"/>
  <c r="G2860" i="20"/>
  <c r="G2861" i="20"/>
  <c r="G2864" i="20"/>
  <c r="G2865" i="20"/>
  <c r="G2866" i="20"/>
  <c r="G2868" i="20"/>
  <c r="G2869" i="20"/>
  <c r="G2872" i="20"/>
  <c r="G2873" i="20"/>
  <c r="G2875" i="20"/>
  <c r="G2876" i="20"/>
  <c r="G2877" i="20"/>
  <c r="G2880" i="20"/>
  <c r="G2881" i="20"/>
  <c r="G2884" i="20"/>
  <c r="G2885" i="20"/>
  <c r="G2886" i="20"/>
  <c r="G2887" i="20"/>
  <c r="G2888" i="20"/>
  <c r="G2889" i="20"/>
  <c r="G2891" i="20"/>
  <c r="G2892" i="20"/>
  <c r="G2893" i="20"/>
  <c r="G2896" i="20"/>
  <c r="G2897" i="20"/>
  <c r="G2898" i="20"/>
  <c r="G2900" i="20"/>
  <c r="G2901" i="20"/>
  <c r="G2904" i="20"/>
  <c r="G2905" i="20"/>
  <c r="G2907" i="20"/>
  <c r="G2908" i="20"/>
  <c r="G2909" i="20"/>
  <c r="G2912" i="20"/>
  <c r="G2913" i="20"/>
  <c r="G2916" i="20"/>
  <c r="G2917" i="20"/>
  <c r="G2918" i="20"/>
  <c r="G2919" i="20"/>
  <c r="G2920" i="20"/>
  <c r="G2921" i="20"/>
  <c r="G2923" i="20"/>
  <c r="G2924" i="20"/>
  <c r="G2925" i="20"/>
  <c r="G2928" i="20"/>
  <c r="G2929" i="20"/>
  <c r="G2930" i="20"/>
  <c r="G2932" i="20"/>
  <c r="G2933" i="20"/>
  <c r="G2936" i="20"/>
  <c r="G2937" i="20"/>
  <c r="G2939" i="20"/>
  <c r="G2940" i="20"/>
  <c r="G2941" i="20"/>
  <c r="G2944" i="20"/>
  <c r="G2945" i="20"/>
  <c r="G2948" i="20"/>
  <c r="G2949" i="20"/>
  <c r="G2950" i="20"/>
  <c r="G2951" i="20"/>
  <c r="G2952" i="20"/>
  <c r="G2953" i="20"/>
  <c r="G2955" i="20"/>
  <c r="G2956" i="20"/>
  <c r="G2957" i="20"/>
  <c r="G2960" i="20"/>
  <c r="G2961" i="20"/>
  <c r="G2962" i="20"/>
  <c r="G2964" i="20"/>
  <c r="G2965" i="20"/>
  <c r="G2968" i="20"/>
  <c r="G2969" i="20"/>
  <c r="G2971" i="20"/>
  <c r="G2972" i="20"/>
  <c r="G2973" i="20"/>
  <c r="G2976" i="20"/>
  <c r="G2977" i="20"/>
  <c r="G2980" i="20"/>
  <c r="G2981" i="20"/>
  <c r="G2982" i="20"/>
  <c r="G2983" i="20"/>
  <c r="G2984" i="20"/>
  <c r="G2985" i="20"/>
  <c r="G2987" i="20"/>
  <c r="G2988" i="20"/>
  <c r="G2989" i="20"/>
  <c r="G2992" i="20"/>
  <c r="G2993" i="20"/>
  <c r="G2994" i="20"/>
  <c r="G2996" i="20"/>
  <c r="G2997" i="20"/>
  <c r="G3000" i="20"/>
  <c r="G3001" i="20"/>
  <c r="G3003" i="20"/>
  <c r="G3004" i="20"/>
  <c r="G3005" i="20"/>
  <c r="G3008" i="20"/>
  <c r="G3009" i="20"/>
  <c r="G3012" i="20"/>
  <c r="G3013" i="20"/>
  <c r="G3014" i="20"/>
  <c r="G3015" i="20"/>
  <c r="G3016" i="20"/>
  <c r="G3017" i="20"/>
  <c r="G3019" i="20"/>
  <c r="G3020" i="20"/>
  <c r="G3021" i="20"/>
  <c r="G3024" i="20"/>
  <c r="G3025" i="20"/>
  <c r="G3026" i="20"/>
  <c r="G3028" i="20"/>
  <c r="G3029" i="20"/>
  <c r="G3032" i="20"/>
  <c r="G3033" i="20"/>
  <c r="G3035" i="20"/>
  <c r="G3036" i="20"/>
  <c r="G3037" i="20"/>
  <c r="G3040" i="20"/>
  <c r="G3041" i="20"/>
  <c r="G3044" i="20"/>
  <c r="G3045" i="20"/>
  <c r="G3046" i="20"/>
  <c r="G3047" i="20"/>
  <c r="G3048" i="20"/>
  <c r="G3049" i="20"/>
  <c r="G3051" i="20"/>
  <c r="G3052" i="20"/>
  <c r="G3053" i="20"/>
  <c r="G3056" i="20"/>
  <c r="G3057" i="20"/>
  <c r="G3058" i="20"/>
  <c r="G3060" i="20"/>
  <c r="G3061" i="20"/>
  <c r="G3064" i="20"/>
  <c r="G3065" i="20"/>
  <c r="G3067" i="20"/>
  <c r="G3068" i="20"/>
  <c r="G3069" i="20"/>
  <c r="G3072" i="20"/>
  <c r="G3073" i="20"/>
  <c r="G3076" i="20"/>
  <c r="G3077" i="20"/>
  <c r="G3078" i="20"/>
  <c r="G3079" i="20"/>
  <c r="G3080" i="20"/>
  <c r="G3081" i="20"/>
  <c r="G3083" i="20"/>
  <c r="G3084" i="20"/>
  <c r="G3085" i="20"/>
  <c r="G3088" i="20"/>
  <c r="G3089" i="20"/>
  <c r="G3090" i="20"/>
  <c r="G3092" i="20"/>
  <c r="G3093" i="20"/>
  <c r="G3096" i="20"/>
  <c r="G3097" i="20"/>
  <c r="G3099" i="20"/>
  <c r="G3100" i="20"/>
  <c r="G3101" i="20"/>
  <c r="G3104" i="20"/>
  <c r="G3105" i="20"/>
  <c r="G3108" i="20"/>
  <c r="G2514" i="20"/>
  <c r="G1816" i="20"/>
  <c r="G1880" i="20"/>
  <c r="G1944" i="20"/>
  <c r="G2008" i="20"/>
  <c r="G2072" i="20"/>
  <c r="G2136" i="20"/>
  <c r="G2200" i="20"/>
  <c r="G2264" i="20"/>
  <c r="G2328" i="20"/>
  <c r="G2392" i="20"/>
  <c r="G2456" i="20"/>
  <c r="G1813" i="20"/>
  <c r="G1814" i="20"/>
  <c r="G1815" i="20"/>
  <c r="G1817" i="20"/>
  <c r="G1818" i="20"/>
  <c r="G1821" i="20"/>
  <c r="G1822" i="20"/>
  <c r="G1825" i="20"/>
  <c r="G1826" i="20"/>
  <c r="G1827" i="20"/>
  <c r="G1829" i="20"/>
  <c r="G1830" i="20"/>
  <c r="G1833" i="20"/>
  <c r="G1834" i="20"/>
  <c r="G1836" i="20"/>
  <c r="G1838" i="20"/>
  <c r="G1841" i="20"/>
  <c r="G1842" i="20"/>
  <c r="G1845" i="20"/>
  <c r="G1846" i="20"/>
  <c r="G1847" i="20"/>
  <c r="G1848" i="20"/>
  <c r="G1849" i="20"/>
  <c r="G1850" i="20"/>
  <c r="G1853" i="20"/>
  <c r="G1854" i="20"/>
  <c r="G1857" i="20"/>
  <c r="G1858" i="20"/>
  <c r="G1861" i="20"/>
  <c r="G1862" i="20"/>
  <c r="G1865" i="20"/>
  <c r="G1866" i="20"/>
  <c r="G1868" i="20"/>
  <c r="G1869" i="20"/>
  <c r="G1870" i="20"/>
  <c r="G1873" i="20"/>
  <c r="G1874" i="20"/>
  <c r="G1877" i="20"/>
  <c r="G1878" i="20"/>
  <c r="G1879" i="20"/>
  <c r="G1881" i="20"/>
  <c r="G1882" i="20"/>
  <c r="G1885" i="20"/>
  <c r="G1886" i="20"/>
  <c r="G1889" i="20"/>
  <c r="G1890" i="20"/>
  <c r="G1891" i="20"/>
  <c r="G1893" i="20"/>
  <c r="G1894" i="20"/>
  <c r="G1897" i="20"/>
  <c r="G1898" i="20"/>
  <c r="G1900" i="20"/>
  <c r="G1902" i="20"/>
  <c r="G1905" i="20"/>
  <c r="G1906" i="20"/>
  <c r="G1909" i="20"/>
  <c r="G1910" i="20"/>
  <c r="G1911" i="20"/>
  <c r="G1912" i="20"/>
  <c r="G1913" i="20"/>
  <c r="G1914" i="20"/>
  <c r="G1917" i="20"/>
  <c r="G1918" i="20"/>
  <c r="G1921" i="20"/>
  <c r="G1922" i="20"/>
  <c r="G1925" i="20"/>
  <c r="G1926" i="20"/>
  <c r="G1929" i="20"/>
  <c r="G1930" i="20"/>
  <c r="G1932" i="20"/>
  <c r="G1933" i="20"/>
  <c r="G1934" i="20"/>
  <c r="G1937" i="20"/>
  <c r="G1938" i="20"/>
  <c r="G1941" i="20"/>
  <c r="G1942" i="20"/>
  <c r="G1943" i="20"/>
  <c r="G1945" i="20"/>
  <c r="G1946" i="20"/>
  <c r="G1949" i="20"/>
  <c r="G1950" i="20"/>
  <c r="G1953" i="20"/>
  <c r="G1954" i="20"/>
  <c r="G1955" i="20"/>
  <c r="G1957" i="20"/>
  <c r="G1958" i="20"/>
  <c r="G1961" i="20"/>
  <c r="G1962" i="20"/>
  <c r="G1964" i="20"/>
  <c r="G1966" i="20"/>
  <c r="G1969" i="20"/>
  <c r="G1970" i="20"/>
  <c r="G1973" i="20"/>
  <c r="G1974" i="20"/>
  <c r="G1975" i="20"/>
  <c r="G1976" i="20"/>
  <c r="G1977" i="20"/>
  <c r="G1978" i="20"/>
  <c r="G1981" i="20"/>
  <c r="G1982" i="20"/>
  <c r="G1985" i="20"/>
  <c r="G1986" i="20"/>
  <c r="G1989" i="20"/>
  <c r="G1990" i="20"/>
  <c r="G1993" i="20"/>
  <c r="G1994" i="20"/>
  <c r="G1996" i="20"/>
  <c r="G1997" i="20"/>
  <c r="G1998" i="20"/>
  <c r="G2001" i="20"/>
  <c r="G2002" i="20"/>
  <c r="G2005" i="20"/>
  <c r="G2006" i="20"/>
  <c r="G2007" i="20"/>
  <c r="G2009" i="20"/>
  <c r="G2010" i="20"/>
  <c r="G2013" i="20"/>
  <c r="G2014" i="20"/>
  <c r="G2017" i="20"/>
  <c r="G2018" i="20"/>
  <c r="G2019" i="20"/>
  <c r="G2021" i="20"/>
  <c r="G2022" i="20"/>
  <c r="G2025" i="20"/>
  <c r="G2026" i="20"/>
  <c r="G2028" i="20"/>
  <c r="G2030" i="20"/>
  <c r="G2033" i="20"/>
  <c r="G2034" i="20"/>
  <c r="G2037" i="20"/>
  <c r="G2038" i="20"/>
  <c r="G2039" i="20"/>
  <c r="G2040" i="20"/>
  <c r="G2041" i="20"/>
  <c r="G2042" i="20"/>
  <c r="G2045" i="20"/>
  <c r="G2046" i="20"/>
  <c r="G2049" i="20"/>
  <c r="G2050" i="20"/>
  <c r="G2053" i="20"/>
  <c r="G2054" i="20"/>
  <c r="G2057" i="20"/>
  <c r="G2058" i="20"/>
  <c r="G2060" i="20"/>
  <c r="G2061" i="20"/>
  <c r="G2062" i="20"/>
  <c r="G2065" i="20"/>
  <c r="G2066" i="20"/>
  <c r="G2069" i="20"/>
  <c r="G2070" i="20"/>
  <c r="G2071" i="20"/>
  <c r="G2073" i="20"/>
  <c r="G2074" i="20"/>
  <c r="G2077" i="20"/>
  <c r="G2078" i="20"/>
  <c r="G2081" i="20"/>
  <c r="G2082" i="20"/>
  <c r="G2083" i="20"/>
  <c r="G2085" i="20"/>
  <c r="G2086" i="20"/>
  <c r="G2089" i="20"/>
  <c r="G2090" i="20"/>
  <c r="G2092" i="20"/>
  <c r="G2094" i="20"/>
  <c r="G2097" i="20"/>
  <c r="G2098" i="20"/>
  <c r="G2101" i="20"/>
  <c r="G2102" i="20"/>
  <c r="G2103" i="20"/>
  <c r="G2104" i="20"/>
  <c r="G2105" i="20"/>
  <c r="G2106" i="20"/>
  <c r="G2109" i="20"/>
  <c r="G2110" i="20"/>
  <c r="G2113" i="20"/>
  <c r="G2114" i="20"/>
  <c r="G2117" i="20"/>
  <c r="G2118" i="20"/>
  <c r="G2121" i="20"/>
  <c r="G2122" i="20"/>
  <c r="G2124" i="20"/>
  <c r="G2125" i="20"/>
  <c r="G2126" i="20"/>
  <c r="G2129" i="20"/>
  <c r="G2130" i="20"/>
  <c r="G2133" i="20"/>
  <c r="G2134" i="20"/>
  <c r="G2135" i="20"/>
  <c r="G2137" i="20"/>
  <c r="G2138" i="20"/>
  <c r="G2141" i="20"/>
  <c r="G2142" i="20"/>
  <c r="G2145" i="20"/>
  <c r="G2146" i="20"/>
  <c r="G2147" i="20"/>
  <c r="G2149" i="20"/>
  <c r="G2150" i="20"/>
  <c r="G2153" i="20"/>
  <c r="G2154" i="20"/>
  <c r="G2156" i="20"/>
  <c r="G2158" i="20"/>
  <c r="G2161" i="20"/>
  <c r="G2162" i="20"/>
  <c r="G2165" i="20"/>
  <c r="G2166" i="20"/>
  <c r="G2167" i="20"/>
  <c r="G2168" i="20"/>
  <c r="G2169" i="20"/>
  <c r="G2170" i="20"/>
  <c r="G2173" i="20"/>
  <c r="G2174" i="20"/>
  <c r="G2177" i="20"/>
  <c r="G2178" i="20"/>
  <c r="G2181" i="20"/>
  <c r="G2182" i="20"/>
  <c r="G2185" i="20"/>
  <c r="G2186" i="20"/>
  <c r="G2188" i="20"/>
  <c r="G2189" i="20"/>
  <c r="G2190" i="20"/>
  <c r="G2193" i="20"/>
  <c r="G2194" i="20"/>
  <c r="G2197" i="20"/>
  <c r="G2198" i="20"/>
  <c r="G2199" i="20"/>
  <c r="G2201" i="20"/>
  <c r="G2202" i="20"/>
  <c r="G2205" i="20"/>
  <c r="G2206" i="20"/>
  <c r="G2209" i="20"/>
  <c r="G2210" i="20"/>
  <c r="G2211" i="20"/>
  <c r="G2213" i="20"/>
  <c r="G2214" i="20"/>
  <c r="G2217" i="20"/>
  <c r="G2218" i="20"/>
  <c r="G2220" i="20"/>
  <c r="G2222" i="20"/>
  <c r="G2225" i="20"/>
  <c r="G2226" i="20"/>
  <c r="G2229" i="20"/>
  <c r="G2230" i="20"/>
  <c r="G2231" i="20"/>
  <c r="G2232" i="20"/>
  <c r="G2233" i="20"/>
  <c r="G2234" i="20"/>
  <c r="G2237" i="20"/>
  <c r="G2238" i="20"/>
  <c r="G2241" i="20"/>
  <c r="G2242" i="20"/>
  <c r="G2245" i="20"/>
  <c r="G2246" i="20"/>
  <c r="G2249" i="20"/>
  <c r="G2250" i="20"/>
  <c r="G2252" i="20"/>
  <c r="G2253" i="20"/>
  <c r="G2254" i="20"/>
  <c r="G2257" i="20"/>
  <c r="G2258" i="20"/>
  <c r="G2261" i="20"/>
  <c r="G2262" i="20"/>
  <c r="G2263" i="20"/>
  <c r="G2265" i="20"/>
  <c r="G2266" i="20"/>
  <c r="G2269" i="20"/>
  <c r="G2270" i="20"/>
  <c r="G2273" i="20"/>
  <c r="G2274" i="20"/>
  <c r="G2275" i="20"/>
  <c r="G2277" i="20"/>
  <c r="G2278" i="20"/>
  <c r="G2281" i="20"/>
  <c r="G2282" i="20"/>
  <c r="G2284" i="20"/>
  <c r="G2286" i="20"/>
  <c r="G2289" i="20"/>
  <c r="G2290" i="20"/>
  <c r="G2293" i="20"/>
  <c r="G2294" i="20"/>
  <c r="G2295" i="20"/>
  <c r="G2296" i="20"/>
  <c r="G2297" i="20"/>
  <c r="G2298" i="20"/>
  <c r="G2301" i="20"/>
  <c r="G2302" i="20"/>
  <c r="G2305" i="20"/>
  <c r="G2306" i="20"/>
  <c r="G2309" i="20"/>
  <c r="G2310" i="20"/>
  <c r="G2313" i="20"/>
  <c r="G2314" i="20"/>
  <c r="G2316" i="20"/>
  <c r="G2317" i="20"/>
  <c r="G2318" i="20"/>
  <c r="G2321" i="20"/>
  <c r="G2322" i="20"/>
  <c r="G2325" i="20"/>
  <c r="G2326" i="20"/>
  <c r="G2327" i="20"/>
  <c r="G2329" i="20"/>
  <c r="G2330" i="20"/>
  <c r="G2333" i="20"/>
  <c r="G2334" i="20"/>
  <c r="G2337" i="20"/>
  <c r="G2338" i="20"/>
  <c r="G2339" i="20"/>
  <c r="G2341" i="20"/>
  <c r="G2342" i="20"/>
  <c r="G2345" i="20"/>
  <c r="G2346" i="20"/>
  <c r="G2348" i="20"/>
  <c r="G2350" i="20"/>
  <c r="G2353" i="20"/>
  <c r="G2354" i="20"/>
  <c r="G2357" i="20"/>
  <c r="G2358" i="20"/>
  <c r="G2359" i="20"/>
  <c r="G2360" i="20"/>
  <c r="G2361" i="20"/>
  <c r="G2362" i="20"/>
  <c r="G2365" i="20"/>
  <c r="G2366" i="20"/>
  <c r="G2369" i="20"/>
  <c r="G2370" i="20"/>
  <c r="G2373" i="20"/>
  <c r="G2374" i="20"/>
  <c r="G2377" i="20"/>
  <c r="G2378" i="20"/>
  <c r="G2380" i="20"/>
  <c r="G2381" i="20"/>
  <c r="G2382" i="20"/>
  <c r="G2385" i="20"/>
  <c r="G2386" i="20"/>
  <c r="G2389" i="20"/>
  <c r="G2390" i="20"/>
  <c r="G2391" i="20"/>
  <c r="G2393" i="20"/>
  <c r="G2394" i="20"/>
  <c r="G2397" i="20"/>
  <c r="G2398" i="20"/>
  <c r="G2401" i="20"/>
  <c r="G2402" i="20"/>
  <c r="G2403" i="20"/>
  <c r="G2405" i="20"/>
  <c r="G2406" i="20"/>
  <c r="G2409" i="20"/>
  <c r="G2410" i="20"/>
  <c r="G2412" i="20"/>
  <c r="G2414" i="20"/>
  <c r="G2417" i="20"/>
  <c r="G2418" i="20"/>
  <c r="G2421" i="20"/>
  <c r="G2422" i="20"/>
  <c r="G2423" i="20"/>
  <c r="G2424" i="20"/>
  <c r="G2425" i="20"/>
  <c r="G2426" i="20"/>
  <c r="G2429" i="20"/>
  <c r="G2430" i="20"/>
  <c r="G2433" i="20"/>
  <c r="G2434" i="20"/>
  <c r="G2437" i="20"/>
  <c r="G2438" i="20"/>
  <c r="G2441" i="20"/>
  <c r="G2442" i="20"/>
  <c r="G2444" i="20"/>
  <c r="G2445" i="20"/>
  <c r="G2446" i="20"/>
  <c r="G2449" i="20"/>
  <c r="G2450" i="20"/>
  <c r="G2453" i="20"/>
  <c r="G2454" i="20"/>
  <c r="G2455" i="20"/>
  <c r="G2457" i="20"/>
  <c r="G2458" i="20"/>
  <c r="G2461" i="20"/>
  <c r="G2462" i="20"/>
  <c r="G2465" i="20"/>
  <c r="G2466" i="20"/>
  <c r="G2467" i="20"/>
  <c r="G2469" i="20"/>
  <c r="G2470" i="20"/>
  <c r="G2473" i="20"/>
  <c r="G2474" i="20"/>
  <c r="G2476" i="20"/>
  <c r="G2478" i="20"/>
  <c r="G2481" i="20"/>
  <c r="G2482" i="20"/>
  <c r="G2485" i="20"/>
  <c r="G2486" i="20"/>
  <c r="G2487" i="20"/>
  <c r="G2488" i="20"/>
  <c r="G2489" i="20"/>
  <c r="G2490" i="20"/>
  <c r="G2493" i="20"/>
  <c r="G2494" i="20"/>
  <c r="G2497" i="20"/>
  <c r="G2498" i="20"/>
  <c r="G2501" i="20"/>
  <c r="G2502" i="20"/>
  <c r="G2505" i="20"/>
  <c r="G2506" i="20"/>
  <c r="G2508" i="20"/>
  <c r="G2509" i="20"/>
  <c r="G2510" i="20"/>
  <c r="G2513" i="20"/>
  <c r="G1812" i="20"/>
  <c r="G1731" i="20"/>
  <c r="G1795" i="20"/>
  <c r="G1175" i="20"/>
  <c r="G1179" i="20"/>
  <c r="G1182" i="20"/>
  <c r="G1183" i="20"/>
  <c r="G1187" i="20"/>
  <c r="G1191" i="20"/>
  <c r="G1195" i="20"/>
  <c r="G1198" i="20"/>
  <c r="G1199" i="20"/>
  <c r="G1203" i="20"/>
  <c r="G1207" i="20"/>
  <c r="G1211" i="20"/>
  <c r="G1214" i="20"/>
  <c r="G1218" i="20"/>
  <c r="G1222" i="20"/>
  <c r="G1226" i="20"/>
  <c r="G1229" i="20"/>
  <c r="G1230" i="20"/>
  <c r="G1234" i="20"/>
  <c r="G1238" i="20"/>
  <c r="G1242" i="20"/>
  <c r="G1245" i="20"/>
  <c r="G1246" i="20"/>
  <c r="G1250" i="20"/>
  <c r="G1254" i="20"/>
  <c r="G1258" i="20"/>
  <c r="G1261" i="20"/>
  <c r="G1262" i="20"/>
  <c r="G1266" i="20"/>
  <c r="G1270" i="20"/>
  <c r="G1274" i="20"/>
  <c r="G1277" i="20"/>
  <c r="G1278" i="20"/>
  <c r="G1282" i="20"/>
  <c r="G1286" i="20"/>
  <c r="G1290" i="20"/>
  <c r="G1293" i="20"/>
  <c r="G1294" i="20"/>
  <c r="G1298" i="20"/>
  <c r="G1302" i="20"/>
  <c r="G1306" i="20"/>
  <c r="G1309" i="20"/>
  <c r="G1310" i="20"/>
  <c r="G1314" i="20"/>
  <c r="G1318" i="20"/>
  <c r="G1322" i="20"/>
  <c r="G1325" i="20"/>
  <c r="G1326" i="20"/>
  <c r="G1330" i="20"/>
  <c r="G1334" i="20"/>
  <c r="G1338" i="20"/>
  <c r="G1341" i="20"/>
  <c r="G1342" i="20"/>
  <c r="G1346" i="20"/>
  <c r="G1350" i="20"/>
  <c r="G1354" i="20"/>
  <c r="G1357" i="20"/>
  <c r="G1358" i="20"/>
  <c r="G1362" i="20"/>
  <c r="G1366" i="20"/>
  <c r="G1370" i="20"/>
  <c r="G1373" i="20"/>
  <c r="G1374" i="20"/>
  <c r="G1378" i="20"/>
  <c r="G1382" i="20"/>
  <c r="G1386" i="20"/>
  <c r="G1389" i="20"/>
  <c r="G1390" i="20"/>
  <c r="G1394" i="20"/>
  <c r="G1398" i="20"/>
  <c r="G1402" i="20"/>
  <c r="G1405" i="20"/>
  <c r="G1406" i="20"/>
  <c r="G1410" i="20"/>
  <c r="G1414" i="20"/>
  <c r="G1418" i="20"/>
  <c r="G1421" i="20"/>
  <c r="G1422" i="20"/>
  <c r="G1426" i="20"/>
  <c r="G1430" i="20"/>
  <c r="G1434" i="20"/>
  <c r="G1437" i="20"/>
  <c r="G1438" i="20"/>
  <c r="G1442" i="20"/>
  <c r="G1446" i="20"/>
  <c r="G1450" i="20"/>
  <c r="G1453" i="20"/>
  <c r="G1454" i="20"/>
  <c r="G1458" i="20"/>
  <c r="G1462" i="20"/>
  <c r="G1466" i="20"/>
  <c r="G1469" i="20"/>
  <c r="G1470" i="20"/>
  <c r="G1474" i="20"/>
  <c r="G1478" i="20"/>
  <c r="G1482" i="20"/>
  <c r="G1485" i="20"/>
  <c r="G1486" i="20"/>
  <c r="G1490" i="20"/>
  <c r="G1494" i="20"/>
  <c r="G1498" i="20"/>
  <c r="G1501" i="20"/>
  <c r="G1502" i="20"/>
  <c r="G1506" i="20"/>
  <c r="G1510" i="20"/>
  <c r="G1514" i="20"/>
  <c r="G1517" i="20"/>
  <c r="G1518" i="20"/>
  <c r="G1522" i="20"/>
  <c r="G1526" i="20"/>
  <c r="G1530" i="20"/>
  <c r="G1533" i="20"/>
  <c r="G1534" i="20"/>
  <c r="G1538" i="20"/>
  <c r="G1542" i="20"/>
  <c r="G1546" i="20"/>
  <c r="G1549" i="20"/>
  <c r="G1550" i="20"/>
  <c r="G1554" i="20"/>
  <c r="G1558" i="20"/>
  <c r="G1562" i="20"/>
  <c r="G1565" i="20"/>
  <c r="G1566" i="20"/>
  <c r="G1570" i="20"/>
  <c r="G1574" i="20"/>
  <c r="G1578" i="20"/>
  <c r="G1581" i="20"/>
  <c r="G1582" i="20"/>
  <c r="G1586" i="20"/>
  <c r="G1590" i="20"/>
  <c r="G1594" i="20"/>
  <c r="G1596" i="20"/>
  <c r="G1597" i="20"/>
  <c r="G1601" i="20"/>
  <c r="G1605" i="20"/>
  <c r="G1609" i="20"/>
  <c r="G1612" i="20"/>
  <c r="G1616" i="20"/>
  <c r="G1620" i="20"/>
  <c r="G1624" i="20"/>
  <c r="G1627" i="20"/>
  <c r="G1628" i="20"/>
  <c r="G1632" i="20"/>
  <c r="G1636" i="20"/>
  <c r="G1640" i="20"/>
  <c r="G1643" i="20"/>
  <c r="G1644" i="20"/>
  <c r="G1648" i="20"/>
  <c r="G1652" i="20"/>
  <c r="G1656" i="20"/>
  <c r="G1659" i="20"/>
  <c r="G1660" i="20"/>
  <c r="G1664" i="20"/>
  <c r="G1668" i="20"/>
  <c r="G1672" i="20"/>
  <c r="G1675" i="20"/>
  <c r="G1676" i="20"/>
  <c r="G1680" i="20"/>
  <c r="G1684" i="20"/>
  <c r="G1687" i="20"/>
  <c r="G1688" i="20"/>
  <c r="G1692" i="20"/>
  <c r="G1696" i="20"/>
  <c r="G1697" i="20"/>
  <c r="G1699" i="20"/>
  <c r="G1700" i="20"/>
  <c r="G1704" i="20"/>
  <c r="G1708" i="20"/>
  <c r="G1712" i="20"/>
  <c r="G1716" i="20"/>
  <c r="G1719" i="20"/>
  <c r="G1720" i="20"/>
  <c r="G1724" i="20"/>
  <c r="G1728" i="20"/>
  <c r="G1729" i="20"/>
  <c r="G1732" i="20"/>
  <c r="G1736" i="20"/>
  <c r="G1740" i="20"/>
  <c r="G1741" i="20"/>
  <c r="G1744" i="20"/>
  <c r="G1748" i="20"/>
  <c r="G1751" i="20"/>
  <c r="G1752" i="20"/>
  <c r="G1756" i="20"/>
  <c r="G1760" i="20"/>
  <c r="G1761" i="20"/>
  <c r="G1763" i="20"/>
  <c r="G1764" i="20"/>
  <c r="G1768" i="20"/>
  <c r="G1772" i="20"/>
  <c r="G1776" i="20"/>
  <c r="G1780" i="20"/>
  <c r="G1783" i="20"/>
  <c r="G1784" i="20"/>
  <c r="G1788" i="20"/>
  <c r="G1792" i="20"/>
  <c r="G1793" i="20"/>
  <c r="G1796" i="20"/>
  <c r="G1800" i="20"/>
  <c r="G1804" i="20"/>
  <c r="G1805" i="20"/>
  <c r="G1808" i="20"/>
  <c r="G1172" i="20"/>
  <c r="G8" i="20"/>
  <c r="G12" i="20"/>
  <c r="G16" i="20"/>
  <c r="G20" i="20"/>
  <c r="G24" i="20"/>
  <c r="G28" i="20"/>
  <c r="G32" i="20"/>
  <c r="G36" i="20"/>
  <c r="G40" i="20"/>
  <c r="G41" i="20"/>
  <c r="G44" i="20"/>
  <c r="G48" i="20"/>
  <c r="G52" i="20"/>
  <c r="G56" i="20"/>
  <c r="G60" i="20"/>
  <c r="G64" i="20"/>
  <c r="G68" i="20"/>
  <c r="G72" i="20"/>
  <c r="G76" i="20"/>
  <c r="G80" i="20"/>
  <c r="G84" i="20"/>
  <c r="G88" i="20"/>
  <c r="G92" i="20"/>
  <c r="G96" i="20"/>
  <c r="G100" i="20"/>
  <c r="G104" i="20"/>
  <c r="G108" i="20"/>
  <c r="G112" i="20"/>
  <c r="G116" i="20"/>
  <c r="G120" i="20"/>
  <c r="G124" i="20"/>
  <c r="G128" i="20"/>
  <c r="G132" i="20"/>
  <c r="G136" i="20"/>
  <c r="G140" i="20"/>
  <c r="G144" i="20"/>
  <c r="G148" i="20"/>
  <c r="G152" i="20"/>
  <c r="G156" i="20"/>
  <c r="G160" i="20"/>
  <c r="G164" i="20"/>
  <c r="G168" i="20"/>
  <c r="G169" i="20"/>
  <c r="G172" i="20"/>
  <c r="G176" i="20"/>
  <c r="G180" i="20"/>
  <c r="G184" i="20"/>
  <c r="G188" i="20"/>
  <c r="G192" i="20"/>
  <c r="G196" i="20"/>
  <c r="G200" i="20"/>
  <c r="G204" i="20"/>
  <c r="G208" i="20"/>
  <c r="G212" i="20"/>
  <c r="G216" i="20"/>
  <c r="G220" i="20"/>
  <c r="G224" i="20"/>
  <c r="G228" i="20"/>
  <c r="G232" i="20"/>
  <c r="G236" i="20"/>
  <c r="G240" i="20"/>
  <c r="G244" i="20"/>
  <c r="G248" i="20"/>
  <c r="G252" i="20"/>
  <c r="G256" i="20"/>
  <c r="G258" i="20"/>
  <c r="G260" i="20"/>
  <c r="G264" i="20"/>
  <c r="G268" i="20"/>
  <c r="G272" i="20"/>
  <c r="G276" i="20"/>
  <c r="G280" i="20"/>
  <c r="G284" i="20"/>
  <c r="G288" i="20"/>
  <c r="G290" i="20"/>
  <c r="G292" i="20"/>
  <c r="G296" i="20"/>
  <c r="G300" i="20"/>
  <c r="G304" i="20"/>
  <c r="G308" i="20"/>
  <c r="G312" i="20"/>
  <c r="G316" i="20"/>
  <c r="G318" i="20"/>
  <c r="G320" i="20"/>
  <c r="G324" i="20"/>
  <c r="G328" i="20"/>
  <c r="G332" i="20"/>
  <c r="G336" i="20"/>
  <c r="G340" i="20"/>
  <c r="G344" i="20"/>
  <c r="G346" i="20"/>
  <c r="G348" i="20"/>
  <c r="G352" i="20"/>
  <c r="G356" i="20"/>
  <c r="G360" i="20"/>
  <c r="G364" i="20"/>
  <c r="G368" i="20"/>
  <c r="G372" i="20"/>
  <c r="G376" i="20"/>
  <c r="G377" i="20"/>
  <c r="G380" i="20"/>
  <c r="G384" i="20"/>
  <c r="G388" i="20"/>
  <c r="G392" i="20"/>
  <c r="G396" i="20"/>
  <c r="G400" i="20"/>
  <c r="G404" i="20"/>
  <c r="G408" i="20"/>
  <c r="G412" i="20"/>
  <c r="G416" i="20"/>
  <c r="G420" i="20"/>
  <c r="G424" i="20"/>
  <c r="G428" i="20"/>
  <c r="G432" i="20"/>
  <c r="G434" i="20"/>
  <c r="G436" i="20"/>
  <c r="G440" i="20"/>
  <c r="G444" i="20"/>
  <c r="G448" i="20"/>
  <c r="G452" i="20"/>
  <c r="G456" i="20"/>
  <c r="G460" i="20"/>
  <c r="G461" i="20"/>
  <c r="G464" i="20"/>
  <c r="G468" i="20"/>
  <c r="G472" i="20"/>
  <c r="G476" i="20"/>
  <c r="G480" i="20"/>
  <c r="G484" i="20"/>
  <c r="G488" i="20"/>
  <c r="G489" i="20"/>
  <c r="G490" i="20"/>
  <c r="G492" i="20"/>
  <c r="G496" i="20"/>
  <c r="G500" i="20"/>
  <c r="G504" i="20"/>
  <c r="G508" i="20"/>
  <c r="G512" i="20"/>
  <c r="G516" i="20"/>
  <c r="G517" i="20"/>
  <c r="G520" i="20"/>
  <c r="G524" i="20"/>
  <c r="G528" i="20"/>
  <c r="G532" i="20"/>
  <c r="G536" i="20"/>
  <c r="G540" i="20"/>
  <c r="G544" i="20"/>
  <c r="G546" i="20"/>
  <c r="G548" i="20"/>
  <c r="G552" i="20"/>
  <c r="G556" i="20"/>
  <c r="G560" i="20"/>
  <c r="G564" i="20"/>
  <c r="G568" i="20"/>
  <c r="G572" i="20"/>
  <c r="G574" i="20"/>
  <c r="G576" i="20"/>
  <c r="G580" i="20"/>
  <c r="G584" i="20"/>
  <c r="G588" i="20"/>
  <c r="G592" i="20"/>
  <c r="G596" i="20"/>
  <c r="G600" i="20"/>
  <c r="G602" i="20"/>
  <c r="G604" i="20"/>
  <c r="G605" i="20"/>
  <c r="G608" i="20"/>
  <c r="G612" i="20"/>
  <c r="G616" i="20"/>
  <c r="G620" i="20"/>
  <c r="G624" i="20"/>
  <c r="G628" i="20"/>
  <c r="G632" i="20"/>
  <c r="G636" i="20"/>
  <c r="G640" i="20"/>
  <c r="G644" i="20"/>
  <c r="G648" i="20"/>
  <c r="G652" i="20"/>
  <c r="G656" i="20"/>
  <c r="G660" i="20"/>
  <c r="G661" i="20"/>
  <c r="G664" i="20"/>
  <c r="G668" i="20"/>
  <c r="G672" i="20"/>
  <c r="G676" i="20"/>
  <c r="G680" i="20"/>
  <c r="G684" i="20"/>
  <c r="G688" i="20"/>
  <c r="G692" i="20"/>
  <c r="G696" i="20"/>
  <c r="G700" i="20"/>
  <c r="G704" i="20"/>
  <c r="G708" i="20"/>
  <c r="G712" i="20"/>
  <c r="G716" i="20"/>
  <c r="G717" i="20"/>
  <c r="G718" i="20"/>
  <c r="G720" i="20"/>
  <c r="G724" i="20"/>
  <c r="G728" i="20"/>
  <c r="G732" i="20"/>
  <c r="G736" i="20"/>
  <c r="G740" i="20"/>
  <c r="G744" i="20"/>
  <c r="G745" i="20"/>
  <c r="G748" i="20"/>
  <c r="G752" i="20"/>
  <c r="G756" i="20"/>
  <c r="G760" i="20"/>
  <c r="G764" i="20"/>
  <c r="G768" i="20"/>
  <c r="G772" i="20"/>
  <c r="G773" i="20"/>
  <c r="G776" i="20"/>
  <c r="G780" i="20"/>
  <c r="G784" i="20"/>
  <c r="G788" i="20"/>
  <c r="G792" i="20"/>
  <c r="G796" i="20"/>
  <c r="G800" i="20"/>
  <c r="G802" i="20"/>
  <c r="G804" i="20"/>
  <c r="G808" i="20"/>
  <c r="G812" i="20"/>
  <c r="G816" i="20"/>
  <c r="G820" i="20"/>
  <c r="G824" i="20"/>
  <c r="G828" i="20"/>
  <c r="G830" i="20"/>
  <c r="G832" i="20"/>
  <c r="G836" i="20"/>
  <c r="G840" i="20"/>
  <c r="G844" i="20"/>
  <c r="G848" i="20"/>
  <c r="G852" i="20"/>
  <c r="G856" i="20"/>
  <c r="G858" i="20"/>
  <c r="G860" i="20"/>
  <c r="G864" i="20"/>
  <c r="G868" i="20"/>
  <c r="G872" i="20"/>
  <c r="G876" i="20"/>
  <c r="G880" i="20"/>
  <c r="G884" i="20"/>
  <c r="G888" i="20"/>
  <c r="G889" i="20"/>
  <c r="G892" i="20"/>
  <c r="G896" i="20"/>
  <c r="G900" i="20"/>
  <c r="G904" i="20"/>
  <c r="G908" i="20"/>
  <c r="G912" i="20"/>
  <c r="G916" i="20"/>
  <c r="G920" i="20"/>
  <c r="G924" i="20"/>
  <c r="G928" i="20"/>
  <c r="G932" i="20"/>
  <c r="G936" i="20"/>
  <c r="G940" i="20"/>
  <c r="G944" i="20"/>
  <c r="G946" i="20"/>
  <c r="G948" i="20"/>
  <c r="G952" i="20"/>
  <c r="G956" i="20"/>
  <c r="G960" i="20"/>
  <c r="G964" i="20"/>
  <c r="G968" i="20"/>
  <c r="G972" i="20"/>
  <c r="G973" i="20"/>
  <c r="G976" i="20"/>
  <c r="G980" i="20"/>
  <c r="G984" i="20"/>
  <c r="G988" i="20"/>
  <c r="G992" i="20"/>
  <c r="G996" i="20"/>
  <c r="G1000" i="20"/>
  <c r="G1001" i="20"/>
  <c r="G1002" i="20"/>
  <c r="G1004" i="20"/>
  <c r="G1008" i="20"/>
  <c r="G1012" i="20"/>
  <c r="G1016" i="20"/>
  <c r="G1020" i="20"/>
  <c r="G1024" i="20"/>
  <c r="G1028" i="20"/>
  <c r="G1029" i="20"/>
  <c r="G1032" i="20"/>
  <c r="G1036" i="20"/>
  <c r="G1040" i="20"/>
  <c r="G1044" i="20"/>
  <c r="G1048" i="20"/>
  <c r="G1052" i="20"/>
  <c r="G1056" i="20"/>
  <c r="G1058" i="20"/>
  <c r="G1060" i="20"/>
  <c r="G1064" i="20"/>
  <c r="G1068" i="20"/>
  <c r="G1072" i="20"/>
  <c r="G1076" i="20"/>
  <c r="G1080" i="20"/>
  <c r="G1085" i="20"/>
  <c r="G1087" i="20"/>
  <c r="G1091" i="20"/>
  <c r="G1095" i="20"/>
  <c r="G1099" i="20"/>
  <c r="G1103" i="20"/>
  <c r="G1107" i="20"/>
  <c r="G1111" i="20"/>
  <c r="G1113" i="20"/>
  <c r="G1115" i="20"/>
  <c r="G1116" i="20"/>
  <c r="G1119" i="20"/>
  <c r="G1123" i="20"/>
  <c r="G1127" i="20"/>
  <c r="G1131" i="20"/>
  <c r="G1135" i="20"/>
  <c r="G1139" i="20"/>
  <c r="G1141" i="20"/>
  <c r="G1143" i="20"/>
  <c r="G1147" i="20"/>
  <c r="G1151" i="20"/>
  <c r="G1155" i="20"/>
  <c r="G1159" i="20"/>
  <c r="G1163" i="20"/>
  <c r="G1164" i="20"/>
  <c r="G1167" i="20"/>
  <c r="G1171" i="20"/>
  <c r="G1158" i="20" l="1"/>
  <c r="G1146" i="20"/>
  <c r="G1130" i="20"/>
  <c r="G1118" i="20"/>
  <c r="G1102" i="20"/>
  <c r="G1090" i="20"/>
  <c r="G1075" i="20"/>
  <c r="G1063" i="20"/>
  <c r="G1051" i="20"/>
  <c r="G1039" i="20"/>
  <c r="G1023" i="20"/>
  <c r="G1011" i="20"/>
  <c r="G995" i="20"/>
  <c r="G983" i="20"/>
  <c r="G967" i="20"/>
  <c r="G955" i="20"/>
  <c r="G939" i="20"/>
  <c r="G927" i="20"/>
  <c r="G911" i="20"/>
  <c r="G899" i="20"/>
  <c r="G887" i="20"/>
  <c r="G871" i="20"/>
  <c r="G859" i="20"/>
  <c r="G847" i="20"/>
  <c r="G831" i="20"/>
  <c r="G819" i="20"/>
  <c r="G807" i="20"/>
  <c r="G795" i="20"/>
  <c r="G779" i="20"/>
  <c r="G767" i="20"/>
  <c r="G755" i="20"/>
  <c r="G739" i="20"/>
  <c r="G727" i="20"/>
  <c r="G711" i="20"/>
  <c r="G699" i="20"/>
  <c r="G687" i="20"/>
  <c r="G675" i="20"/>
  <c r="G663" i="20"/>
  <c r="G651" i="20"/>
  <c r="G635" i="20"/>
  <c r="G623" i="20"/>
  <c r="G611" i="20"/>
  <c r="G599" i="20"/>
  <c r="G583" i="20"/>
  <c r="G571" i="20"/>
  <c r="G559" i="20"/>
  <c r="G543" i="20"/>
  <c r="G531" i="20"/>
  <c r="G515" i="20"/>
  <c r="G503" i="20"/>
  <c r="G487" i="20"/>
  <c r="G475" i="20"/>
  <c r="G459" i="20"/>
  <c r="G447" i="20"/>
  <c r="G431" i="20"/>
  <c r="G419" i="20"/>
  <c r="G407" i="20"/>
  <c r="G387" i="20"/>
  <c r="G375" i="20"/>
  <c r="G363" i="20"/>
  <c r="G347" i="20"/>
  <c r="G335" i="20"/>
  <c r="G323" i="20"/>
  <c r="G307" i="20"/>
  <c r="G291" i="20"/>
  <c r="G275" i="20"/>
  <c r="G263" i="20"/>
  <c r="G247" i="20"/>
  <c r="G235" i="20"/>
  <c r="G223" i="20"/>
  <c r="G211" i="20"/>
  <c r="G203" i="20"/>
  <c r="G183" i="20"/>
  <c r="G171" i="20"/>
  <c r="G155" i="20"/>
  <c r="G143" i="20"/>
  <c r="G131" i="20"/>
  <c r="G119" i="20"/>
  <c r="G103" i="20"/>
  <c r="G91" i="20"/>
  <c r="G79" i="20"/>
  <c r="G67" i="20"/>
  <c r="G51" i="20"/>
  <c r="G39" i="20"/>
  <c r="G27" i="20"/>
  <c r="G11" i="20"/>
  <c r="G1803" i="20"/>
  <c r="G1779" i="20"/>
  <c r="G1767" i="20"/>
  <c r="G1735" i="20"/>
  <c r="G1715" i="20"/>
  <c r="G1703" i="20"/>
  <c r="G1691" i="20"/>
  <c r="G1671" i="20"/>
  <c r="G1655" i="20"/>
  <c r="G1631" i="20"/>
  <c r="G1619" i="20"/>
  <c r="G1604" i="20"/>
  <c r="G1589" i="20"/>
  <c r="G1573" i="20"/>
  <c r="G1557" i="20"/>
  <c r="G1541" i="20"/>
  <c r="G1525" i="20"/>
  <c r="G1513" i="20"/>
  <c r="G1497" i="20"/>
  <c r="G1481" i="20"/>
  <c r="G1457" i="20"/>
  <c r="G1441" i="20"/>
  <c r="G1429" i="20"/>
  <c r="G1413" i="20"/>
  <c r="G1401" i="20"/>
  <c r="G1377" i="20"/>
  <c r="G1361" i="20"/>
  <c r="G1345" i="20"/>
  <c r="G1333" i="20"/>
  <c r="G1317" i="20"/>
  <c r="G1305" i="20"/>
  <c r="G1265" i="20"/>
  <c r="G1249" i="20"/>
  <c r="G1237" i="20"/>
  <c r="G1221" i="20"/>
  <c r="G1210" i="20"/>
  <c r="G1186" i="20"/>
  <c r="G1174" i="20"/>
  <c r="G3107" i="20"/>
  <c r="G3103" i="20"/>
  <c r="G3091" i="20"/>
  <c r="G3087" i="20"/>
  <c r="G3075" i="20"/>
  <c r="G3071" i="20"/>
  <c r="G3059" i="20"/>
  <c r="G3055" i="20"/>
  <c r="G3043" i="20"/>
  <c r="G3039" i="20"/>
  <c r="G3027" i="20"/>
  <c r="G3023" i="20"/>
  <c r="G3011" i="20"/>
  <c r="G3007" i="20"/>
  <c r="G2995" i="20"/>
  <c r="G2991" i="20"/>
  <c r="G2979" i="20"/>
  <c r="G2975" i="20"/>
  <c r="G2963" i="20"/>
  <c r="G2959" i="20"/>
  <c r="G2947" i="20"/>
  <c r="G2943" i="20"/>
  <c r="G2931" i="20"/>
  <c r="G2927" i="20"/>
  <c r="G2915" i="20"/>
  <c r="G2911" i="20"/>
  <c r="G2899" i="20"/>
  <c r="G2895" i="20"/>
  <c r="G2883" i="20"/>
  <c r="G2879" i="20"/>
  <c r="G2867" i="20"/>
  <c r="G2863" i="20"/>
  <c r="G2851" i="20"/>
  <c r="G2847" i="20"/>
  <c r="G2835" i="20"/>
  <c r="G2831" i="20"/>
  <c r="G2823" i="20"/>
  <c r="G2815" i="20"/>
  <c r="G2807" i="20"/>
  <c r="G2799" i="20"/>
  <c r="G2791" i="20"/>
  <c r="G2783" i="20"/>
  <c r="G2775" i="20"/>
  <c r="G2767" i="20"/>
  <c r="G2759" i="20"/>
  <c r="G2751" i="20"/>
  <c r="G2743" i="20"/>
  <c r="G2735" i="20"/>
  <c r="G2727" i="20"/>
  <c r="G2719" i="20"/>
  <c r="G2715" i="20"/>
  <c r="G2707" i="20"/>
  <c r="G2703" i="20"/>
  <c r="G2699" i="20"/>
  <c r="G2695" i="20"/>
  <c r="G2687" i="20"/>
  <c r="G2683" i="20"/>
  <c r="G2675" i="20"/>
  <c r="G2671" i="20"/>
  <c r="G2667" i="20"/>
  <c r="G2663" i="20"/>
  <c r="G2655" i="20"/>
  <c r="G2651" i="20"/>
  <c r="G2643" i="20"/>
  <c r="G2639" i="20"/>
  <c r="G2635" i="20"/>
  <c r="G2631" i="20"/>
  <c r="G2623" i="20"/>
  <c r="G2619" i="20"/>
  <c r="G2611" i="20"/>
  <c r="G2607" i="20"/>
  <c r="G2603" i="20"/>
  <c r="G2599" i="20"/>
  <c r="G2591" i="20"/>
  <c r="G2587" i="20"/>
  <c r="G2579" i="20"/>
  <c r="G2575" i="20"/>
  <c r="G2571" i="20"/>
  <c r="G2567" i="20"/>
  <c r="G2559" i="20"/>
  <c r="G2555" i="20"/>
  <c r="G2547" i="20"/>
  <c r="G2543" i="20"/>
  <c r="G2539" i="20"/>
  <c r="G2535" i="20"/>
  <c r="G2527" i="20"/>
  <c r="G2523" i="20"/>
  <c r="G2515" i="20"/>
  <c r="G1166" i="20"/>
  <c r="G1154" i="20"/>
  <c r="G1138" i="20"/>
  <c r="G1122" i="20"/>
  <c r="G1110" i="20"/>
  <c r="G1098" i="20"/>
  <c r="G1083" i="20"/>
  <c r="G1071" i="20"/>
  <c r="G1055" i="20"/>
  <c r="G1043" i="20"/>
  <c r="G1031" i="20"/>
  <c r="G1015" i="20"/>
  <c r="G1003" i="20"/>
  <c r="G991" i="20"/>
  <c r="G975" i="20"/>
  <c r="G963" i="20"/>
  <c r="G947" i="20"/>
  <c r="G935" i="20"/>
  <c r="G923" i="20"/>
  <c r="G907" i="20"/>
  <c r="G895" i="20"/>
  <c r="G883" i="20"/>
  <c r="G867" i="20"/>
  <c r="G855" i="20"/>
  <c r="G843" i="20"/>
  <c r="G827" i="20"/>
  <c r="G815" i="20"/>
  <c r="G799" i="20"/>
  <c r="G787" i="20"/>
  <c r="G775" i="20"/>
  <c r="G759" i="20"/>
  <c r="G747" i="20"/>
  <c r="G731" i="20"/>
  <c r="G719" i="20"/>
  <c r="G707" i="20"/>
  <c r="G695" i="20"/>
  <c r="G683" i="20"/>
  <c r="G667" i="20"/>
  <c r="G655" i="20"/>
  <c r="G643" i="20"/>
  <c r="G631" i="20"/>
  <c r="G619" i="20"/>
  <c r="G607" i="20"/>
  <c r="G595" i="20"/>
  <c r="G579" i="20"/>
  <c r="G567" i="20"/>
  <c r="G551" i="20"/>
  <c r="G539" i="20"/>
  <c r="G523" i="20"/>
  <c r="G511" i="20"/>
  <c r="G495" i="20"/>
  <c r="G483" i="20"/>
  <c r="G471" i="20"/>
  <c r="G455" i="20"/>
  <c r="G439" i="20"/>
  <c r="G427" i="20"/>
  <c r="G415" i="20"/>
  <c r="G403" i="20"/>
  <c r="G391" i="20"/>
  <c r="G379" i="20"/>
  <c r="G367" i="20"/>
  <c r="G355" i="20"/>
  <c r="G343" i="20"/>
  <c r="G331" i="20"/>
  <c r="G315" i="20"/>
  <c r="G299" i="20"/>
  <c r="G287" i="20"/>
  <c r="G279" i="20"/>
  <c r="G267" i="20"/>
  <c r="G255" i="20"/>
  <c r="G239" i="20"/>
  <c r="G227" i="20"/>
  <c r="G215" i="20"/>
  <c r="G199" i="20"/>
  <c r="G187" i="20"/>
  <c r="G175" i="20"/>
  <c r="G163" i="20"/>
  <c r="G151" i="20"/>
  <c r="G135" i="20"/>
  <c r="G123" i="20"/>
  <c r="G111" i="20"/>
  <c r="G95" i="20"/>
  <c r="G83" i="20"/>
  <c r="G71" i="20"/>
  <c r="G59" i="20"/>
  <c r="G47" i="20"/>
  <c r="G35" i="20"/>
  <c r="G23" i="20"/>
  <c r="G7" i="20"/>
  <c r="G1807" i="20"/>
  <c r="G1791" i="20"/>
  <c r="G1775" i="20"/>
  <c r="G1759" i="20"/>
  <c r="G1743" i="20"/>
  <c r="G1727" i="20"/>
  <c r="G1707" i="20"/>
  <c r="G1679" i="20"/>
  <c r="G1667" i="20"/>
  <c r="G1651" i="20"/>
  <c r="G1635" i="20"/>
  <c r="G1623" i="20"/>
  <c r="G1608" i="20"/>
  <c r="G1593" i="20"/>
  <c r="G1569" i="20"/>
  <c r="G1553" i="20"/>
  <c r="G1537" i="20"/>
  <c r="G1521" i="20"/>
  <c r="G1509" i="20"/>
  <c r="G1493" i="20"/>
  <c r="G1477" i="20"/>
  <c r="G1465" i="20"/>
  <c r="G1449" i="20"/>
  <c r="G1425" i="20"/>
  <c r="G1409" i="20"/>
  <c r="G1393" i="20"/>
  <c r="G1385" i="20"/>
  <c r="G1369" i="20"/>
  <c r="G1353" i="20"/>
  <c r="G1337" i="20"/>
  <c r="G1313" i="20"/>
  <c r="G1297" i="20"/>
  <c r="G1285" i="20"/>
  <c r="G1269" i="20"/>
  <c r="G1257" i="20"/>
  <c r="G1233" i="20"/>
  <c r="G1217" i="20"/>
  <c r="G1206" i="20"/>
  <c r="G1190" i="20"/>
  <c r="G1169" i="20"/>
  <c r="G1165" i="20"/>
  <c r="G1161" i="20"/>
  <c r="G1157" i="20"/>
  <c r="G1153" i="20"/>
  <c r="G1149" i="20"/>
  <c r="G1145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2" i="20"/>
  <c r="G1078" i="20"/>
  <c r="G1074" i="20"/>
  <c r="G1070" i="20"/>
  <c r="G1066" i="20"/>
  <c r="G1062" i="20"/>
  <c r="G1054" i="20"/>
  <c r="G1050" i="20"/>
  <c r="G1046" i="20"/>
  <c r="G1042" i="20"/>
  <c r="G1038" i="20"/>
  <c r="G1034" i="20"/>
  <c r="G1030" i="20"/>
  <c r="G1026" i="20"/>
  <c r="G1022" i="20"/>
  <c r="G1018" i="20"/>
  <c r="G1014" i="20"/>
  <c r="G1010" i="20"/>
  <c r="G1006" i="20"/>
  <c r="G998" i="20"/>
  <c r="G994" i="20"/>
  <c r="G990" i="20"/>
  <c r="G986" i="20"/>
  <c r="G982" i="20"/>
  <c r="G978" i="20"/>
  <c r="G970" i="20"/>
  <c r="G966" i="20"/>
  <c r="G962" i="20"/>
  <c r="G958" i="20"/>
  <c r="G954" i="20"/>
  <c r="G950" i="20"/>
  <c r="G942" i="20"/>
  <c r="G938" i="20"/>
  <c r="G934" i="20"/>
  <c r="G930" i="20"/>
  <c r="G926" i="20"/>
  <c r="G922" i="20"/>
  <c r="G918" i="20"/>
  <c r="G914" i="20"/>
  <c r="G910" i="20"/>
  <c r="G906" i="20"/>
  <c r="G902" i="20"/>
  <c r="G898" i="20"/>
  <c r="G894" i="20"/>
  <c r="G890" i="20"/>
  <c r="G886" i="20"/>
  <c r="G882" i="20"/>
  <c r="G878" i="20"/>
  <c r="G874" i="20"/>
  <c r="G870" i="20"/>
  <c r="G866" i="20"/>
  <c r="G862" i="20"/>
  <c r="G854" i="20"/>
  <c r="G850" i="20"/>
  <c r="G846" i="20"/>
  <c r="G842" i="20"/>
  <c r="G838" i="20"/>
  <c r="G834" i="20"/>
  <c r="G826" i="20"/>
  <c r="G822" i="20"/>
  <c r="G818" i="20"/>
  <c r="G814" i="20"/>
  <c r="G810" i="20"/>
  <c r="G806" i="20"/>
  <c r="G798" i="20"/>
  <c r="G794" i="20"/>
  <c r="G790" i="20"/>
  <c r="G786" i="20"/>
  <c r="G782" i="20"/>
  <c r="G778" i="20"/>
  <c r="G774" i="20"/>
  <c r="G770" i="20"/>
  <c r="G766" i="20"/>
  <c r="G762" i="20"/>
  <c r="G758" i="20"/>
  <c r="G754" i="20"/>
  <c r="G750" i="20"/>
  <c r="G742" i="20"/>
  <c r="G738" i="20"/>
  <c r="G734" i="20"/>
  <c r="G730" i="20"/>
  <c r="G726" i="20"/>
  <c r="G722" i="20"/>
  <c r="G714" i="20"/>
  <c r="G710" i="20"/>
  <c r="G706" i="20"/>
  <c r="G702" i="20"/>
  <c r="G698" i="20"/>
  <c r="G694" i="20"/>
  <c r="G686" i="20"/>
  <c r="G682" i="20"/>
  <c r="G678" i="20"/>
  <c r="G674" i="20"/>
  <c r="G670" i="20"/>
  <c r="G666" i="20"/>
  <c r="G662" i="20"/>
  <c r="G658" i="20"/>
  <c r="G654" i="20"/>
  <c r="G650" i="20"/>
  <c r="G646" i="20"/>
  <c r="G642" i="20"/>
  <c r="G638" i="20"/>
  <c r="G634" i="20"/>
  <c r="G630" i="20"/>
  <c r="G626" i="20"/>
  <c r="G622" i="20"/>
  <c r="G618" i="20"/>
  <c r="G614" i="20"/>
  <c r="G610" i="20"/>
  <c r="G606" i="20"/>
  <c r="G598" i="20"/>
  <c r="G594" i="20"/>
  <c r="G590" i="20"/>
  <c r="G586" i="20"/>
  <c r="G582" i="20"/>
  <c r="G578" i="20"/>
  <c r="G570" i="20"/>
  <c r="G566" i="20"/>
  <c r="G562" i="20"/>
  <c r="G558" i="20"/>
  <c r="G554" i="20"/>
  <c r="G550" i="20"/>
  <c r="G542" i="20"/>
  <c r="G538" i="20"/>
  <c r="G534" i="20"/>
  <c r="G530" i="20"/>
  <c r="G526" i="20"/>
  <c r="G522" i="20"/>
  <c r="G518" i="20"/>
  <c r="G514" i="20"/>
  <c r="G510" i="20"/>
  <c r="G506" i="20"/>
  <c r="G502" i="20"/>
  <c r="G498" i="20"/>
  <c r="G494" i="20"/>
  <c r="G486" i="20"/>
  <c r="G482" i="20"/>
  <c r="G478" i="20"/>
  <c r="G474" i="20"/>
  <c r="G470" i="20"/>
  <c r="G466" i="20"/>
  <c r="G458" i="20"/>
  <c r="G454" i="20"/>
  <c r="G450" i="20"/>
  <c r="G446" i="20"/>
  <c r="G442" i="20"/>
  <c r="G438" i="20"/>
  <c r="G430" i="20"/>
  <c r="G426" i="20"/>
  <c r="G422" i="20"/>
  <c r="G418" i="20"/>
  <c r="G414" i="20"/>
  <c r="G410" i="20"/>
  <c r="G406" i="20"/>
  <c r="G402" i="20"/>
  <c r="G398" i="20"/>
  <c r="G394" i="20"/>
  <c r="G390" i="20"/>
  <c r="G386" i="20"/>
  <c r="G382" i="20"/>
  <c r="G378" i="20"/>
  <c r="G374" i="20"/>
  <c r="G370" i="20"/>
  <c r="G366" i="20"/>
  <c r="G362" i="20"/>
  <c r="G358" i="20"/>
  <c r="G354" i="20"/>
  <c r="G350" i="20"/>
  <c r="G342" i="20"/>
  <c r="G338" i="20"/>
  <c r="G334" i="20"/>
  <c r="G330" i="20"/>
  <c r="G326" i="20"/>
  <c r="G322" i="20"/>
  <c r="G314" i="20"/>
  <c r="G310" i="20"/>
  <c r="G306" i="20"/>
  <c r="G302" i="20"/>
  <c r="G298" i="20"/>
  <c r="G294" i="20"/>
  <c r="G286" i="20"/>
  <c r="G282" i="20"/>
  <c r="G278" i="20"/>
  <c r="G274" i="20"/>
  <c r="G270" i="20"/>
  <c r="G266" i="20"/>
  <c r="G262" i="20"/>
  <c r="G254" i="20"/>
  <c r="G250" i="20"/>
  <c r="G246" i="20"/>
  <c r="G242" i="20"/>
  <c r="G238" i="20"/>
  <c r="G234" i="20"/>
  <c r="G230" i="20"/>
  <c r="G226" i="20"/>
  <c r="G222" i="20"/>
  <c r="G218" i="20"/>
  <c r="G214" i="20"/>
  <c r="G210" i="20"/>
  <c r="G206" i="20"/>
  <c r="G202" i="20"/>
  <c r="G198" i="20"/>
  <c r="G194" i="20"/>
  <c r="G190" i="20"/>
  <c r="G186" i="20"/>
  <c r="G182" i="20"/>
  <c r="G178" i="20"/>
  <c r="G174" i="20"/>
  <c r="G170" i="20"/>
  <c r="G166" i="20"/>
  <c r="G162" i="20"/>
  <c r="G158" i="20"/>
  <c r="G154" i="20"/>
  <c r="G150" i="20"/>
  <c r="G146" i="20"/>
  <c r="G142" i="20"/>
  <c r="G138" i="20"/>
  <c r="G134" i="20"/>
  <c r="G130" i="20"/>
  <c r="G126" i="20"/>
  <c r="G122" i="20"/>
  <c r="G118" i="20"/>
  <c r="G114" i="20"/>
  <c r="G110" i="20"/>
  <c r="G106" i="20"/>
  <c r="G102" i="20"/>
  <c r="G98" i="20"/>
  <c r="G94" i="20"/>
  <c r="G90" i="20"/>
  <c r="G86" i="20"/>
  <c r="G82" i="20"/>
  <c r="G78" i="20"/>
  <c r="G74" i="20"/>
  <c r="G70" i="20"/>
  <c r="G66" i="20"/>
  <c r="G62" i="20"/>
  <c r="G58" i="20"/>
  <c r="G54" i="20"/>
  <c r="G50" i="20"/>
  <c r="G46" i="20"/>
  <c r="G42" i="20"/>
  <c r="G38" i="20"/>
  <c r="G34" i="20"/>
  <c r="G30" i="20"/>
  <c r="G26" i="20"/>
  <c r="G22" i="20"/>
  <c r="G18" i="20"/>
  <c r="G14" i="20"/>
  <c r="G10" i="20"/>
  <c r="G1810" i="20"/>
  <c r="G1806" i="20"/>
  <c r="G1802" i="20"/>
  <c r="G1798" i="20"/>
  <c r="G1794" i="20"/>
  <c r="G1790" i="20"/>
  <c r="G1786" i="20"/>
  <c r="G1782" i="20"/>
  <c r="G1778" i="20"/>
  <c r="G1774" i="20"/>
  <c r="G1770" i="20"/>
  <c r="G1766" i="20"/>
  <c r="G1762" i="20"/>
  <c r="G1758" i="20"/>
  <c r="G1754" i="20"/>
  <c r="G1750" i="20"/>
  <c r="G1746" i="20"/>
  <c r="G1742" i="20"/>
  <c r="G1738" i="20"/>
  <c r="G1734" i="20"/>
  <c r="G1730" i="20"/>
  <c r="G1726" i="20"/>
  <c r="G1722" i="20"/>
  <c r="G1718" i="20"/>
  <c r="G1714" i="20"/>
  <c r="G1710" i="20"/>
  <c r="G1706" i="20"/>
  <c r="G1702" i="20"/>
  <c r="G1698" i="20"/>
  <c r="G1694" i="20"/>
  <c r="G1690" i="20"/>
  <c r="G1686" i="20"/>
  <c r="G1682" i="20"/>
  <c r="G1678" i="20"/>
  <c r="G1674" i="20"/>
  <c r="G1670" i="20"/>
  <c r="G1666" i="20"/>
  <c r="G1662" i="20"/>
  <c r="G1658" i="20"/>
  <c r="G1654" i="20"/>
  <c r="G1650" i="20"/>
  <c r="G1646" i="20"/>
  <c r="G1642" i="20"/>
  <c r="G1638" i="20"/>
  <c r="G1634" i="20"/>
  <c r="G1630" i="20"/>
  <c r="G1626" i="20"/>
  <c r="G1622" i="20"/>
  <c r="G1618" i="20"/>
  <c r="G1614" i="20"/>
  <c r="G1611" i="20"/>
  <c r="G1607" i="20"/>
  <c r="G1603" i="20"/>
  <c r="G1599" i="20"/>
  <c r="G1592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3" i="20"/>
  <c r="G1209" i="20"/>
  <c r="G1205" i="20"/>
  <c r="G1201" i="20"/>
  <c r="G1197" i="20"/>
  <c r="G1193" i="20"/>
  <c r="G1189" i="20"/>
  <c r="G1185" i="20"/>
  <c r="G1181" i="20"/>
  <c r="G1177" i="20"/>
  <c r="G1173" i="20"/>
  <c r="G2512" i="20"/>
  <c r="G2504" i="20"/>
  <c r="G2500" i="20"/>
  <c r="G2496" i="20"/>
  <c r="G2492" i="20"/>
  <c r="G2484" i="20"/>
  <c r="G2480" i="20"/>
  <c r="G2472" i="20"/>
  <c r="G2468" i="20"/>
  <c r="G2464" i="20"/>
  <c r="G2460" i="20"/>
  <c r="G2452" i="20"/>
  <c r="G2448" i="20"/>
  <c r="G2440" i="20"/>
  <c r="G2436" i="20"/>
  <c r="G2432" i="20"/>
  <c r="G2428" i="20"/>
  <c r="G2420" i="20"/>
  <c r="G2416" i="20"/>
  <c r="G2408" i="20"/>
  <c r="G2404" i="20"/>
  <c r="G2400" i="20"/>
  <c r="G2396" i="20"/>
  <c r="G2388" i="20"/>
  <c r="G2384" i="20"/>
  <c r="G2376" i="20"/>
  <c r="G2372" i="20"/>
  <c r="G2368" i="20"/>
  <c r="G2364" i="20"/>
  <c r="G2356" i="20"/>
  <c r="G2352" i="20"/>
  <c r="G2344" i="20"/>
  <c r="G2340" i="20"/>
  <c r="G2336" i="20"/>
  <c r="G2332" i="20"/>
  <c r="G2324" i="20"/>
  <c r="G2320" i="20"/>
  <c r="G2312" i="20"/>
  <c r="G2308" i="20"/>
  <c r="G2304" i="20"/>
  <c r="G2300" i="20"/>
  <c r="G2292" i="20"/>
  <c r="G2288" i="20"/>
  <c r="G2280" i="20"/>
  <c r="G2276" i="20"/>
  <c r="G2272" i="20"/>
  <c r="G2268" i="20"/>
  <c r="G2260" i="20"/>
  <c r="G2256" i="20"/>
  <c r="G2248" i="20"/>
  <c r="G2244" i="20"/>
  <c r="G2240" i="20"/>
  <c r="G2236" i="20"/>
  <c r="G2228" i="20"/>
  <c r="G2224" i="20"/>
  <c r="G2216" i="20"/>
  <c r="G2212" i="20"/>
  <c r="G2208" i="20"/>
  <c r="G2204" i="20"/>
  <c r="G2196" i="20"/>
  <c r="G2192" i="20"/>
  <c r="G2184" i="20"/>
  <c r="G2180" i="20"/>
  <c r="G2176" i="20"/>
  <c r="G2172" i="20"/>
  <c r="G2164" i="20"/>
  <c r="G2160" i="20"/>
  <c r="G2152" i="20"/>
  <c r="G2148" i="20"/>
  <c r="G2144" i="20"/>
  <c r="G2140" i="20"/>
  <c r="G2132" i="20"/>
  <c r="G2128" i="20"/>
  <c r="G2120" i="20"/>
  <c r="G2116" i="20"/>
  <c r="G2112" i="20"/>
  <c r="G2108" i="20"/>
  <c r="G2100" i="20"/>
  <c r="G2096" i="20"/>
  <c r="G2088" i="20"/>
  <c r="G2084" i="20"/>
  <c r="G2080" i="20"/>
  <c r="G2076" i="20"/>
  <c r="G2068" i="20"/>
  <c r="G2064" i="20"/>
  <c r="G2056" i="20"/>
  <c r="G2052" i="20"/>
  <c r="G2048" i="20"/>
  <c r="G2044" i="20"/>
  <c r="G2036" i="20"/>
  <c r="G2032" i="20"/>
  <c r="G2024" i="20"/>
  <c r="G2020" i="20"/>
  <c r="G2016" i="20"/>
  <c r="G2012" i="20"/>
  <c r="G2004" i="20"/>
  <c r="G2000" i="20"/>
  <c r="G1992" i="20"/>
  <c r="G1988" i="20"/>
  <c r="G1984" i="20"/>
  <c r="G1980" i="20"/>
  <c r="G1972" i="20"/>
  <c r="G1968" i="20"/>
  <c r="G1960" i="20"/>
  <c r="G1956" i="20"/>
  <c r="G1952" i="20"/>
  <c r="G1948" i="20"/>
  <c r="G1940" i="20"/>
  <c r="G1936" i="20"/>
  <c r="G1928" i="20"/>
  <c r="G1924" i="20"/>
  <c r="G1920" i="20"/>
  <c r="G1916" i="20"/>
  <c r="G1908" i="20"/>
  <c r="G1904" i="20"/>
  <c r="G1896" i="20"/>
  <c r="G1892" i="20"/>
  <c r="G1888" i="20"/>
  <c r="G1884" i="20"/>
  <c r="G1876" i="20"/>
  <c r="G1872" i="20"/>
  <c r="G1864" i="20"/>
  <c r="G1860" i="20"/>
  <c r="G1856" i="20"/>
  <c r="G1852" i="20"/>
  <c r="G1844" i="20"/>
  <c r="G1840" i="20"/>
  <c r="G1832" i="20"/>
  <c r="G1828" i="20"/>
  <c r="G1824" i="20"/>
  <c r="G1820" i="20"/>
  <c r="G3102" i="20"/>
  <c r="G3098" i="20"/>
  <c r="G3086" i="20"/>
  <c r="G3082" i="20"/>
  <c r="G3070" i="20"/>
  <c r="G3066" i="20"/>
  <c r="G3054" i="20"/>
  <c r="G3050" i="20"/>
  <c r="G3038" i="20"/>
  <c r="G3034" i="20"/>
  <c r="G3022" i="20"/>
  <c r="G3018" i="20"/>
  <c r="G3006" i="20"/>
  <c r="G3002" i="20"/>
  <c r="G2990" i="20"/>
  <c r="G2986" i="20"/>
  <c r="G2974" i="20"/>
  <c r="G2970" i="20"/>
  <c r="G2958" i="20"/>
  <c r="G2954" i="20"/>
  <c r="G2942" i="20"/>
  <c r="G2938" i="20"/>
  <c r="G2926" i="20"/>
  <c r="G2922" i="20"/>
  <c r="G2910" i="20"/>
  <c r="G2906" i="20"/>
  <c r="G2894" i="20"/>
  <c r="G2890" i="20"/>
  <c r="G2878" i="20"/>
  <c r="G2874" i="20"/>
  <c r="G2862" i="20"/>
  <c r="G2858" i="20"/>
  <c r="G2846" i="20"/>
  <c r="G2842" i="20"/>
  <c r="G2830" i="20"/>
  <c r="G2822" i="20"/>
  <c r="G2814" i="20"/>
  <c r="G2806" i="20"/>
  <c r="G2798" i="20"/>
  <c r="G2790" i="20"/>
  <c r="G2782" i="20"/>
  <c r="G2774" i="20"/>
  <c r="G2766" i="20"/>
  <c r="G2758" i="20"/>
  <c r="G2750" i="20"/>
  <c r="G2742" i="20"/>
  <c r="G2734" i="20"/>
  <c r="G2726" i="20"/>
  <c r="G2722" i="20"/>
  <c r="G2718" i="20"/>
  <c r="G2714" i="20"/>
  <c r="G2710" i="20"/>
  <c r="G2706" i="20"/>
  <c r="G2702" i="20"/>
  <c r="G2698" i="20"/>
  <c r="G2694" i="20"/>
  <c r="G2690" i="20"/>
  <c r="G2686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0" i="20"/>
  <c r="G2626" i="20"/>
  <c r="G2622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2518" i="20"/>
  <c r="G1170" i="20"/>
  <c r="G1162" i="20"/>
  <c r="G1150" i="20"/>
  <c r="G1142" i="20"/>
  <c r="G1134" i="20"/>
  <c r="G1126" i="20"/>
  <c r="G1114" i="20"/>
  <c r="G1106" i="20"/>
  <c r="G1094" i="20"/>
  <c r="G1086" i="20"/>
  <c r="G1079" i="20"/>
  <c r="G1067" i="20"/>
  <c r="G1059" i="20"/>
  <c r="G1047" i="20"/>
  <c r="G1035" i="20"/>
  <c r="G1027" i="20"/>
  <c r="G1019" i="20"/>
  <c r="G1007" i="20"/>
  <c r="G999" i="20"/>
  <c r="G987" i="20"/>
  <c r="G979" i="20"/>
  <c r="G971" i="20"/>
  <c r="G959" i="20"/>
  <c r="G951" i="20"/>
  <c r="G943" i="20"/>
  <c r="G931" i="20"/>
  <c r="G919" i="20"/>
  <c r="G915" i="20"/>
  <c r="G903" i="20"/>
  <c r="G891" i="20"/>
  <c r="G879" i="20"/>
  <c r="G875" i="20"/>
  <c r="G863" i="20"/>
  <c r="G851" i="20"/>
  <c r="G839" i="20"/>
  <c r="G835" i="20"/>
  <c r="G823" i="20"/>
  <c r="G811" i="20"/>
  <c r="G803" i="20"/>
  <c r="G791" i="20"/>
  <c r="G783" i="20"/>
  <c r="G771" i="20"/>
  <c r="G763" i="20"/>
  <c r="G751" i="20"/>
  <c r="G743" i="20"/>
  <c r="G735" i="20"/>
  <c r="G723" i="20"/>
  <c r="G715" i="20"/>
  <c r="G703" i="20"/>
  <c r="G691" i="20"/>
  <c r="G679" i="20"/>
  <c r="G671" i="20"/>
  <c r="G659" i="20"/>
  <c r="G647" i="20"/>
  <c r="G639" i="20"/>
  <c r="G627" i="20"/>
  <c r="G615" i="20"/>
  <c r="G603" i="20"/>
  <c r="G591" i="20"/>
  <c r="G587" i="20"/>
  <c r="G575" i="20"/>
  <c r="G563" i="20"/>
  <c r="G555" i="20"/>
  <c r="G547" i="20"/>
  <c r="G535" i="20"/>
  <c r="G527" i="20"/>
  <c r="G519" i="20"/>
  <c r="G507" i="20"/>
  <c r="G499" i="20"/>
  <c r="G491" i="20"/>
  <c r="G479" i="20"/>
  <c r="G467" i="20"/>
  <c r="G463" i="20"/>
  <c r="G451" i="20"/>
  <c r="G443" i="20"/>
  <c r="G435" i="20"/>
  <c r="G423" i="20"/>
  <c r="G411" i="20"/>
  <c r="G399" i="20"/>
  <c r="G395" i="20"/>
  <c r="G383" i="20"/>
  <c r="G371" i="20"/>
  <c r="G359" i="20"/>
  <c r="G351" i="20"/>
  <c r="G339" i="20"/>
  <c r="G327" i="20"/>
  <c r="G319" i="20"/>
  <c r="G311" i="20"/>
  <c r="G303" i="20"/>
  <c r="G295" i="20"/>
  <c r="G283" i="20"/>
  <c r="G271" i="20"/>
  <c r="G259" i="20"/>
  <c r="G251" i="20"/>
  <c r="G243" i="20"/>
  <c r="G231" i="20"/>
  <c r="G219" i="20"/>
  <c r="G207" i="20"/>
  <c r="G195" i="20"/>
  <c r="G191" i="20"/>
  <c r="G179" i="20"/>
  <c r="G167" i="20"/>
  <c r="G159" i="20"/>
  <c r="G147" i="20"/>
  <c r="G139" i="20"/>
  <c r="G127" i="20"/>
  <c r="G115" i="20"/>
  <c r="G107" i="20"/>
  <c r="G99" i="20"/>
  <c r="G87" i="20"/>
  <c r="G75" i="20"/>
  <c r="G63" i="20"/>
  <c r="G55" i="20"/>
  <c r="G43" i="20"/>
  <c r="G31" i="20"/>
  <c r="G19" i="20"/>
  <c r="G15" i="20"/>
  <c r="G1811" i="20"/>
  <c r="G1799" i="20"/>
  <c r="G1787" i="20"/>
  <c r="G1771" i="20"/>
  <c r="G1755" i="20"/>
  <c r="G1747" i="20"/>
  <c r="G1739" i="20"/>
  <c r="G1723" i="20"/>
  <c r="G1711" i="20"/>
  <c r="G1695" i="20"/>
  <c r="G1683" i="20"/>
  <c r="G1663" i="20"/>
  <c r="G1647" i="20"/>
  <c r="G1639" i="20"/>
  <c r="G1615" i="20"/>
  <c r="G1600" i="20"/>
  <c r="G1585" i="20"/>
  <c r="G1577" i="20"/>
  <c r="G1561" i="20"/>
  <c r="G1545" i="20"/>
  <c r="G1529" i="20"/>
  <c r="G1505" i="20"/>
  <c r="G1489" i="20"/>
  <c r="G1473" i="20"/>
  <c r="G1461" i="20"/>
  <c r="G1445" i="20"/>
  <c r="G1433" i="20"/>
  <c r="G1417" i="20"/>
  <c r="G1397" i="20"/>
  <c r="G1381" i="20"/>
  <c r="G1365" i="20"/>
  <c r="G1349" i="20"/>
  <c r="G1329" i="20"/>
  <c r="G1321" i="20"/>
  <c r="G1301" i="20"/>
  <c r="G1289" i="20"/>
  <c r="G1281" i="20"/>
  <c r="G1273" i="20"/>
  <c r="G1253" i="20"/>
  <c r="G1241" i="20"/>
  <c r="G1225" i="20"/>
  <c r="G1202" i="20"/>
  <c r="G1194" i="20"/>
  <c r="G1178" i="20"/>
  <c r="G6" i="20"/>
  <c r="G1168" i="20"/>
  <c r="G1160" i="20"/>
  <c r="G1156" i="20"/>
  <c r="G1152" i="20"/>
  <c r="G1148" i="20"/>
  <c r="G1144" i="20"/>
  <c r="G1140" i="20"/>
  <c r="G1136" i="20"/>
  <c r="G1132" i="20"/>
  <c r="G1128" i="20"/>
  <c r="G1124" i="20"/>
  <c r="G1120" i="20"/>
  <c r="G1112" i="20"/>
  <c r="G1108" i="20"/>
  <c r="G1104" i="20"/>
  <c r="G1100" i="20"/>
  <c r="G1096" i="20"/>
  <c r="G1092" i="20"/>
  <c r="G1088" i="20"/>
  <c r="G1084" i="20"/>
  <c r="G1081" i="20"/>
  <c r="G1077" i="20"/>
  <c r="G1073" i="20"/>
  <c r="G1069" i="20"/>
  <c r="G1065" i="20"/>
  <c r="G1061" i="20"/>
  <c r="G1057" i="20"/>
  <c r="G1053" i="20"/>
  <c r="G1049" i="20"/>
  <c r="G1045" i="20"/>
  <c r="G1041" i="20"/>
  <c r="G1037" i="20"/>
  <c r="G1033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5" i="20"/>
  <c r="G941" i="20"/>
  <c r="G937" i="20"/>
  <c r="G933" i="20"/>
  <c r="G929" i="20"/>
  <c r="G925" i="20"/>
  <c r="G921" i="20"/>
  <c r="G913" i="20"/>
  <c r="G909" i="20"/>
  <c r="G905" i="20"/>
  <c r="G901" i="20"/>
  <c r="G897" i="20"/>
  <c r="G893" i="20"/>
  <c r="G885" i="20"/>
  <c r="G881" i="20"/>
  <c r="G877" i="20"/>
  <c r="G873" i="20"/>
  <c r="G869" i="20"/>
  <c r="G865" i="20"/>
  <c r="G857" i="20"/>
  <c r="G853" i="20"/>
  <c r="G849" i="20"/>
  <c r="G845" i="20"/>
  <c r="G841" i="20"/>
  <c r="G837" i="20"/>
  <c r="G833" i="20"/>
  <c r="G829" i="20"/>
  <c r="G825" i="20"/>
  <c r="G821" i="20"/>
  <c r="G817" i="20"/>
  <c r="G813" i="20"/>
  <c r="G809" i="20"/>
  <c r="G805" i="20"/>
  <c r="G801" i="20"/>
  <c r="G797" i="20"/>
  <c r="G793" i="20"/>
  <c r="G789" i="20"/>
  <c r="G785" i="20"/>
  <c r="G781" i="20"/>
  <c r="G777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9" i="20"/>
  <c r="G685" i="20"/>
  <c r="G681" i="20"/>
  <c r="G677" i="20"/>
  <c r="G673" i="20"/>
  <c r="G669" i="20"/>
  <c r="G665" i="20"/>
  <c r="G657" i="20"/>
  <c r="G653" i="20"/>
  <c r="G649" i="20"/>
  <c r="G645" i="20"/>
  <c r="G641" i="20"/>
  <c r="G637" i="20"/>
  <c r="G629" i="20"/>
  <c r="G625" i="20"/>
  <c r="G621" i="20"/>
  <c r="G617" i="20"/>
  <c r="G613" i="20"/>
  <c r="G609" i="20"/>
  <c r="G601" i="20"/>
  <c r="G597" i="20"/>
  <c r="G593" i="20"/>
  <c r="G589" i="20"/>
  <c r="G585" i="20"/>
  <c r="G581" i="20"/>
  <c r="G577" i="20"/>
  <c r="G573" i="20"/>
  <c r="G569" i="20"/>
  <c r="G565" i="20"/>
  <c r="G561" i="20"/>
  <c r="G557" i="20"/>
  <c r="G553" i="20"/>
  <c r="G549" i="20"/>
  <c r="G545" i="20"/>
  <c r="G541" i="20"/>
  <c r="G537" i="20"/>
  <c r="G533" i="20"/>
  <c r="G529" i="20"/>
  <c r="G525" i="20"/>
  <c r="G521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33" i="20"/>
  <c r="G429" i="20"/>
  <c r="G425" i="20"/>
  <c r="G421" i="20"/>
  <c r="G417" i="20"/>
  <c r="G413" i="20"/>
  <c r="G409" i="20"/>
  <c r="G401" i="20"/>
  <c r="G397" i="20"/>
  <c r="G393" i="20"/>
  <c r="G389" i="20"/>
  <c r="G385" i="20"/>
  <c r="G381" i="20"/>
  <c r="G373" i="20"/>
  <c r="G369" i="20"/>
  <c r="G365" i="20"/>
  <c r="G361" i="20"/>
  <c r="G357" i="20"/>
  <c r="G353" i="20"/>
  <c r="G345" i="20"/>
  <c r="G341" i="20"/>
  <c r="G337" i="20"/>
  <c r="G333" i="20"/>
  <c r="G329" i="20"/>
  <c r="G325" i="20"/>
  <c r="G321" i="20"/>
  <c r="G317" i="20"/>
  <c r="G313" i="20"/>
  <c r="G309" i="20"/>
  <c r="G305" i="20"/>
  <c r="G301" i="20"/>
  <c r="G297" i="20"/>
  <c r="G293" i="20"/>
  <c r="G289" i="20"/>
  <c r="G285" i="20"/>
  <c r="G281" i="20"/>
  <c r="G277" i="20"/>
  <c r="G273" i="20"/>
  <c r="G269" i="20"/>
  <c r="G265" i="20"/>
  <c r="G261" i="20"/>
  <c r="G257" i="20"/>
  <c r="G253" i="20"/>
  <c r="G249" i="20"/>
  <c r="G245" i="20"/>
  <c r="G241" i="20"/>
  <c r="G237" i="20"/>
  <c r="G233" i="20"/>
  <c r="G229" i="20"/>
  <c r="G225" i="20"/>
  <c r="G221" i="20"/>
  <c r="G213" i="20"/>
  <c r="G209" i="20"/>
  <c r="G205" i="20"/>
  <c r="G201" i="20"/>
  <c r="G197" i="20"/>
  <c r="G193" i="20"/>
  <c r="G189" i="20"/>
  <c r="G185" i="20"/>
  <c r="G181" i="20"/>
  <c r="G177" i="20"/>
  <c r="G173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37" i="20"/>
  <c r="G33" i="20"/>
  <c r="G29" i="20"/>
  <c r="G25" i="20"/>
  <c r="G21" i="20"/>
  <c r="G17" i="20"/>
  <c r="G13" i="20"/>
  <c r="G9" i="20"/>
  <c r="G1809" i="20"/>
  <c r="G1801" i="20"/>
  <c r="G1797" i="20"/>
  <c r="G1789" i="20"/>
  <c r="G1785" i="20"/>
  <c r="G1781" i="20"/>
  <c r="G1777" i="20"/>
  <c r="G1769" i="20"/>
  <c r="G1765" i="20"/>
  <c r="G1757" i="20"/>
  <c r="G1753" i="20"/>
  <c r="G1749" i="20"/>
  <c r="G1745" i="20"/>
  <c r="G1737" i="20"/>
  <c r="G1733" i="20"/>
  <c r="G1725" i="20"/>
  <c r="G1721" i="20"/>
  <c r="G1717" i="20"/>
  <c r="G1713" i="20"/>
  <c r="G1705" i="20"/>
  <c r="G1701" i="20"/>
  <c r="G1693" i="20"/>
  <c r="G1689" i="20"/>
  <c r="G1685" i="20"/>
  <c r="G1681" i="20"/>
  <c r="G1677" i="20"/>
  <c r="G1673" i="20"/>
  <c r="G1669" i="20"/>
  <c r="G1665" i="20"/>
  <c r="G1661" i="20"/>
  <c r="G1657" i="20"/>
  <c r="G1653" i="20"/>
  <c r="G1649" i="20"/>
  <c r="G1645" i="20"/>
  <c r="G1641" i="20"/>
  <c r="G1637" i="20"/>
  <c r="G1633" i="20"/>
  <c r="G1629" i="20"/>
  <c r="G1625" i="20"/>
  <c r="G1621" i="20"/>
  <c r="G1617" i="20"/>
  <c r="G1613" i="20"/>
  <c r="G1610" i="20"/>
  <c r="G1606" i="20"/>
  <c r="G1602" i="20"/>
  <c r="G1598" i="20"/>
  <c r="G1595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3" i="20"/>
  <c r="G1539" i="20"/>
  <c r="G1535" i="20"/>
  <c r="G1531" i="20"/>
  <c r="G1527" i="20"/>
  <c r="G1523" i="20"/>
  <c r="G1519" i="20"/>
  <c r="G1515" i="20"/>
  <c r="G1511" i="20"/>
  <c r="G1507" i="20"/>
  <c r="G1503" i="20"/>
  <c r="G1499" i="20"/>
  <c r="G1495" i="20"/>
  <c r="G1491" i="20"/>
  <c r="G1487" i="20"/>
  <c r="G1483" i="20"/>
  <c r="G1479" i="20"/>
  <c r="G1475" i="20"/>
  <c r="G1471" i="20"/>
  <c r="G1467" i="20"/>
  <c r="G1463" i="20"/>
  <c r="G1459" i="20"/>
  <c r="G1455" i="20"/>
  <c r="G1451" i="20"/>
  <c r="G1447" i="20"/>
  <c r="G1443" i="20"/>
  <c r="G1439" i="20"/>
  <c r="G1435" i="20"/>
  <c r="G1431" i="20"/>
  <c r="G1427" i="20"/>
  <c r="G1423" i="20"/>
  <c r="G1419" i="20"/>
  <c r="G1415" i="20"/>
  <c r="G1411" i="20"/>
  <c r="G1407" i="20"/>
  <c r="G1403" i="20"/>
  <c r="G1399" i="20"/>
  <c r="G1395" i="20"/>
  <c r="G1391" i="20"/>
  <c r="G1387" i="20"/>
  <c r="G1383" i="20"/>
  <c r="G1379" i="20"/>
  <c r="G1375" i="20"/>
  <c r="G1371" i="20"/>
  <c r="G1367" i="20"/>
  <c r="G1363" i="20"/>
  <c r="G1359" i="20"/>
  <c r="G1355" i="20"/>
  <c r="G1351" i="20"/>
  <c r="G1347" i="20"/>
  <c r="G1343" i="20"/>
  <c r="G1339" i="20"/>
  <c r="G1335" i="20"/>
  <c r="G1331" i="20"/>
  <c r="G1327" i="20"/>
  <c r="G1323" i="20"/>
  <c r="G1319" i="20"/>
  <c r="G1315" i="20"/>
  <c r="G1311" i="20"/>
  <c r="G1307" i="20"/>
  <c r="G1303" i="20"/>
  <c r="G1299" i="20"/>
  <c r="G1295" i="20"/>
  <c r="G1291" i="20"/>
  <c r="G1287" i="20"/>
  <c r="G1283" i="20"/>
  <c r="G1279" i="20"/>
  <c r="G1275" i="20"/>
  <c r="G1271" i="20"/>
  <c r="G1267" i="20"/>
  <c r="G1263" i="20"/>
  <c r="G1259" i="20"/>
  <c r="G1255" i="20"/>
  <c r="G1251" i="20"/>
  <c r="G1247" i="20"/>
  <c r="G1243" i="20"/>
  <c r="G1239" i="20"/>
  <c r="G1235" i="20"/>
  <c r="G1231" i="20"/>
  <c r="G1227" i="20"/>
  <c r="G1223" i="20"/>
  <c r="G1219" i="20"/>
  <c r="G1215" i="20"/>
  <c r="G1212" i="20"/>
  <c r="G1208" i="20"/>
  <c r="G1204" i="20"/>
  <c r="G1200" i="20"/>
  <c r="G1196" i="20"/>
  <c r="G1192" i="20"/>
  <c r="G1188" i="20"/>
  <c r="G1184" i="20"/>
  <c r="G1180" i="20"/>
  <c r="G1176" i="20"/>
  <c r="G2511" i="20"/>
  <c r="G2507" i="20"/>
  <c r="G2503" i="20"/>
  <c r="G2495" i="20"/>
  <c r="G2491" i="20"/>
  <c r="G2483" i="20"/>
  <c r="G2479" i="20"/>
  <c r="G2475" i="20"/>
  <c r="G2471" i="20"/>
  <c r="G2463" i="20"/>
  <c r="G2459" i="20"/>
  <c r="G2451" i="20"/>
  <c r="G2447" i="20"/>
  <c r="G2443" i="20"/>
  <c r="G2439" i="20"/>
  <c r="G2431" i="20"/>
  <c r="G2427" i="20"/>
  <c r="G2419" i="20"/>
  <c r="G2415" i="20"/>
  <c r="G2411" i="20"/>
  <c r="G2407" i="20"/>
  <c r="G2399" i="20"/>
  <c r="G2395" i="20"/>
  <c r="G2387" i="20"/>
  <c r="G2383" i="20"/>
  <c r="G2379" i="20"/>
  <c r="G2375" i="20"/>
  <c r="G2367" i="20"/>
  <c r="G2363" i="20"/>
  <c r="G2355" i="20"/>
  <c r="G2351" i="20"/>
  <c r="G2347" i="20"/>
  <c r="G2343" i="20"/>
  <c r="G2335" i="20"/>
  <c r="G2331" i="20"/>
  <c r="G2323" i="20"/>
  <c r="G2319" i="20"/>
  <c r="G2315" i="20"/>
  <c r="G2311" i="20"/>
  <c r="G2303" i="20"/>
  <c r="G2299" i="20"/>
  <c r="G2291" i="20"/>
  <c r="G2287" i="20"/>
  <c r="G2283" i="20"/>
  <c r="G2279" i="20"/>
  <c r="G2271" i="20"/>
  <c r="G2267" i="20"/>
  <c r="G2259" i="20"/>
  <c r="G2255" i="20"/>
  <c r="G2251" i="20"/>
  <c r="G2247" i="20"/>
  <c r="G2239" i="20"/>
  <c r="G2235" i="20"/>
  <c r="G2227" i="20"/>
  <c r="G2223" i="20"/>
  <c r="G2219" i="20"/>
  <c r="G2215" i="20"/>
  <c r="G2207" i="20"/>
  <c r="G2203" i="20"/>
  <c r="G2195" i="20"/>
  <c r="G2191" i="20"/>
  <c r="G2187" i="20"/>
  <c r="G2183" i="20"/>
  <c r="G2175" i="20"/>
  <c r="G2171" i="20"/>
  <c r="G2163" i="20"/>
  <c r="G2159" i="20"/>
  <c r="G2155" i="20"/>
  <c r="G2151" i="20"/>
  <c r="G2143" i="20"/>
  <c r="G2139" i="20"/>
  <c r="G2131" i="20"/>
  <c r="G2127" i="20"/>
  <c r="G2123" i="20"/>
  <c r="G2119" i="20"/>
  <c r="G2111" i="20"/>
  <c r="G2107" i="20"/>
  <c r="G2099" i="20"/>
  <c r="G2095" i="20"/>
  <c r="G2091" i="20"/>
  <c r="G2087" i="20"/>
  <c r="G2079" i="20"/>
  <c r="G2075" i="20"/>
  <c r="G2067" i="20"/>
  <c r="G2063" i="20"/>
  <c r="G2059" i="20"/>
  <c r="G2055" i="20"/>
  <c r="G2047" i="20"/>
  <c r="G2043" i="20"/>
  <c r="G2035" i="20"/>
  <c r="G2031" i="20"/>
  <c r="G2027" i="20"/>
  <c r="G2023" i="20"/>
  <c r="G2015" i="20"/>
  <c r="G2011" i="20"/>
  <c r="G2003" i="20"/>
  <c r="G1999" i="20"/>
  <c r="G1995" i="20"/>
  <c r="G1991" i="20"/>
  <c r="G1983" i="20"/>
  <c r="G1979" i="20"/>
  <c r="G1971" i="20"/>
  <c r="G1967" i="20"/>
  <c r="G1963" i="20"/>
  <c r="G1959" i="20"/>
  <c r="G1951" i="20"/>
  <c r="G1947" i="20"/>
  <c r="G1939" i="20"/>
  <c r="G1935" i="20"/>
  <c r="G1931" i="20"/>
  <c r="G1927" i="20"/>
  <c r="G1919" i="20"/>
  <c r="G1915" i="20"/>
  <c r="G1907" i="20"/>
  <c r="G1903" i="20"/>
  <c r="G1899" i="20"/>
  <c r="G1895" i="20"/>
  <c r="G1887" i="20"/>
  <c r="G1883" i="20"/>
  <c r="G1875" i="20"/>
  <c r="G1871" i="20"/>
  <c r="G1867" i="20"/>
  <c r="G1863" i="20"/>
  <c r="G1855" i="20"/>
  <c r="G1851" i="20"/>
  <c r="G1843" i="20"/>
  <c r="G1839" i="20"/>
  <c r="G1835" i="20"/>
  <c r="G1831" i="20"/>
  <c r="G1823" i="20"/>
  <c r="G1819" i="20"/>
  <c r="G3982" i="20"/>
  <c r="G3978" i="20"/>
  <c r="G3966" i="20"/>
  <c r="G3962" i="20"/>
  <c r="G3950" i="20"/>
  <c r="G3946" i="20"/>
  <c r="G3934" i="20"/>
  <c r="G3930" i="20"/>
  <c r="G3918" i="20"/>
  <c r="G3914" i="20"/>
  <c r="G3902" i="20"/>
  <c r="G3898" i="20"/>
  <c r="G3886" i="20"/>
  <c r="G3882" i="20"/>
  <c r="G3870" i="20"/>
  <c r="G3866" i="20"/>
  <c r="G3854" i="20"/>
  <c r="G3850" i="20"/>
  <c r="G3838" i="20"/>
  <c r="G3834" i="20"/>
  <c r="G3822" i="20"/>
  <c r="G3818" i="20"/>
  <c r="G3806" i="20"/>
  <c r="G3802" i="20"/>
  <c r="G3790" i="20"/>
  <c r="G3786" i="20"/>
  <c r="G3774" i="20"/>
  <c r="G3770" i="20"/>
  <c r="G3758" i="20"/>
  <c r="G3754" i="20"/>
  <c r="G3742" i="20"/>
  <c r="G3738" i="20"/>
  <c r="G3726" i="20"/>
  <c r="G3722" i="20"/>
  <c r="G3710" i="20"/>
  <c r="G3706" i="20"/>
  <c r="G3694" i="20"/>
  <c r="G3690" i="20"/>
  <c r="G3678" i="20"/>
  <c r="G3674" i="20"/>
  <c r="G3662" i="20"/>
  <c r="G3658" i="20"/>
  <c r="G3646" i="20"/>
  <c r="G3642" i="20"/>
  <c r="G3630" i="20"/>
  <c r="G3626" i="20"/>
  <c r="G3614" i="20"/>
  <c r="G3610" i="20"/>
  <c r="G3598" i="20"/>
  <c r="G3594" i="20"/>
  <c r="G3582" i="20"/>
  <c r="G3578" i="20"/>
  <c r="G3566" i="20"/>
  <c r="G3562" i="20"/>
  <c r="G3550" i="20"/>
  <c r="G3546" i="20"/>
  <c r="G3534" i="20"/>
  <c r="G3530" i="20"/>
  <c r="G3518" i="20"/>
  <c r="G3514" i="20"/>
  <c r="G3502" i="20"/>
  <c r="G3498" i="20"/>
  <c r="G3486" i="20"/>
  <c r="G3482" i="20"/>
  <c r="G3470" i="20"/>
  <c r="G3466" i="20"/>
  <c r="G3454" i="20"/>
  <c r="G3450" i="20"/>
  <c r="G3438" i="20"/>
  <c r="G3434" i="20"/>
  <c r="G3422" i="20"/>
  <c r="G3418" i="20"/>
  <c r="G3406" i="20"/>
  <c r="G3402" i="20"/>
  <c r="G3390" i="20"/>
  <c r="G3386" i="20"/>
  <c r="G3374" i="20"/>
  <c r="G3370" i="20"/>
  <c r="G3358" i="20"/>
  <c r="G3354" i="20"/>
  <c r="G3342" i="20"/>
  <c r="G3338" i="20"/>
  <c r="G3326" i="20"/>
  <c r="G3322" i="20"/>
  <c r="G3310" i="20"/>
  <c r="G3306" i="20"/>
  <c r="G3294" i="20"/>
  <c r="G3290" i="20"/>
  <c r="G3278" i="20"/>
  <c r="G3274" i="20"/>
  <c r="G3262" i="20"/>
  <c r="G3258" i="20"/>
  <c r="G3246" i="20"/>
  <c r="G3242" i="20"/>
  <c r="G3230" i="20"/>
  <c r="G3226" i="20"/>
  <c r="G3214" i="20"/>
  <c r="G3210" i="20"/>
  <c r="G3198" i="20"/>
  <c r="G3194" i="20"/>
  <c r="G3182" i="20"/>
  <c r="G3178" i="20"/>
  <c r="G3166" i="20"/>
  <c r="G3162" i="20"/>
  <c r="G3150" i="20"/>
  <c r="G3146" i="20"/>
  <c r="G3134" i="20"/>
  <c r="G3130" i="20"/>
  <c r="G3118" i="20"/>
  <c r="G3114" i="20"/>
  <c r="B3037" i="1"/>
  <c r="B1564" i="1"/>
  <c r="B1318" i="1"/>
  <c r="B2070" i="1"/>
  <c r="B3447" i="1"/>
  <c r="B3529" i="1"/>
  <c r="B3534" i="1"/>
  <c r="B3579" i="1"/>
  <c r="B3617" i="1"/>
  <c r="B3382" i="1"/>
  <c r="B147" i="1"/>
  <c r="B1219" i="1"/>
  <c r="B1458" i="1"/>
  <c r="B2069" i="1"/>
  <c r="B3454" i="1"/>
  <c r="B3517" i="1"/>
  <c r="B3537" i="1"/>
  <c r="B3587" i="1"/>
  <c r="B3622" i="1"/>
  <c r="B3737" i="1"/>
  <c r="B67" i="1"/>
  <c r="B1321" i="1"/>
  <c r="B1507" i="1"/>
  <c r="B2068" i="1"/>
  <c r="B3527" i="1"/>
  <c r="B3519" i="1"/>
  <c r="B3538" i="1"/>
  <c r="B3601" i="1"/>
  <c r="B3412" i="1"/>
  <c r="B3148" i="1"/>
  <c r="B2741" i="1"/>
  <c r="B2737" i="1"/>
  <c r="B169" i="1"/>
  <c r="B1323" i="1"/>
  <c r="B1655" i="1"/>
  <c r="B1879" i="1"/>
  <c r="B3528" i="1"/>
  <c r="B3521" i="1"/>
  <c r="B3568" i="1"/>
  <c r="B3605" i="1"/>
  <c r="B3638" i="1"/>
  <c r="B2012" i="1"/>
  <c r="B1325" i="1"/>
  <c r="B1898" i="1"/>
  <c r="B1412" i="1"/>
  <c r="B1832" i="1"/>
  <c r="B1663" i="1"/>
  <c r="B1241" i="1"/>
  <c r="B1850" i="1"/>
  <c r="B2157" i="1"/>
  <c r="B3009" i="1"/>
  <c r="B1419" i="1"/>
  <c r="B1102" i="1"/>
  <c r="B1488" i="1"/>
  <c r="B2041" i="1"/>
  <c r="B3722" i="1"/>
  <c r="B3154" i="1"/>
  <c r="B2929" i="1"/>
  <c r="B3053" i="1"/>
  <c r="B3022" i="1"/>
  <c r="B2218" i="1"/>
  <c r="B3869" i="1"/>
  <c r="B3370" i="1"/>
  <c r="B3369" i="1"/>
  <c r="B3311" i="1"/>
  <c r="B2001" i="1"/>
  <c r="B1332" i="1"/>
  <c r="B3714" i="1"/>
  <c r="B1140" i="1"/>
  <c r="B2166" i="1"/>
  <c r="B2932" i="1"/>
  <c r="B3681" i="1"/>
  <c r="B1694" i="1"/>
  <c r="B3476" i="1"/>
  <c r="B1410" i="1"/>
  <c r="B2074" i="1"/>
  <c r="B2832" i="1"/>
  <c r="B3609" i="1"/>
  <c r="B1451" i="1"/>
  <c r="B1091" i="1"/>
  <c r="B1597" i="1"/>
  <c r="B3310" i="1"/>
  <c r="B3679" i="1"/>
  <c r="B1588" i="1"/>
  <c r="B3088" i="1"/>
  <c r="B2824" i="1"/>
  <c r="B1487" i="1"/>
  <c r="B1120" i="1"/>
  <c r="B3615" i="1"/>
  <c r="B3710" i="1"/>
  <c r="B3020" i="1"/>
  <c r="B2989" i="1"/>
  <c r="B1352" i="1"/>
  <c r="B2389" i="1"/>
  <c r="B3019" i="1"/>
  <c r="B3492" i="1"/>
  <c r="B2164" i="1"/>
  <c r="B1812" i="1"/>
  <c r="B2062" i="1"/>
  <c r="B3000" i="1"/>
  <c r="B2773" i="1"/>
  <c r="B2827" i="1"/>
  <c r="B2056" i="1"/>
  <c r="B2404" i="1"/>
  <c r="B2770" i="1"/>
  <c r="B1907" i="1"/>
  <c r="B3021" i="1"/>
  <c r="B1369" i="1"/>
  <c r="B2030" i="1"/>
  <c r="B1592" i="1"/>
  <c r="B3136" i="1"/>
  <c r="B2784" i="1"/>
  <c r="B3685" i="1"/>
  <c r="B3309" i="1"/>
  <c r="B1201" i="1"/>
  <c r="B2005" i="1"/>
  <c r="B3143" i="1"/>
  <c r="B2031" i="1"/>
  <c r="B1586" i="1"/>
  <c r="B3087" i="1"/>
  <c r="B2994" i="1"/>
  <c r="B3105" i="1"/>
  <c r="B1122" i="1"/>
  <c r="B3721" i="1"/>
  <c r="B2273" i="1"/>
  <c r="B1739" i="1"/>
  <c r="B2772" i="1"/>
  <c r="B3599" i="1"/>
  <c r="B2984" i="1"/>
  <c r="B2214" i="1"/>
  <c r="B3576" i="1"/>
  <c r="B3371" i="1"/>
  <c r="B3636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6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8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3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7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3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6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2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8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2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8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5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5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70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5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7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7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7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8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52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83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7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6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8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6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3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632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Солнечная,34- 2-х квартирный МКД</t>
        </r>
      </text>
    </comment>
    <comment ref="A2633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Солнечная,34а- 2-х квартирный МКД</t>
        </r>
      </text>
    </comment>
    <comment ref="A2636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22-дом снесен-3 изменения</t>
        </r>
      </text>
    </comment>
    <comment ref="A2647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12-дом снесен-3 изменения</t>
        </r>
      </text>
    </comment>
    <comment ref="A2893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9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103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66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85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8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88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9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200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5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85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8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87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9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96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316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321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55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56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7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94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97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6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9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522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301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D301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E301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C302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D302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E302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</commentList>
</comments>
</file>

<file path=xl/sharedStrings.xml><?xml version="1.0" encoding="utf-8"?>
<sst xmlns="http://schemas.openxmlformats.org/spreadsheetml/2006/main" count="5211" uniqueCount="4711">
  <si>
    <t>Адрес МКД</t>
  </si>
  <si>
    <t>г.Астрахань, ул. Н.Островского, 64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</si>
  <si>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</si>
  <si>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</si>
  <si>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</si>
  <si>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</si>
  <si>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</si>
  <si>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</si>
  <si>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</si>
  <si>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</si>
  <si>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</si>
  <si>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</si>
  <si>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</si>
  <si>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</si>
  <si>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</si>
  <si>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</si>
  <si>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</si>
  <si>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</si>
  <si>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</si>
  <si>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</si>
  <si>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</si>
  <si>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</si>
  <si>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</si>
  <si>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</si>
  <si>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</si>
  <si>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</si>
  <si>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</si>
  <si>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</si>
  <si>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</si>
  <si>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</si>
  <si>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</si>
  <si>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</si>
  <si>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</si>
  <si>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</si>
  <si>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</si>
  <si>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</si>
  <si>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</si>
  <si>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</si>
  <si>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</si>
  <si>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</si>
  <si>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</si>
  <si>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</si>
  <si>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</si>
  <si>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</si>
  <si>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</si>
  <si>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</si>
  <si>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</si>
  <si>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</si>
  <si>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</si>
  <si>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</si>
  <si>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</si>
  <si>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</si>
  <si>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</si>
  <si>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</si>
  <si>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</si>
  <si>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</si>
  <si>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</si>
  <si>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</si>
  <si>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</si>
  <si>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</si>
  <si>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</si>
  <si>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</si>
  <si>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</si>
  <si>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</si>
  <si>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</si>
  <si>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</si>
  <si>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г.Астрахань, ул. В. Мейера, 17</t>
  </si>
  <si>
    <t>г.Астрахань, ул. 3-я Красноармейская/ ул. Беринга, 9/10</t>
  </si>
  <si>
    <t>г.Астрахань, ул. Ляхова, 9</t>
  </si>
  <si>
    <t>г.Ахтубинск, ул. Агурина, 13</t>
  </si>
  <si>
    <t>г.Ахтубинск, ул. Жуковского, 17</t>
  </si>
  <si>
    <t>г.Ахтубинск, ул. Волгоградская, 13</t>
  </si>
  <si>
    <t>г.Ахтубинск, ул. Волгоградская, 15</t>
  </si>
  <si>
    <t>г.Ахтубинск, ул. Крупская, 9</t>
  </si>
  <si>
    <t>г.Ахтубинск, ул. Нестерова, 6</t>
  </si>
  <si>
    <t>п.Володарский, ул.Свердлова, 37</t>
  </si>
  <si>
    <t>с. Енотаевка, ул. Заречная, 3</t>
  </si>
  <si>
    <t>с. Енотаевка, ул. Заречная, 5</t>
  </si>
  <si>
    <t>г. Знаменск, ул. Астраханская, 6,литер В</t>
  </si>
  <si>
    <t>г. Знаменск, ул. Волгоградская, 10</t>
  </si>
  <si>
    <t>г. Знаменск, ул. Комсомольская, 16</t>
  </si>
  <si>
    <t>г. Знаменск, ул. Комсомольская, 18, литер Б</t>
  </si>
  <si>
    <t>г. Знаменск, проспект 9 Мая, 67</t>
  </si>
  <si>
    <t>г. Камызяк, ул. М.Горького, 100</t>
  </si>
  <si>
    <t>г. Камызяк, ул. М.Горького, 97</t>
  </si>
  <si>
    <t>р. п. Кировский, ул. Народная, 6</t>
  </si>
  <si>
    <t>с. Тузуклей, проспект Ильича, 6</t>
  </si>
  <si>
    <t>с. Чаган, ул. Ленина, 4</t>
  </si>
  <si>
    <t>г.Астрахань, пер. Ростовский, 20</t>
  </si>
  <si>
    <t>г.Астрахань, пл. Заводская, 32</t>
  </si>
  <si>
    <t>г.Астрахань, ул. Акмолинская, 17</t>
  </si>
  <si>
    <t>г.Астрахань, ул. Алексеева, 3</t>
  </si>
  <si>
    <t>г.Астрахань, ул. Куликова, 46</t>
  </si>
  <si>
    <t>г.Астрахань, ул. Эспланадная, 38 литер А</t>
  </si>
  <si>
    <t>г.Астрахань, ул. Адм.Нахимова, 50</t>
  </si>
  <si>
    <t>г.Астрахань, ул. Адм.Нахимова, 52</t>
  </si>
  <si>
    <t>г.Астрахань, ул. Б.Хмельницкого, 50</t>
  </si>
  <si>
    <t>г.Астрахань, ул. Б.Хмельницкого, 52</t>
  </si>
  <si>
    <t>г.Астрахань, ул. Краснодарская, 43 литер А1</t>
  </si>
  <si>
    <t>г.Астрахань, ул. Н.Островского, 74</t>
  </si>
  <si>
    <t>г.Астрахань, ул. Авиационная, 3</t>
  </si>
  <si>
    <t>г.Астрахань, ул. Ангарская, 26</t>
  </si>
  <si>
    <t>г.Астрахань, ул. Бульварная, 6</t>
  </si>
  <si>
    <t>г.Астрахань, ул. Наб.Казачьего ерика, 151</t>
  </si>
  <si>
    <t>г.Астрахань, ул. Косм.В.Комарова, 27</t>
  </si>
  <si>
    <t>г.Астрахань, ул. Коммунистическая, 60</t>
  </si>
  <si>
    <t>г.Ахтубинск, ул. Грибоедова, 15</t>
  </si>
  <si>
    <t>г.Ахтубинск, ул. Ленинградская, 4а</t>
  </si>
  <si>
    <t>г.Ахтубинск, ул. Андреева, 6</t>
  </si>
  <si>
    <t>г.Ахтубинск, мкрн. Мелиораторов, 5</t>
  </si>
  <si>
    <t>г.Ахтубинск, мкрн. Мелиораторов, 7</t>
  </si>
  <si>
    <t>г.Ахтубинск, мкрн. Мелиораторов, 16</t>
  </si>
  <si>
    <t>г.Ахтубинск, ул. Агурина, 5</t>
  </si>
  <si>
    <t>г.Ахтубинск, ул. Агурина, 9</t>
  </si>
  <si>
    <t>г.Ахтубинск, ул. Агурина, 11</t>
  </si>
  <si>
    <t>г.Ахтубинск, ул. Волгоградская, 2</t>
  </si>
  <si>
    <t>г.Ахтубинск, ул. Крупская, 13</t>
  </si>
  <si>
    <t>с.Марфино, ул.Гагарина, 1</t>
  </si>
  <si>
    <t>с.Марфино, ул.Гагарина, 2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</si>
  <si>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</si>
  <si>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</si>
  <si>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</si>
  <si>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</si>
  <si>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с.Зеленга, ул. Советская, 95</t>
  </si>
  <si>
    <t>с.Зеленга, ул. Советская, 101</t>
  </si>
  <si>
    <t>с.Зеленга, ул. Клубная, 89</t>
  </si>
  <si>
    <t>п. Винный, ул. Октябрьская, 1</t>
  </si>
  <si>
    <t>г. Знаменск, ул. Волгоградская, 12</t>
  </si>
  <si>
    <t>г. Знаменск, ул. Гагарина, 5</t>
  </si>
  <si>
    <t>г. Знаменск, ул. Гагарина, 7</t>
  </si>
  <si>
    <t>г. Знаменск, ул. Комсомольская, 9</t>
  </si>
  <si>
    <t>г. Знаменск, ул. Комсомольская, 18</t>
  </si>
  <si>
    <t>г. Знаменск, ул. Ленина, 25</t>
  </si>
  <si>
    <t>г. Знаменск, ул. Ленина, 40</t>
  </si>
  <si>
    <t>г. Знаменск, ул. Ленина, 47</t>
  </si>
  <si>
    <t>г. Знаменск, ул. Первомайская, 6</t>
  </si>
  <si>
    <t>г. Знаменск, ул. Первомайская, 10</t>
  </si>
  <si>
    <t>г. Знаменск, ул. Первомайская, 12</t>
  </si>
  <si>
    <t>г. Знаменск, ул. Первомайская, 20</t>
  </si>
  <si>
    <t>г. Знаменск, ул. Пионерская, 2</t>
  </si>
  <si>
    <t>г. Знаменск, проспект 9 Мая, 16</t>
  </si>
  <si>
    <t>г. Знаменск, проспект 9 Мая, 18</t>
  </si>
  <si>
    <t>г. Знаменск, проспект 9 Мая, 39</t>
  </si>
  <si>
    <t>г. Знаменск, проспект 9 Мая, 45</t>
  </si>
  <si>
    <t>с.Оранжереи, ул. Аптечная, 17</t>
  </si>
  <si>
    <t>г. Камызяк, ул. Юбилейная, 7</t>
  </si>
  <si>
    <t>р. п. Кировский, ул. Пионерская, 17</t>
  </si>
  <si>
    <t>с. Тузуклей, проспект Ильича, 2</t>
  </si>
  <si>
    <t>с. Тузуклей, проспект Ильича, 3</t>
  </si>
  <si>
    <t>с. Тузуклей, проспект Ильича, 4</t>
  </si>
  <si>
    <t>с. Бирюковка, ул. Юбилейная, 5</t>
  </si>
  <si>
    <t>Ремонт внутридомовых инженерных систем водоснабжения</t>
  </si>
  <si>
    <t xml:space="preserve">Ремонт фундамента многоквартирного дома </t>
  </si>
  <si>
    <t>Ремонт отмостки</t>
  </si>
  <si>
    <t>Ремонт подъездов</t>
  </si>
  <si>
    <t>ремонт подъездов</t>
  </si>
  <si>
    <t>г. Астрахань, ул. Галлея, д. 5</t>
  </si>
  <si>
    <t>г. Астрахань, ул. Звездная, д. 3, корп. 2</t>
  </si>
  <si>
    <t>г. Астрахань, ул. Савушкина, д. 31</t>
  </si>
  <si>
    <t>г. Астрахань, ул. Звездная, д. 21</t>
  </si>
  <si>
    <t>Оплачено за капитальный ремонт с специальных счетов за 2018 год</t>
  </si>
  <si>
    <t>Оплачено за капитальный ремонт со счета регионального оператора за 2018 г</t>
  </si>
  <si>
    <t xml:space="preserve">г. Астрахань, ул. Татищева, 11а </t>
  </si>
  <si>
    <t>г. Знаменск, проспект 9 Мая, 19</t>
  </si>
  <si>
    <t>г. Знаменск, ул. Ниловского, дом 17</t>
  </si>
  <si>
    <t>г. Знаменск, проспект 9 Мая, 4, литер А</t>
  </si>
  <si>
    <t>г. Знаменск, проспект 9 Мая, 71</t>
  </si>
  <si>
    <t>Ремонт фасада</t>
  </si>
  <si>
    <t>г. Знаменск, ул. Волгоградская, 22</t>
  </si>
  <si>
    <t>г. Знаменск, ул. Волгоградская, 40</t>
  </si>
  <si>
    <t>Ремонт фасада (отмостка)</t>
  </si>
  <si>
    <t>г. Знаменск, ул. Комсомольская, 10</t>
  </si>
  <si>
    <t>г. Знаменск, ул. Комсомольская, 14</t>
  </si>
  <si>
    <t>г. Знаменск, ул. Ленина, 2</t>
  </si>
  <si>
    <t>г. Знаменск, ул. Ленина, 28</t>
  </si>
  <si>
    <t>г. Знаменск, ул. Ленина, 31</t>
  </si>
  <si>
    <t>г. Знаменск, ул. Ленина, 34</t>
  </si>
  <si>
    <t>г. Знаменск, ул. Ленина, 48, литер А</t>
  </si>
  <si>
    <t>г. Знаменск, ул. Ленина, 52</t>
  </si>
  <si>
    <t>г. Знаменск, ул. Ленина, 54</t>
  </si>
  <si>
    <t>г. Знаменск, ул. Ленина, 54, литер А</t>
  </si>
  <si>
    <t>г. Знаменск, ул. Ленина, 54, литер Б</t>
  </si>
  <si>
    <t>г. Знаменск, ул. Первомайская, 22</t>
  </si>
  <si>
    <t>г. Знаменск, ул. Первомайская, 8</t>
  </si>
  <si>
    <t>г. Знаменск, ул. Янгеля, 11</t>
  </si>
  <si>
    <t>Ремонт внутридомовых инженерных систем водоотведение</t>
  </si>
  <si>
    <t>г. Знаменск, ул. Янгеля, 6, литер А</t>
  </si>
  <si>
    <t>г. Знаменск, ул.Волгоградская, д. 42</t>
  </si>
  <si>
    <t>г. Камызяк, ул. Юбилейная, 13</t>
  </si>
  <si>
    <t>г. Камызяк, ул. Юбилейная, 20</t>
  </si>
  <si>
    <t>г. Камызяк, ул. Юбилейная, 4</t>
  </si>
  <si>
    <t>г.Астрахань, пл. Вокзальная, 1</t>
  </si>
  <si>
    <t>г.Астрахань, пл. Заводская, 36</t>
  </si>
  <si>
    <t>г.Астрахань, проспект Бумажников, 9</t>
  </si>
  <si>
    <t>г.Астрахань, ул. 28-ой Армии, 10</t>
  </si>
  <si>
    <t>г.Астрахань, ул. 28-ой Армии, 16</t>
  </si>
  <si>
    <t>г.Астрахань, ул. 4- я Черниговская, 20</t>
  </si>
  <si>
    <t>г.Астрахань, ул. 4-я Черниговская, 24</t>
  </si>
  <si>
    <t>г.Астрахань, ул. Авиационная, 30</t>
  </si>
  <si>
    <t>г.Астрахань, ул. Адм.Нахимова, 141</t>
  </si>
  <si>
    <t>г.Астрахань, ул. Алексеева, 4</t>
  </si>
  <si>
    <t>г.Астрахань, ул. Алексеева/ул. Азизбекова, 13/8</t>
  </si>
  <si>
    <t>г.Астрахань, ул. Алексеева/ул. Дворжака, 8/5</t>
  </si>
  <si>
    <t>г.Астрахань, ул. Алексеева/ул. Дворжака, 9/7</t>
  </si>
  <si>
    <t>г.Астрахань, ул. Ахшарумова/ ул. Волжская, 54/41</t>
  </si>
  <si>
    <t>г.Астрахань, ул. Б.Алексеева, 14</t>
  </si>
  <si>
    <t>г.Астрахань, ул. Б.Алексеева, 1в</t>
  </si>
  <si>
    <t>г.Астрахань, ул. Б.Хмельницкого, 13</t>
  </si>
  <si>
    <t>г.Астрахань, ул. Б.Хмельницкого, 19</t>
  </si>
  <si>
    <t>г.Астрахань, ул. Б.Хмельницкого, 2</t>
  </si>
  <si>
    <t>г.Астрахань, ул. Б.Хмельницкого, 2,корп. 1</t>
  </si>
  <si>
    <t>г.Астрахань, ул. Б.Хмельницкого, 21,корп. 1</t>
  </si>
  <si>
    <t>г.Астрахань, ул. Б.Хмельницкого, 23</t>
  </si>
  <si>
    <t>г.Астрахань, ул. Б.Хмельницкого, 25</t>
  </si>
  <si>
    <t>г.Астрахань, ул. Б.Хмельницкого, 28</t>
  </si>
  <si>
    <t>г.Астрахань, ул. Б.Хмельницкого, 31</t>
  </si>
  <si>
    <t>г.Астрахань, ул. Б.Хмельницкого, 56</t>
  </si>
  <si>
    <t>г.Астрахань, ул. Б.Хмельницкого, 7</t>
  </si>
  <si>
    <t>г.Астрахань, ул. Б.Хмельницкого, 7,корп. 1</t>
  </si>
  <si>
    <t>г.Астрахань, ул. Боевая, 60</t>
  </si>
  <si>
    <t>г.Астрахань, ул. Боевая, 74</t>
  </si>
  <si>
    <t>г.Астрахань, ул. Ботвина, 6</t>
  </si>
  <si>
    <t>г.Астрахань, ул. Ботвина, 97</t>
  </si>
  <si>
    <t>г.Астрахань, ул. В.Барсовой, 15,корп. 2</t>
  </si>
  <si>
    <t>г.Астрахань, ул. В.Мейера, 5</t>
  </si>
  <si>
    <t>г.Астрахань, ул. Волжская, 49 А</t>
  </si>
  <si>
    <t>г.Астрахань, ул. Дворжака/ ул. Промышленная, 1/9</t>
  </si>
  <si>
    <t>г.Астрахань, ул. Звездная, 43,корп. 1</t>
  </si>
  <si>
    <t>г.Астрахань, ул. Кирова, 54</t>
  </si>
  <si>
    <t>г.Астрахань, ул. Кирова, 92а</t>
  </si>
  <si>
    <t>г.Астрахань, ул. Коммунистическая, 68</t>
  </si>
  <si>
    <t>г.Астрахань, ул. Косм.В.Комарова, 2а</t>
  </si>
  <si>
    <t xml:space="preserve">г.Астрахань, ул. Краснодарская, 43 </t>
  </si>
  <si>
    <t>г.Астрахань, ул. Куликова, 38,корп. 1</t>
  </si>
  <si>
    <t>г.Астрахань, ул. Куликова, 42,корп.2</t>
  </si>
  <si>
    <t>г.Астрахань, ул. Ляхова, 3</t>
  </si>
  <si>
    <t>г.Астрахань, ул. Мелиоративная, 11</t>
  </si>
  <si>
    <t>г.Астрахань, ул. Моздокская, 52,корп. 2</t>
  </si>
  <si>
    <t>г.Астрахань, ул. Н.Островского, 113</t>
  </si>
  <si>
    <t>г.Астрахань, ул. Н.Островского, 150</t>
  </si>
  <si>
    <t>г.Астрахань, ул. Н.Островского, 154,корп. 1</t>
  </si>
  <si>
    <t>г.Астрахань, ул. Н.Островского, 63</t>
  </si>
  <si>
    <t>г.Астрахань, ул. Наб.Тимирязева, 66</t>
  </si>
  <si>
    <t>г.Астрахань, ул. Наб.Тимирязева, 68</t>
  </si>
  <si>
    <t>г.Астрахань, ул. Немова, 12а</t>
  </si>
  <si>
    <t>г.Астрахань, ул. Немова, 16б</t>
  </si>
  <si>
    <t>г.Астрахань, ул. Немова, 22</t>
  </si>
  <si>
    <t>г.Астрахань, ул. Немова, 24</t>
  </si>
  <si>
    <t>г.Астрахань, ул. Николая Ветошникова, 54</t>
  </si>
  <si>
    <t>г.Астрахань, ул. Промышленная, 4</t>
  </si>
  <si>
    <t>г.Астрахань, ул. С.Перовской, 103/20 литер А</t>
  </si>
  <si>
    <t>г.Астрахань, ул. С.Перовской, 103/25</t>
  </si>
  <si>
    <t>г.Астрахань, ул. С.Перовской, 71</t>
  </si>
  <si>
    <t>г.Астрахань, ул. С.Перовской, 79</t>
  </si>
  <si>
    <t>г.Астрахань, ул. Савушкина, 18/11</t>
  </si>
  <si>
    <t>г.Астрахань, ул. Савушкина, 20/10</t>
  </si>
  <si>
    <t>г.Астрахань, ул. Савушкина, 37,корп. 2</t>
  </si>
  <si>
    <t>г.Астрахань, ул. Татищева, 11б</t>
  </si>
  <si>
    <t>г.Астрахань, ул. Татищева, 57</t>
  </si>
  <si>
    <t>г.Астрахань, ул. Татищева, корп.29</t>
  </si>
  <si>
    <t>г.Астрахань, ул. Тренева, 14</t>
  </si>
  <si>
    <t>г.Астрахань, ул. Тренева, 15</t>
  </si>
  <si>
    <t>г.Астрахань, ул. Тренева, 19</t>
  </si>
  <si>
    <t>г.Астрахань, ул. Тренева, 5</t>
  </si>
  <si>
    <t>г.Астрахань, ул. Ф.Вельяминова, 12</t>
  </si>
  <si>
    <t>г.Астрахань, ул. Яблочкова, 24</t>
  </si>
  <si>
    <t>г.Астрахань, ул. Яблочкова, 26</t>
  </si>
  <si>
    <t>г.Ахтубинск, мкрн. Мелиораторов, 3</t>
  </si>
  <si>
    <t>г.Ахтубинск, мкрн. Мелиораторов, 8</t>
  </si>
  <si>
    <t>г.Ахтубинск, пер. Ульяновых, 3</t>
  </si>
  <si>
    <t>г.Ахтубинск, ул. Агурина, 16</t>
  </si>
  <si>
    <t>г.Ахтубинск, ул. Агурина, 17</t>
  </si>
  <si>
    <t>г.Ахтубинск, ул. Агурина, 4</t>
  </si>
  <si>
    <t>г.Ахтубинск, ул. Агурина, 8</t>
  </si>
  <si>
    <t>г.Ахтубинск, ул. Андреева, 2</t>
  </si>
  <si>
    <t>г.Ахтубинск, ул. Бородино, 2</t>
  </si>
  <si>
    <t>г.Ахтубинск, ул. Буденного, 6</t>
  </si>
  <si>
    <t>г.Ахтубинск, ул. Буденного, 7</t>
  </si>
  <si>
    <t>г.Ахтубинск, ул. Величко, 10</t>
  </si>
  <si>
    <t>г.Ахтубинск, ул. Волгоградская, 17а</t>
  </si>
  <si>
    <t>г.Ахтубинск, ул. Волгоградская, 2а</t>
  </si>
  <si>
    <t>г.Ахтубинск, ул. Ермака, 4</t>
  </si>
  <si>
    <t>г.Ахтубинск, ул. Ермака, 5</t>
  </si>
  <si>
    <t>г.Ахтубинск, ул. Заводская, 101</t>
  </si>
  <si>
    <t>г.Ахтубинск, ул. Заводская, 111</t>
  </si>
  <si>
    <t>г.Ахтубинск, ул. Крупская, 11</t>
  </si>
  <si>
    <t>г.Ахтубинск, ул. Крупская, 16</t>
  </si>
  <si>
    <t>г.Ахтубинск, ул. Крупская, 7</t>
  </si>
  <si>
    <t>г.Ахтубинск, ул. Сталинградская, 11</t>
  </si>
  <si>
    <t>г.Ахтубинск, ул. Сталинградская, 5</t>
  </si>
  <si>
    <t>г.Ахтубинск, ул. Сталинградская, д.15</t>
  </si>
  <si>
    <t>г.Ахтубинск, ул. Циолковского, 5</t>
  </si>
  <si>
    <t>г.Ахтубинск, ул. Челюскинцев, 1</t>
  </si>
  <si>
    <t>г.Ахтубинск, ул. Черно- Иванова, 7</t>
  </si>
  <si>
    <t>г.Ахтубинск, ул. Щербакова, 15в</t>
  </si>
  <si>
    <t>г.Ахтубинск, ул. Щербакова, 6</t>
  </si>
  <si>
    <t>г.Знаменск Жилой район Ракетный, д. 61</t>
  </si>
  <si>
    <t>г.Знаменск ул Астраханская, д. 7</t>
  </si>
  <si>
    <t>г.Знаменск ул Толбухина 3</t>
  </si>
  <si>
    <t>г.Знаменск ул.Ленина, д. 21</t>
  </si>
  <si>
    <t>г.Знаменск ул.Ленина, д. 4</t>
  </si>
  <si>
    <t>г.Знаменск ул.Ленина, д. 5</t>
  </si>
  <si>
    <t>г.Знаменск ул.Ленина, д. 7</t>
  </si>
  <si>
    <t>г.Знаменск ул.Островского, д. 11</t>
  </si>
  <si>
    <t>г.Знаменск ул.Островского, д. 17</t>
  </si>
  <si>
    <t>г.Нариманов,ул. Волгоградская, 19</t>
  </si>
  <si>
    <t>п. Володарский, ул. Комсомольская, 1</t>
  </si>
  <si>
    <t>п. Володарский, ул. Мичурина, 25</t>
  </si>
  <si>
    <t>п. Каспий, ул. Советская, 1</t>
  </si>
  <si>
    <t>п. Каспий, ул. Советская, 2</t>
  </si>
  <si>
    <t>р. п. Кировский, ул. Народная, 14</t>
  </si>
  <si>
    <t>р.п. Красные Баррикады, ул. Первомайская, 12б</t>
  </si>
  <si>
    <t>с. Образцово- Травино, ул. Фрунзе, 10</t>
  </si>
  <si>
    <t>с. Чаган, ул. Ленина, 5</t>
  </si>
  <si>
    <t>ул.Спортивная,3</t>
  </si>
  <si>
    <t>Разработка проектной документации</t>
  </si>
  <si>
    <t>установка коллективных (общедомовых) приборов учета потребления</t>
  </si>
  <si>
    <t>г. Астрахань, ул. Наб. Казачьего ерика, д. 153</t>
  </si>
  <si>
    <t>г. Астрахань, ул. Наб. Прив.затона, д. 15,корп. 2</t>
  </si>
  <si>
    <t>г. Астрахань, ул. Боевая, д. 72а, корп. 2</t>
  </si>
  <si>
    <t>г. Астрахань, ул. Космонавтов, д. 12</t>
  </si>
  <si>
    <t>г. Астрахань, ул. Н. Островского, д. 67</t>
  </si>
  <si>
    <t>г. Астрахань, ул. Савушкина, д. 22</t>
  </si>
  <si>
    <t>г. Астрахань, ул. 1-я Перевозная, д. 118</t>
  </si>
  <si>
    <t>г. Астрахань, ул. Космонавтов, д. 1</t>
  </si>
  <si>
    <t>г. Астрахань, ул. Наб. Казачьего ерика, д. 149</t>
  </si>
  <si>
    <t>г. Астрахань, ул. Химиков, д. 7</t>
  </si>
  <si>
    <t>г. Астрахань, ул. Б.Алексеева, д. 53 литер А</t>
  </si>
  <si>
    <t>г. Астрахань, ул. В.Барсовой, 15,корп. 1</t>
  </si>
  <si>
    <t>г. Астрахань, ул. Куликова, 13, корп. 3</t>
  </si>
  <si>
    <t>г. Астрахань, ул. Космонавтов, 10</t>
  </si>
  <si>
    <t>г. Астрахань, ул. Космонавтов, 12,корп. 1</t>
  </si>
  <si>
    <t>г. Астрахань, ул. Челябинская, 24</t>
  </si>
  <si>
    <t>г. Астрахань, ул. 28-ой Армии, 14/2</t>
  </si>
  <si>
    <t>г. Астрахань, ул. Косм.В.Комарова, 144</t>
  </si>
  <si>
    <t>г. Астрахань, ул. Зеленая, 70</t>
  </si>
  <si>
    <t>г. Астрахань, бульвар Победы, 5</t>
  </si>
  <si>
    <t>г. Астрахань, ул. Латышева, 6</t>
  </si>
  <si>
    <t>г. Астрахань, ул. Маркина, 106</t>
  </si>
  <si>
    <t>г. Знаменск, ул. Черняховского, 5</t>
  </si>
  <si>
    <t>г. Астрахань, ул. Парковая, 24</t>
  </si>
  <si>
    <t>г. Астрахань, ул. 11 Кр. Армии 1</t>
  </si>
  <si>
    <t>Капитальный ремонт выходов из подъездов здания (крыльца), из подвалов и цокольных этажей</t>
  </si>
  <si>
    <t>г. Астрахань, ул. Победы, 54 литер А</t>
  </si>
  <si>
    <t>г. Астрахань, ул. Сун Ят-Сена, 63</t>
  </si>
  <si>
    <t>г. Астрахань, ул. Звездная, д. 3</t>
  </si>
  <si>
    <t>г. Астрахань, ул. Космонавтов, 4,корп. 2</t>
  </si>
  <si>
    <t>г. Астрахань, ул. Космонавтов, 6,корп. 1</t>
  </si>
  <si>
    <t>г. Астрахань, ул. Яблочкова, 1г</t>
  </si>
  <si>
    <t>г. Астрахань, ул. Нариманова, 2в</t>
  </si>
  <si>
    <t>г. Астрахань, ул. Нариманова, 2д</t>
  </si>
  <si>
    <t>г. Астрахань, ул. 28-ой Армии, 16/2</t>
  </si>
  <si>
    <t>г. Астрахань, ул. 11 Кр.Армии, 8</t>
  </si>
  <si>
    <t>г. Астрахань, ул. Б.Алексеева, 61 литер А</t>
  </si>
  <si>
    <t xml:space="preserve">г. Астрахань, ул. Кр. Знамени, 8 </t>
  </si>
  <si>
    <t>г. Астрахань, ул. Кр. Набережная, 229 литер А</t>
  </si>
  <si>
    <t xml:space="preserve">Ремонт или замена лифтового оборудования, признанного непригодным для эксплуатации </t>
  </si>
  <si>
    <t>г. Астрахань, ул. Куликова, 11</t>
  </si>
  <si>
    <t>г. Астрахань, ул. Куликова, 38,корп. 3</t>
  </si>
  <si>
    <t>г. Астрахань, ул. Медиков, 8</t>
  </si>
  <si>
    <t>г. Астрахань, ул. Красноармейская, 25а</t>
  </si>
  <si>
    <t>г. Астрахань, ул. Б.Алексеева, 43</t>
  </si>
  <si>
    <t xml:space="preserve">Разработка проектной документации </t>
  </si>
  <si>
    <t>II. РАЗМЕР СРЕДСТВ, НАПРАВЛЕННЫХ НА КАПИТАЛЬНЫЙ РЕМОНТ ОБЩЕГО ИМУЩЕСТВА В МНОГОКВАРТИРНОМ ДОМЕ на 01.10.2018 г.</t>
  </si>
  <si>
    <t>IV. СВЕДЕНИЯ О НАЧИСЛЕННЫХ И УПЛАЧЕННЫХ СОБСТВЕННИКАМИ ПОМЕЩЕНИЙ В МНОГОКВАРТИРНОМ ДОМЕ ВЗНОСАХ на 01.10.2018 г.
НА КАПИТАЛЬНЫЙ РЕМОНТ, ЗАДОЛЖЕННОСТИ ПО ИХ ОПЛАТЕ, ОБ УПЛАЧЕННЫХ ПЕНИ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</si>
  <si>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</si>
  <si>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</si>
  <si>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</si>
  <si>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</si>
  <si>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</si>
  <si>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</si>
  <si>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</si>
  <si>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</si>
  <si>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</si>
  <si>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</si>
  <si>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</si>
  <si>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</si>
  <si>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</si>
  <si>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</si>
  <si>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</si>
  <si>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</si>
  <si>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</si>
  <si>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</si>
  <si>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</si>
  <si>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</si>
  <si>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</si>
  <si>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</si>
  <si>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</si>
  <si>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</si>
  <si>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</si>
  <si>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</si>
  <si>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</si>
  <si>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</si>
  <si>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</si>
  <si>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</si>
  <si>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</si>
  <si>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</si>
  <si>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</si>
  <si>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</si>
  <si>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</si>
  <si>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</si>
  <si>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</si>
  <si>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</si>
  <si>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</si>
  <si>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</si>
  <si>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</si>
  <si>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</si>
  <si>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</si>
  <si>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</si>
  <si>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</si>
  <si>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</si>
  <si>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</si>
  <si>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</si>
  <si>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</si>
  <si>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</si>
  <si>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</si>
  <si>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</si>
  <si>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</si>
  <si>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</si>
  <si>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</si>
  <si>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</si>
  <si>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</si>
  <si>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</si>
  <si>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</si>
  <si>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</si>
  <si>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</si>
  <si>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</si>
  <si>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</si>
  <si>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</si>
  <si>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</si>
  <si>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</si>
  <si>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</si>
  <si>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</si>
  <si>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</si>
  <si>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</si>
  <si>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</si>
  <si>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</si>
  <si>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</si>
  <si>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</si>
  <si>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</si>
  <si>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</si>
  <si>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</si>
  <si>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</si>
  <si>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</si>
  <si>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</si>
  <si>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</si>
  <si>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</si>
  <si>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</si>
  <si>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</si>
  <si>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</si>
  <si>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</si>
  <si>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</si>
  <si>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</si>
  <si>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</si>
  <si>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</si>
  <si>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</si>
  <si>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</si>
  <si>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</si>
  <si>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Белинского ул. д.33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</si>
  <si>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</si>
  <si>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</si>
  <si>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</si>
  <si>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</si>
  <si>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</si>
  <si>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</si>
  <si>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</si>
  <si>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</si>
  <si>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</si>
  <si>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</si>
  <si>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</si>
  <si>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</si>
  <si>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</si>
  <si>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</si>
  <si>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</si>
  <si>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</si>
  <si>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</si>
  <si>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</si>
  <si>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</si>
  <si>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</si>
  <si>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</si>
  <si>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</si>
  <si>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</si>
  <si>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</si>
  <si>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</si>
  <si>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</si>
  <si>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</si>
  <si>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</si>
  <si>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</si>
  <si>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</si>
  <si>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</si>
  <si>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</si>
  <si>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</si>
  <si>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</si>
  <si>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</si>
  <si>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</si>
  <si>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</si>
  <si>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</si>
  <si>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</si>
  <si>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</si>
  <si>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</si>
  <si>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</si>
  <si>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</si>
  <si>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</si>
  <si>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</si>
  <si>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</si>
  <si>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</si>
  <si>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</si>
  <si>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</si>
  <si>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</si>
  <si>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</si>
  <si>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</si>
  <si>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</si>
  <si>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</si>
  <si>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</si>
  <si>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</si>
  <si>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д.4 - корп. 32 </t>
  </si>
  <si>
    <t xml:space="preserve">Володарского ул. д.8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</si>
  <si>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</si>
  <si>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</si>
  <si>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</si>
  <si>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</si>
  <si>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</si>
  <si>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</si>
  <si>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</si>
  <si>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</si>
  <si>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</si>
  <si>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</si>
  <si>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</si>
  <si>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</si>
  <si>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</si>
  <si>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</si>
  <si>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</si>
  <si>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</si>
  <si>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</si>
  <si>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</si>
  <si>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</si>
  <si>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</si>
  <si>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</si>
  <si>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</si>
  <si>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</si>
  <si>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</si>
  <si>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</si>
  <si>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</si>
  <si>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</si>
  <si>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</si>
  <si>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</si>
  <si>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</si>
  <si>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</si>
  <si>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</si>
  <si>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</si>
  <si>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</si>
  <si>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</si>
  <si>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</si>
  <si>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</si>
  <si>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</si>
  <si>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</si>
  <si>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</si>
  <si>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</si>
  <si>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</si>
  <si>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</si>
  <si>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</si>
  <si>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</si>
  <si>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</si>
  <si>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</si>
  <si>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</si>
  <si>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</si>
  <si>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</si>
  <si>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</si>
  <si>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</si>
  <si>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</si>
  <si>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</si>
  <si>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</si>
  <si>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2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</si>
  <si>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</si>
  <si>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</si>
  <si>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</si>
  <si>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</si>
  <si>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</si>
  <si>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 д.3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</si>
  <si>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</si>
  <si>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</si>
  <si>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</si>
  <si>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д.1 - корп. 4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</si>
  <si>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</si>
  <si>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</si>
  <si>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</si>
  <si>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</si>
  <si>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</si>
  <si>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</si>
  <si>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</si>
  <si>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</si>
  <si>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</si>
  <si>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</si>
  <si>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</si>
  <si>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</si>
  <si>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</si>
  <si>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</si>
  <si>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</si>
  <si>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</si>
  <si>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</si>
  <si>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</si>
  <si>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</si>
  <si>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</si>
  <si>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</si>
  <si>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</si>
  <si>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</si>
  <si>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</si>
  <si>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</si>
  <si>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</si>
  <si>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</si>
  <si>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д.31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</si>
  <si>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</si>
  <si>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</si>
  <si>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</si>
  <si>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</si>
  <si>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</si>
  <si>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</si>
  <si>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</si>
  <si>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</si>
  <si>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</si>
  <si>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</si>
  <si>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</si>
  <si>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</si>
  <si>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</si>
  <si>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</si>
  <si>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</si>
  <si>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</si>
  <si>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</si>
  <si>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</si>
  <si>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</si>
  <si>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</si>
  <si>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</si>
  <si>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</si>
  <si>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</si>
  <si>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</si>
  <si>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</si>
  <si>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</si>
  <si>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</si>
  <si>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</si>
  <si>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</si>
  <si>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</si>
  <si>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</si>
  <si>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</si>
  <si>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</si>
  <si>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</si>
  <si>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</si>
  <si>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</si>
  <si>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</si>
  <si>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</si>
  <si>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</si>
  <si>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д.3 - корп. 1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</si>
  <si>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</si>
  <si>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</si>
  <si>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</si>
  <si>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</si>
  <si>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</si>
  <si>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</si>
  <si>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</si>
  <si>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</si>
  <si>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</si>
  <si>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</si>
  <si>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</si>
  <si>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</si>
  <si>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</si>
  <si>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</si>
  <si>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</si>
  <si>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</si>
  <si>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</si>
  <si>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</si>
  <si>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</si>
  <si>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д.28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</si>
  <si>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</si>
  <si>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</si>
  <si>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</si>
  <si>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</si>
  <si>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Коммунистическая ул. д.8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</si>
  <si>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</si>
  <si>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</si>
  <si>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</si>
  <si>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</si>
  <si>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д.13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</si>
  <si>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</si>
  <si>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</si>
  <si>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</si>
  <si>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</si>
  <si>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</si>
  <si>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</si>
  <si>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</si>
  <si>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</si>
  <si>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</si>
  <si>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</si>
  <si>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</si>
  <si>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</si>
  <si>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</si>
  <si>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</si>
  <si>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</si>
  <si>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д.233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</si>
  <si>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</si>
  <si>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</si>
  <si>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</si>
  <si>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</si>
  <si>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</si>
  <si>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</si>
  <si>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</si>
  <si>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</si>
  <si>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</si>
  <si>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</si>
  <si>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</si>
  <si>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</si>
  <si>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</si>
  <si>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</si>
  <si>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</si>
  <si>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</si>
  <si>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</si>
  <si>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</si>
  <si>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</si>
  <si>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</si>
  <si>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</si>
  <si>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</si>
  <si>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</si>
  <si>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</si>
  <si>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</si>
  <si>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</si>
  <si>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</si>
  <si>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</si>
  <si>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</si>
  <si>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</si>
  <si>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</si>
  <si>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</si>
  <si>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</si>
  <si>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</si>
  <si>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</si>
  <si>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</si>
  <si>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</si>
  <si>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</si>
  <si>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</si>
  <si>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</si>
  <si>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</si>
  <si>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</si>
  <si>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</si>
  <si>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</si>
  <si>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</si>
  <si>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</si>
  <si>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</si>
  <si>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</si>
  <si>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</si>
  <si>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</si>
  <si>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</si>
  <si>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</si>
  <si>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</si>
  <si>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</si>
  <si>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</si>
  <si>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</si>
  <si>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</si>
  <si>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</si>
  <si>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</si>
  <si>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</si>
  <si>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</si>
  <si>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</si>
  <si>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</si>
  <si>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</si>
  <si>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д.56 - корп. 2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</si>
  <si>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</si>
  <si>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</si>
  <si>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</si>
  <si>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</si>
  <si>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</si>
  <si>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</si>
  <si>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д.66 - корп. 1 </t>
  </si>
  <si>
    <t xml:space="preserve">Куликова ул. д.66 - корп. 2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</si>
  <si>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</si>
  <si>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</si>
  <si>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</si>
  <si>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</si>
  <si>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</si>
  <si>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</si>
  <si>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</si>
  <si>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</si>
  <si>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</si>
  <si>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</si>
  <si>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</si>
  <si>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</si>
  <si>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</si>
  <si>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</si>
  <si>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</si>
  <si>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</si>
  <si>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</si>
  <si>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</si>
  <si>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</si>
  <si>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</si>
  <si>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</si>
  <si>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</si>
  <si>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</si>
  <si>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</si>
  <si>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</si>
  <si>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</si>
  <si>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д.74 </t>
  </si>
  <si>
    <t xml:space="preserve">Курская ул. д.78 </t>
  </si>
  <si>
    <t xml:space="preserve">Курская ул. д.80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</si>
  <si>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</si>
  <si>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</si>
  <si>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</si>
  <si>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</si>
  <si>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</si>
  <si>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</si>
  <si>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</si>
  <si>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</si>
  <si>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</si>
  <si>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</si>
  <si>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</si>
  <si>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</si>
  <si>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</si>
  <si>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</si>
  <si>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</si>
  <si>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</si>
  <si>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</si>
  <si>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</si>
  <si>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</si>
  <si>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</si>
  <si>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</si>
  <si>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</si>
  <si>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</si>
  <si>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</si>
  <si>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</si>
  <si>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</si>
  <si>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</si>
  <si>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</si>
  <si>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</si>
  <si>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</si>
  <si>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</si>
  <si>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</si>
  <si>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</si>
  <si>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</si>
  <si>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</si>
  <si>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</si>
  <si>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</si>
  <si>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</si>
  <si>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</si>
  <si>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</si>
  <si>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</si>
  <si>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</si>
  <si>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д.10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</si>
  <si>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</si>
  <si>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</si>
  <si>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</si>
  <si>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</si>
  <si>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</si>
  <si>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</si>
  <si>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</si>
  <si>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д.26 </t>
  </si>
  <si>
    <t xml:space="preserve">М.Горького ул. д.27 </t>
  </si>
  <si>
    <t xml:space="preserve">М.Горького ул. д.3 </t>
  </si>
  <si>
    <t xml:space="preserve">М.Горького ул. д.30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</si>
  <si>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</si>
  <si>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</si>
  <si>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</si>
  <si>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</si>
  <si>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</si>
  <si>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</si>
  <si>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</si>
  <si>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</si>
  <si>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</si>
  <si>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</si>
  <si>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</si>
  <si>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</si>
  <si>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</si>
  <si>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</si>
  <si>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</si>
  <si>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</si>
  <si>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</si>
  <si>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</si>
  <si>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</si>
  <si>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</si>
  <si>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</si>
  <si>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</si>
  <si>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</si>
  <si>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</si>
  <si>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</si>
  <si>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</si>
  <si>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</si>
  <si>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</si>
  <si>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</si>
  <si>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</si>
  <si>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</si>
  <si>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</si>
  <si>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</si>
  <si>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</si>
  <si>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</si>
  <si>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</si>
  <si>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</si>
  <si>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</si>
  <si>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</si>
  <si>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</si>
  <si>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</si>
  <si>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</si>
  <si>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</si>
  <si>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</si>
  <si>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</si>
  <si>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</si>
  <si>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</si>
  <si>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Мусы Джалиля ул. д.24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</si>
  <si>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</si>
  <si>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</si>
  <si>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</si>
  <si>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</si>
  <si>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</si>
  <si>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</si>
  <si>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</si>
  <si>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</si>
  <si>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</si>
  <si>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</si>
  <si>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</si>
  <si>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</si>
  <si>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</si>
  <si>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</si>
  <si>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</si>
  <si>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</si>
  <si>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</si>
  <si>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</si>
  <si>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</si>
  <si>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</si>
  <si>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</si>
  <si>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</si>
  <si>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</si>
  <si>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</si>
  <si>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</si>
  <si>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</si>
  <si>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</si>
  <si>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</si>
  <si>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</si>
  <si>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</si>
  <si>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</si>
  <si>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</si>
  <si>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</si>
  <si>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д.21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</si>
  <si>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</si>
  <si>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</si>
  <si>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</si>
  <si>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</si>
  <si>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</si>
  <si>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д.32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</si>
  <si>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</si>
  <si>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</si>
  <si>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</si>
  <si>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</si>
  <si>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</si>
  <si>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</si>
  <si>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</si>
  <si>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</si>
  <si>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</si>
  <si>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</si>
  <si>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</si>
  <si>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</si>
  <si>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</si>
  <si>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</si>
  <si>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</si>
  <si>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</si>
  <si>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</si>
  <si>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</si>
  <si>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</si>
  <si>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</si>
  <si>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</si>
  <si>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</si>
  <si>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</si>
  <si>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</si>
  <si>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</si>
  <si>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</si>
  <si>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</si>
  <si>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</si>
  <si>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</si>
  <si>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</si>
  <si>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</si>
  <si>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</si>
  <si>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</si>
  <si>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</si>
  <si>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</si>
  <si>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</si>
  <si>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</si>
  <si>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</si>
  <si>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</si>
  <si>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</si>
  <si>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</si>
  <si>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</si>
  <si>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</si>
  <si>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</si>
  <si>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</si>
  <si>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</si>
  <si>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</si>
  <si>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</si>
  <si>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</si>
  <si>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</si>
  <si>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</si>
  <si>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</si>
  <si>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</si>
  <si>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</si>
  <si>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</si>
  <si>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</si>
  <si>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</si>
  <si>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</si>
  <si>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</si>
  <si>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</si>
  <si>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</si>
  <si>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Ноздрина ул. д.13 </t>
  </si>
  <si>
    <t xml:space="preserve">Ноздрина ул. д.18 </t>
  </si>
  <si>
    <t xml:space="preserve">Ноздрина ул. д.28 </t>
  </si>
  <si>
    <t xml:space="preserve">Ноздрина ул. д.29 </t>
  </si>
  <si>
    <t xml:space="preserve">Ноздрина ул. д.59 </t>
  </si>
  <si>
    <t xml:space="preserve">Ноздрина ул. д.67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</si>
  <si>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</si>
  <si>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</si>
  <si>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</si>
  <si>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</si>
  <si>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</si>
  <si>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</si>
  <si>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</si>
  <si>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</si>
  <si>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</si>
  <si>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</si>
  <si>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</si>
  <si>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Пестеля ул. д.9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</si>
  <si>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</si>
  <si>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</si>
  <si>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</si>
  <si>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</si>
  <si>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</si>
  <si>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</si>
  <si>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</si>
  <si>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</si>
  <si>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</si>
  <si>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</si>
  <si>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</si>
  <si>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</si>
  <si>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</si>
  <si>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</si>
  <si>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</si>
  <si>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</si>
  <si>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</si>
  <si>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</si>
  <si>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</si>
  <si>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</si>
  <si>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Псковская ул. д.7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</si>
  <si>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</si>
  <si>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</si>
  <si>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</si>
  <si>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</si>
  <si>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</si>
  <si>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</si>
  <si>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</si>
  <si>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</si>
  <si>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</si>
  <si>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Рабочая ул. д.31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</si>
  <si>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</si>
  <si>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</si>
  <si>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</si>
  <si>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</si>
  <si>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</si>
  <si>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</si>
  <si>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</si>
  <si>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</si>
  <si>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</si>
  <si>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</si>
  <si>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</si>
  <si>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</si>
  <si>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</si>
  <si>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</si>
  <si>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</si>
  <si>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</si>
  <si>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</si>
  <si>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</si>
  <si>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</si>
  <si>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</si>
  <si>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</si>
  <si>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</si>
  <si>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</si>
  <si>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</si>
  <si>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</si>
  <si>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</si>
  <si>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</si>
  <si>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</si>
  <si>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</si>
  <si>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</si>
  <si>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</si>
  <si>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</si>
  <si>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</si>
  <si>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</si>
  <si>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</si>
  <si>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</si>
  <si>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</si>
  <si>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</si>
  <si>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</si>
  <si>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</si>
  <si>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</si>
  <si>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</si>
  <si>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</si>
  <si>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</si>
  <si>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</si>
  <si>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</si>
  <si>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</si>
  <si>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</si>
  <si>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</si>
  <si>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</si>
  <si>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</si>
  <si>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</si>
  <si>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</si>
  <si>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</si>
  <si>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</si>
  <si>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</si>
  <si>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</si>
  <si>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</si>
  <si>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</si>
  <si>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</si>
  <si>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</si>
  <si>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</si>
  <si>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</si>
  <si>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</si>
  <si>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</si>
  <si>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</si>
  <si>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</si>
  <si>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</si>
  <si>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</si>
  <si>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</si>
  <si>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</si>
  <si>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д.34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</si>
  <si>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</si>
  <si>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</si>
  <si>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</si>
  <si>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</si>
  <si>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</si>
  <si>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</si>
  <si>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</si>
  <si>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</si>
  <si>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</si>
  <si>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</si>
  <si>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</si>
  <si>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</si>
  <si>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</si>
  <si>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</si>
  <si>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</si>
  <si>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</si>
  <si>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</si>
  <si>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</si>
  <si>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</si>
  <si>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</si>
  <si>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</si>
  <si>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</si>
  <si>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</si>
  <si>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</si>
  <si>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</si>
  <si>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</si>
  <si>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</si>
  <si>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</si>
  <si>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</si>
  <si>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</si>
  <si>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</si>
  <si>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</si>
  <si>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</si>
  <si>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</si>
  <si>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</si>
  <si>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</si>
  <si>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</si>
  <si>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</si>
  <si>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</si>
  <si>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</si>
  <si>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</si>
  <si>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</si>
  <si>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д.107А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</si>
  <si>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</si>
  <si>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</si>
  <si>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</si>
  <si>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</si>
  <si>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</si>
  <si>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</si>
  <si>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</si>
  <si>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</si>
  <si>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</si>
  <si>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</si>
  <si>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</si>
  <si>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</si>
  <si>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</si>
  <si>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</si>
  <si>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</si>
  <si>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</si>
  <si>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</si>
  <si>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</si>
  <si>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</si>
  <si>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</si>
  <si>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</si>
  <si>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</si>
  <si>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</si>
  <si>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</si>
  <si>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д.61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</si>
  <si>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</si>
  <si>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</si>
  <si>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</si>
  <si>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</si>
  <si>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</si>
  <si>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</si>
  <si>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</si>
  <si>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</si>
  <si>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</si>
  <si>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</si>
  <si>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</si>
  <si>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</si>
  <si>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</si>
  <si>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</si>
  <si>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</si>
  <si>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</si>
  <si>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д.2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</si>
  <si>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</si>
  <si>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</si>
  <si>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</si>
  <si>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</si>
  <si>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</si>
  <si>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</si>
  <si>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</si>
  <si>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</si>
  <si>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</si>
  <si>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</si>
  <si>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</si>
  <si>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</si>
  <si>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</si>
  <si>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</si>
  <si>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</si>
  <si>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</si>
  <si>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</si>
  <si>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</si>
  <si>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</si>
  <si>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</si>
  <si>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</si>
  <si>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</si>
  <si>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</si>
  <si>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</si>
  <si>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</si>
  <si>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</si>
  <si>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</si>
  <si>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</si>
  <si>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</si>
  <si>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</si>
  <si>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</si>
  <si>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</si>
  <si>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</si>
  <si>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</si>
  <si>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</si>
  <si>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</si>
  <si>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</si>
  <si>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</si>
  <si>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</si>
  <si>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</si>
  <si>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</si>
  <si>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</si>
  <si>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</si>
  <si>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</si>
  <si>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</si>
  <si>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</si>
  <si>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</si>
  <si>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</si>
  <si>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</si>
  <si>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д.51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</si>
  <si>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</si>
  <si>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</si>
  <si>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</si>
  <si>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</si>
  <si>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</si>
  <si>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</si>
  <si>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</si>
  <si>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</si>
  <si>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</si>
  <si>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д.23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</si>
  <si>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</si>
  <si>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</si>
  <si>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</si>
  <si>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</si>
  <si>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</si>
  <si>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</si>
  <si>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</si>
  <si>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</si>
  <si>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</si>
  <si>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</si>
  <si>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</si>
  <si>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</si>
  <si>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</si>
  <si>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</si>
  <si>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</si>
  <si>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</si>
  <si>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</si>
  <si>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</si>
  <si>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</si>
  <si>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</si>
  <si>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</si>
  <si>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</si>
  <si>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</si>
  <si>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</si>
  <si>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</si>
  <si>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</si>
  <si>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</si>
  <si>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</si>
  <si>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</si>
  <si>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</si>
  <si>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</si>
  <si>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</si>
  <si>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</si>
  <si>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</si>
  <si>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</si>
  <si>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</si>
  <si>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</si>
  <si>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</si>
  <si>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</si>
  <si>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</si>
  <si>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</si>
  <si>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</si>
  <si>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</si>
  <si>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д.3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</si>
  <si>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</si>
  <si>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</si>
  <si>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</si>
  <si>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</si>
  <si>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</si>
  <si>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</si>
  <si>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</si>
  <si>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</si>
  <si>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</si>
  <si>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</si>
  <si>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</si>
  <si>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</si>
  <si>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</si>
  <si>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</si>
  <si>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</si>
  <si>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</si>
  <si>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</si>
  <si>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</si>
  <si>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</si>
  <si>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</si>
  <si>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</si>
  <si>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</si>
  <si>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</si>
  <si>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</si>
  <si>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</si>
  <si>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</si>
  <si>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</si>
  <si>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</si>
  <si>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</si>
  <si>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д.24 </t>
  </si>
  <si>
    <t xml:space="preserve">Шаумяна пл д.28 </t>
  </si>
  <si>
    <t xml:space="preserve">Шаумяна пл д.30 </t>
  </si>
  <si>
    <t xml:space="preserve">Шаумяна пл д.8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</si>
  <si>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</si>
  <si>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</si>
  <si>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</si>
  <si>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</si>
  <si>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</si>
  <si>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</si>
  <si>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</si>
  <si>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</si>
  <si>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</si>
  <si>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</si>
  <si>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</si>
  <si>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</si>
  <si>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</si>
  <si>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</si>
  <si>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</si>
  <si>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</si>
  <si>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</si>
  <si>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</si>
  <si>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</si>
  <si>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</si>
  <si>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</si>
  <si>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Щекина пер. д.10 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</si>
  <si>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</si>
  <si>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</si>
  <si>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</si>
  <si>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</si>
  <si>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</si>
  <si>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</si>
  <si>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</si>
  <si>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</si>
  <si>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</si>
  <si>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</si>
  <si>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</si>
  <si>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</si>
  <si>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</si>
  <si>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</si>
  <si>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</si>
  <si>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</si>
  <si>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</si>
  <si>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</si>
  <si>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</si>
  <si>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</si>
  <si>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</si>
  <si>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</si>
  <si>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</si>
  <si>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</si>
  <si>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</si>
  <si>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</si>
  <si>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</si>
  <si>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</si>
  <si>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</si>
  <si>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</si>
  <si>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</si>
  <si>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</si>
  <si>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</si>
  <si>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</si>
  <si>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</si>
  <si>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</si>
  <si>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д.265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</si>
  <si>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</si>
  <si>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</si>
  <si>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</si>
  <si>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</si>
  <si>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</si>
  <si>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</si>
  <si>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</si>
  <si>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</si>
  <si>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>Адмирала Нахимова ул. д.50 пом.007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</si>
  <si>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</si>
  <si>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</si>
  <si>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</si>
  <si>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</si>
  <si>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</si>
  <si>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</si>
  <si>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</si>
  <si>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Александрова ул. д.9 </t>
  </si>
  <si>
    <t xml:space="preserve">Астраханская (Осыпной бугор) ул. д.22Б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</si>
  <si>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</si>
  <si>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</si>
  <si>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</si>
  <si>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</si>
  <si>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</si>
  <si>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</si>
  <si>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Ахшарумова ул. д.78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</si>
  <si>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</si>
  <si>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</si>
  <si>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</si>
  <si>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</si>
  <si>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</si>
  <si>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</si>
  <si>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</si>
  <si>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</si>
  <si>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</si>
  <si>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</si>
  <si>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</si>
  <si>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</si>
  <si>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</si>
  <si>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</si>
  <si>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</si>
  <si>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</si>
  <si>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</si>
  <si>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</si>
  <si>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</si>
  <si>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</si>
  <si>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</si>
  <si>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</si>
  <si>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</si>
  <si>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</si>
  <si>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</si>
  <si>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</si>
  <si>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</si>
  <si>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</si>
  <si>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</si>
  <si>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</si>
  <si>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</si>
  <si>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</si>
  <si>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</si>
  <si>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</si>
  <si>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</si>
  <si>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</si>
  <si>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</si>
  <si>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</si>
  <si>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</si>
  <si>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</si>
  <si>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</si>
  <si>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</si>
  <si>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</si>
  <si>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</si>
  <si>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</si>
  <si>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</si>
  <si>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</si>
  <si>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</si>
  <si>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</si>
  <si>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</si>
  <si>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</si>
  <si>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</si>
  <si>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</si>
  <si>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</si>
  <si>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</si>
  <si>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</si>
  <si>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</si>
  <si>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</si>
  <si>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</si>
  <si>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</si>
  <si>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</si>
  <si>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</si>
  <si>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</si>
  <si>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</si>
  <si>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</si>
  <si>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</si>
  <si>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</si>
  <si>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</si>
  <si>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</si>
  <si>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</si>
  <si>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</si>
  <si>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</si>
  <si>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</si>
  <si>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</si>
  <si>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</si>
  <si>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</si>
  <si>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</si>
  <si>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</si>
  <si>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</si>
  <si>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</si>
  <si>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</si>
  <si>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</si>
  <si>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</si>
  <si>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</si>
  <si>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</si>
  <si>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</si>
  <si>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</si>
  <si>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</si>
  <si>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</si>
  <si>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</si>
  <si>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</si>
  <si>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</si>
  <si>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</si>
  <si>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</si>
  <si>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</si>
  <si>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</si>
  <si>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</si>
  <si>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</si>
  <si>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</si>
  <si>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</si>
  <si>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</si>
  <si>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</si>
  <si>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</si>
  <si>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</si>
  <si>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</si>
  <si>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</si>
  <si>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</si>
  <si>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</si>
  <si>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</si>
  <si>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</si>
  <si>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</si>
  <si>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</si>
  <si>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</si>
  <si>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</si>
  <si>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</si>
  <si>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</si>
  <si>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</si>
  <si>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</si>
  <si>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</si>
  <si>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</si>
  <si>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</si>
  <si>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</si>
  <si>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</si>
  <si>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</si>
  <si>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</si>
  <si>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</si>
  <si>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</si>
  <si>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</si>
  <si>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</si>
  <si>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</si>
  <si>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</si>
  <si>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</si>
  <si>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</si>
  <si>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</si>
  <si>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</si>
  <si>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</si>
  <si>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</si>
  <si>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>Власова ул. д.6 пом.04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</si>
  <si>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</si>
  <si>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</si>
  <si>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</si>
  <si>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</si>
  <si>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</si>
  <si>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</si>
  <si>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</si>
  <si>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>Воробьева пр. д.3 пом 10</t>
  </si>
  <si>
    <t xml:space="preserve">Воробьева пр. д.7 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</si>
  <si>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</si>
  <si>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</si>
  <si>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</si>
  <si>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</si>
  <si>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</si>
  <si>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</si>
  <si>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</si>
  <si>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</si>
  <si>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</si>
  <si>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</si>
  <si>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</si>
  <si>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</si>
  <si>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</si>
  <si>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Гоголя ул. д.3 - корп. 2 </t>
  </si>
  <si>
    <t xml:space="preserve">Городская ул. д.1А </t>
  </si>
  <si>
    <t xml:space="preserve">Гурьевская ул. д.5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</si>
  <si>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</si>
  <si>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</si>
  <si>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</si>
  <si>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</si>
  <si>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</si>
  <si>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д.1А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</si>
  <si>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</si>
  <si>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</si>
  <si>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</si>
  <si>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</si>
  <si>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</si>
  <si>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</si>
  <si>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</si>
  <si>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</si>
  <si>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</si>
  <si>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</si>
  <si>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</si>
  <si>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</si>
  <si>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</si>
  <si>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</si>
  <si>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</si>
  <si>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</si>
  <si>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</si>
  <si>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</si>
  <si>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д.29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</si>
  <si>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</si>
  <si>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</si>
  <si>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</si>
  <si>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</si>
  <si>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</si>
  <si>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</si>
  <si>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</si>
  <si>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</si>
  <si>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</si>
  <si>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</si>
  <si>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</si>
  <si>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</si>
  <si>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</si>
  <si>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</si>
  <si>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</si>
  <si>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</si>
  <si>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</si>
  <si>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</si>
  <si>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</si>
  <si>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</si>
  <si>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</si>
  <si>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</si>
  <si>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</si>
  <si>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</si>
  <si>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</si>
  <si>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</si>
  <si>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</si>
  <si>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</si>
  <si>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</si>
  <si>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</si>
  <si>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</si>
  <si>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</si>
  <si>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</si>
  <si>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</si>
  <si>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</si>
  <si>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</si>
  <si>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</si>
  <si>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</si>
  <si>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</si>
  <si>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</si>
  <si>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</si>
  <si>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</si>
  <si>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</si>
  <si>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</si>
  <si>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</si>
  <si>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</si>
  <si>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</si>
  <si>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</si>
  <si>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</si>
  <si>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</si>
  <si>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</si>
  <si>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</si>
  <si>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</si>
  <si>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</si>
  <si>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</si>
  <si>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</si>
  <si>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</si>
  <si>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</si>
  <si>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</si>
  <si>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</si>
  <si>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</si>
  <si>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</si>
  <si>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</si>
  <si>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</si>
  <si>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</si>
  <si>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</si>
  <si>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</si>
  <si>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</si>
  <si>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д.31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</si>
  <si>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</si>
  <si>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</si>
  <si>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</si>
  <si>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</si>
  <si>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</si>
  <si>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</si>
  <si>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</si>
  <si>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</si>
  <si>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</si>
  <si>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</si>
  <si>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</si>
  <si>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</si>
  <si>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</si>
  <si>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</si>
  <si>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</si>
  <si>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</si>
  <si>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</si>
  <si>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</si>
  <si>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</si>
  <si>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</si>
  <si>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д.9 - корп. 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</si>
  <si>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</si>
  <si>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</si>
  <si>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</si>
  <si>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</si>
  <si>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</si>
  <si>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</si>
  <si>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</si>
  <si>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</si>
  <si>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</si>
  <si>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</si>
  <si>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</si>
  <si>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</si>
  <si>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</si>
  <si>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</si>
  <si>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</si>
  <si>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</si>
  <si>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</si>
  <si>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</si>
  <si>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16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</si>
  <si>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</si>
  <si>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</si>
  <si>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</si>
  <si>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</si>
  <si>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</si>
  <si>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</si>
  <si>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</si>
  <si>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</si>
  <si>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</si>
  <si>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</si>
  <si>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</si>
  <si>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</si>
  <si>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</si>
  <si>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</si>
  <si>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</si>
  <si>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</si>
  <si>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</si>
  <si>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</si>
  <si>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</si>
  <si>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</si>
  <si>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</si>
  <si>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</si>
  <si>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</si>
  <si>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</si>
  <si>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</si>
  <si>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</si>
  <si>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</si>
  <si>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</si>
  <si>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</si>
  <si>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д.115 - корп. 1 </t>
  </si>
  <si>
    <t xml:space="preserve">Николая Островского ул. д.121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</si>
  <si>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</si>
  <si>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</si>
  <si>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</si>
  <si>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</si>
  <si>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</si>
  <si>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</si>
  <si>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</si>
  <si>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</si>
  <si>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</si>
  <si>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</si>
  <si>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</si>
  <si>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</si>
  <si>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</si>
  <si>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</si>
  <si>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</si>
  <si>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</si>
  <si>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</si>
  <si>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</si>
  <si>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</si>
  <si>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</si>
  <si>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</si>
  <si>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</si>
  <si>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</si>
  <si>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</si>
  <si>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</si>
  <si>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</si>
  <si>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</si>
  <si>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</si>
  <si>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</si>
  <si>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</si>
  <si>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</si>
  <si>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</si>
  <si>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</si>
  <si>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</si>
  <si>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</si>
  <si>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</si>
  <si>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</si>
  <si>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</si>
  <si>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</si>
  <si>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</si>
  <si>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</si>
  <si>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</si>
  <si>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</si>
  <si>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</si>
  <si>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</si>
  <si>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</si>
  <si>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</si>
  <si>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</si>
  <si>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</si>
  <si>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</si>
  <si>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</si>
  <si>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</si>
  <si>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</si>
  <si>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</si>
  <si>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</si>
  <si>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</si>
  <si>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</si>
  <si>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</si>
  <si>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</si>
  <si>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</si>
  <si>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</si>
  <si>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</si>
  <si>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</si>
  <si>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</si>
  <si>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</si>
  <si>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</si>
  <si>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</si>
  <si>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</si>
  <si>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</si>
  <si>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</si>
  <si>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</si>
  <si>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</si>
  <si>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</si>
  <si>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д.11 </t>
  </si>
  <si>
    <t xml:space="preserve">Рождественского ул. д.9 </t>
  </si>
  <si>
    <t xml:space="preserve">Рождественского ул. д.9 - корп. 2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</si>
  <si>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</si>
  <si>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</si>
  <si>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</si>
  <si>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</si>
  <si>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</si>
  <si>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</si>
  <si>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</si>
  <si>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</si>
  <si>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</si>
  <si>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</si>
  <si>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</si>
  <si>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</si>
  <si>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</si>
  <si>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</si>
  <si>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</si>
  <si>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</si>
  <si>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</si>
  <si>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</si>
  <si>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</si>
  <si>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</si>
  <si>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</si>
  <si>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</si>
  <si>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</si>
  <si>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</si>
  <si>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</si>
  <si>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</si>
  <si>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</si>
  <si>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</si>
  <si>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</si>
  <si>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</si>
  <si>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</si>
  <si>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</si>
  <si>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</si>
  <si>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</si>
  <si>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</si>
  <si>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</si>
  <si>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</si>
  <si>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</si>
  <si>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</si>
  <si>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</si>
  <si>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</si>
  <si>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</si>
  <si>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</si>
  <si>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</si>
  <si>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</si>
  <si>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</si>
  <si>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д.23А </t>
  </si>
  <si>
    <t xml:space="preserve">Фунтовское шоссе ул. д.23Б </t>
  </si>
  <si>
    <t xml:space="preserve">Фунтовское шоссе ул. д.23В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</si>
  <si>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</si>
  <si>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</si>
  <si>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</si>
  <si>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</si>
  <si>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</si>
  <si>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</si>
  <si>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</si>
  <si>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</si>
  <si>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</si>
  <si>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</si>
  <si>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</si>
  <si>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</si>
  <si>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</si>
  <si>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</si>
  <si>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</si>
  <si>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</si>
  <si>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</si>
  <si>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</si>
  <si>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</si>
  <si>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</si>
  <si>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</si>
  <si>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</si>
  <si>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</si>
  <si>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</si>
  <si>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</si>
  <si>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</si>
  <si>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</si>
  <si>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</si>
  <si>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</si>
  <si>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д.52/2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</si>
  <si>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</si>
  <si>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</si>
  <si>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</si>
  <si>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</si>
  <si>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</si>
  <si>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</si>
  <si>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</si>
  <si>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</si>
  <si>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</si>
  <si>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</si>
  <si>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</si>
  <si>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</si>
  <si>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</si>
  <si>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</si>
  <si>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</si>
  <si>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</si>
  <si>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</si>
  <si>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</si>
  <si>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</si>
  <si>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</si>
  <si>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</si>
  <si>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</si>
  <si>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</si>
  <si>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</si>
  <si>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</si>
  <si>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</si>
  <si>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</si>
  <si>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</si>
  <si>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</si>
  <si>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</si>
  <si>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</si>
  <si>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</si>
  <si>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</si>
  <si>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</si>
  <si>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</si>
  <si>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</si>
  <si>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</si>
  <si>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</si>
  <si>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</si>
  <si>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</si>
  <si>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</si>
  <si>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</si>
  <si>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</si>
  <si>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</si>
  <si>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</si>
  <si>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</si>
  <si>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</si>
  <si>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</si>
  <si>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</si>
  <si>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</si>
  <si>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</si>
  <si>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</si>
  <si>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</si>
  <si>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</si>
  <si>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</si>
  <si>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</si>
  <si>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</si>
  <si>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</si>
  <si>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</si>
  <si>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</si>
  <si>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</si>
  <si>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</si>
  <si>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</si>
  <si>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</si>
  <si>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</si>
  <si>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</si>
  <si>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</si>
  <si>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д.20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</si>
  <si>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</si>
  <si>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</si>
  <si>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</si>
  <si>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</si>
  <si>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</si>
  <si>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</si>
  <si>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</si>
  <si>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</si>
  <si>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</si>
  <si>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</si>
  <si>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</si>
  <si>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</si>
  <si>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</si>
  <si>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</si>
  <si>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</si>
  <si>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</si>
  <si>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</si>
  <si>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</si>
  <si>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</si>
  <si>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 Победы ул. д.8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</si>
  <si>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</si>
  <si>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</si>
  <si>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</si>
  <si>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</si>
  <si>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</si>
  <si>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</si>
  <si>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</si>
  <si>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</si>
  <si>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</si>
  <si>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</si>
  <si>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</si>
  <si>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</si>
  <si>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</si>
  <si>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</si>
  <si>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</si>
  <si>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</si>
  <si>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</si>
  <si>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</si>
  <si>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</si>
  <si>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</si>
  <si>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</si>
  <si>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</si>
  <si>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</si>
  <si>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</si>
  <si>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</si>
  <si>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Войкова 2-я ул. д.20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</si>
  <si>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</si>
  <si>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</si>
  <si>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</si>
  <si>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</si>
  <si>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</si>
  <si>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</si>
  <si>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</si>
  <si>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</si>
  <si>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</si>
  <si>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</si>
  <si>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</si>
  <si>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д.3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</si>
  <si>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</si>
  <si>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</si>
  <si>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</si>
  <si>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</si>
  <si>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</si>
  <si>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</si>
  <si>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</si>
  <si>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</si>
  <si>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</si>
  <si>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</si>
  <si>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</si>
  <si>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</si>
  <si>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</si>
  <si>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</si>
  <si>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</si>
  <si>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</si>
  <si>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</si>
  <si>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</si>
  <si>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</si>
  <si>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</si>
  <si>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</si>
  <si>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</si>
  <si>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</si>
  <si>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</si>
  <si>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</si>
  <si>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</si>
  <si>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д.45Б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</si>
  <si>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</si>
  <si>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</si>
  <si>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</si>
  <si>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</si>
  <si>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</si>
  <si>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</si>
  <si>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</si>
  <si>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</si>
  <si>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</si>
  <si>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</si>
  <si>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</si>
  <si>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</si>
  <si>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</si>
  <si>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</si>
  <si>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</si>
  <si>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</si>
  <si>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</si>
  <si>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</si>
  <si>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</si>
  <si>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</si>
  <si>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</si>
  <si>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</si>
  <si>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</si>
  <si>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</si>
  <si>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</si>
  <si>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</si>
  <si>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</si>
  <si>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</si>
  <si>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</si>
  <si>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</si>
  <si>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</si>
  <si>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</si>
  <si>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</si>
  <si>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1 </t>
  </si>
  <si>
    <t xml:space="preserve">Жилая ул. д.9 - корп. 3 </t>
  </si>
  <si>
    <t xml:space="preserve">Жилая ул. д.9 - корп. 4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</si>
  <si>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</si>
  <si>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</si>
  <si>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</si>
  <si>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Книпович ул. д.67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</si>
  <si>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</si>
  <si>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</si>
  <si>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</si>
  <si>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</si>
  <si>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д.174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</si>
  <si>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</si>
  <si>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</si>
  <si>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</si>
  <si>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</si>
  <si>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</si>
  <si>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</si>
  <si>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</si>
  <si>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</si>
  <si>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</si>
  <si>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</si>
  <si>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</si>
  <si>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</si>
  <si>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</si>
  <si>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</si>
  <si>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</si>
  <si>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</si>
  <si>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</si>
  <si>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д.18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</si>
  <si>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</si>
  <si>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</si>
  <si>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</si>
  <si>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</si>
  <si>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</si>
  <si>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</si>
  <si>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Кос. В. Комарова ул. д.170 </t>
  </si>
  <si>
    <t xml:space="preserve">Космическая ул. д.6 </t>
  </si>
  <si>
    <t xml:space="preserve">Космонавта В. Комарова ул. д.176 </t>
  </si>
  <si>
    <t xml:space="preserve">Космонавта В. Комарова ул. д.45 </t>
  </si>
  <si>
    <t xml:space="preserve">Космонавта В. Комарова ул. д.47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</si>
  <si>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</si>
  <si>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</si>
  <si>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</si>
  <si>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</si>
  <si>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д.17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</si>
  <si>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</si>
  <si>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</si>
  <si>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</si>
  <si>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</si>
  <si>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</si>
  <si>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</si>
  <si>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</si>
  <si>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</si>
  <si>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</si>
  <si>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</si>
  <si>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</si>
  <si>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</si>
  <si>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</si>
  <si>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</si>
  <si>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</si>
  <si>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</si>
  <si>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</si>
  <si>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</si>
  <si>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</si>
  <si>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</si>
  <si>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</si>
  <si>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</si>
  <si>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</si>
  <si>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</si>
  <si>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</si>
  <si>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</si>
  <si>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</si>
  <si>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</si>
  <si>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</si>
  <si>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</si>
  <si>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</si>
  <si>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</si>
  <si>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</si>
  <si>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</si>
  <si>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</si>
  <si>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</si>
  <si>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</si>
  <si>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</si>
  <si>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</si>
  <si>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</si>
  <si>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</si>
  <si>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Курильская ул. д.8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</si>
  <si>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</si>
  <si>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</si>
  <si>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</si>
  <si>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</si>
  <si>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</si>
  <si>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</si>
  <si>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</si>
  <si>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</si>
  <si>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</si>
  <si>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д.8А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</si>
  <si>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</si>
  <si>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</si>
  <si>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</si>
  <si>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</si>
  <si>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</si>
  <si>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</si>
  <si>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</si>
  <si>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</si>
  <si>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</si>
  <si>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</si>
  <si>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</si>
  <si>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</si>
  <si>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</si>
  <si>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</si>
  <si>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</si>
  <si>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</si>
  <si>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</si>
  <si>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</si>
  <si>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</si>
  <si>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</si>
  <si>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</si>
  <si>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</si>
  <si>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</si>
  <si>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д.54 </t>
  </si>
  <si>
    <t xml:space="preserve">Московская ул. д.56 </t>
  </si>
  <si>
    <t xml:space="preserve">Московская ул. д.57 </t>
  </si>
  <si>
    <t xml:space="preserve">Московская ул. д.59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</si>
  <si>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</si>
  <si>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</si>
  <si>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</si>
  <si>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</si>
  <si>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</si>
  <si>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</si>
  <si>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</si>
  <si>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</si>
  <si>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</si>
  <si>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</si>
  <si>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</si>
  <si>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</si>
  <si>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</si>
  <si>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д.1Б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</si>
  <si>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</si>
  <si>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</si>
  <si>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</si>
  <si>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д.1А </t>
  </si>
  <si>
    <t xml:space="preserve">Нариманова ул. д.2А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</si>
  <si>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</si>
  <si>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</si>
  <si>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</si>
  <si>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</si>
  <si>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</si>
  <si>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</si>
  <si>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</si>
  <si>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</si>
  <si>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</si>
  <si>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</si>
  <si>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</si>
  <si>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</si>
  <si>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</si>
  <si>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</si>
  <si>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</si>
  <si>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</si>
  <si>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</si>
  <si>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</si>
  <si>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</si>
  <si>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</si>
  <si>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</si>
  <si>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</si>
  <si>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</si>
  <si>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</si>
  <si>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</si>
  <si>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</si>
  <si>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</si>
  <si>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</si>
  <si>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</si>
  <si>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</si>
  <si>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</si>
  <si>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</si>
  <si>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Покровская пл д.5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</si>
  <si>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</si>
  <si>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</si>
  <si>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</si>
  <si>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</si>
  <si>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</si>
  <si>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1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</si>
  <si>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</si>
  <si>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</si>
  <si>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</si>
  <si>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</si>
  <si>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</si>
  <si>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</si>
  <si>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</si>
  <si>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</si>
  <si>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д.17 - корп. 2 </t>
  </si>
  <si>
    <t xml:space="preserve">Савушкина ул. д.18/11 </t>
  </si>
  <si>
    <t xml:space="preserve">Савушкина ул. д.19 - корп. 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</si>
  <si>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</si>
  <si>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</si>
  <si>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</si>
  <si>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</si>
  <si>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</si>
  <si>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</si>
  <si>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</si>
  <si>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</si>
  <si>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</si>
  <si>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</si>
  <si>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</si>
  <si>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</si>
  <si>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</si>
  <si>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</si>
  <si>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д.48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</si>
  <si>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</si>
  <si>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</si>
  <si>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</si>
  <si>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</si>
  <si>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</si>
  <si>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</si>
  <si>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</si>
  <si>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</si>
  <si>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</si>
  <si>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</si>
  <si>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</si>
  <si>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</si>
  <si>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</si>
  <si>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</si>
  <si>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</si>
  <si>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</si>
  <si>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</si>
  <si>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</si>
  <si>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</si>
  <si>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</si>
  <si>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</si>
  <si>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Степана Разина ул. д.24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</si>
  <si>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</si>
  <si>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</si>
  <si>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</si>
  <si>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</si>
  <si>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</si>
  <si>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</si>
  <si>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</si>
  <si>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13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</si>
  <si>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</si>
  <si>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</si>
  <si>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</si>
  <si>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</si>
  <si>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</si>
  <si>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</si>
  <si>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20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</si>
  <si>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</si>
  <si>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</si>
  <si>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</si>
  <si>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</si>
  <si>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</si>
  <si>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</si>
  <si>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</si>
  <si>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</si>
  <si>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</si>
  <si>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</si>
  <si>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</si>
  <si>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</si>
  <si>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</si>
  <si>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</si>
  <si>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</si>
  <si>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</si>
  <si>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</si>
  <si>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</si>
  <si>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</si>
  <si>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</si>
  <si>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</si>
  <si>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</si>
  <si>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</si>
  <si>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</si>
  <si>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</si>
  <si>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</si>
  <si>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</si>
  <si>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</si>
  <si>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</si>
  <si>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</si>
  <si>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</si>
  <si>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</si>
  <si>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</si>
  <si>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</si>
  <si>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</si>
  <si>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</si>
  <si>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</si>
  <si>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</si>
  <si>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</si>
  <si>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</si>
  <si>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</si>
  <si>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</si>
  <si>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</si>
  <si>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</si>
  <si>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</si>
  <si>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</si>
  <si>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</si>
  <si>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</si>
  <si>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</si>
  <si>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</si>
  <si>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</si>
  <si>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</si>
  <si>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</si>
  <si>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</si>
  <si>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</si>
  <si>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</si>
  <si>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</si>
  <si>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</si>
  <si>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</si>
  <si>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</si>
  <si>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</si>
  <si>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</si>
  <si>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</si>
  <si>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</si>
  <si>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</si>
  <si>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</si>
  <si>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</si>
  <si>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</si>
  <si>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</si>
  <si>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</si>
  <si>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</si>
  <si>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</si>
  <si>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</si>
  <si>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</si>
  <si>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</si>
  <si>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</si>
  <si>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</si>
  <si>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</si>
  <si>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</si>
  <si>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</si>
  <si>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д.86 </t>
  </si>
  <si>
    <t xml:space="preserve">Чехова ул. д.98 </t>
  </si>
  <si>
    <t xml:space="preserve">Энергетическая ул. д.11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</si>
  <si>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</si>
  <si>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</si>
  <si>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</si>
  <si>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</si>
  <si>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</si>
  <si>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</si>
  <si>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</si>
  <si>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</si>
  <si>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</si>
  <si>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</si>
  <si>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</si>
  <si>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</si>
  <si>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</si>
  <si>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</si>
  <si>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</si>
  <si>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</si>
  <si>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</si>
  <si>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</si>
  <si>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</si>
  <si>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</si>
  <si>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</si>
  <si>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</si>
  <si>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</si>
  <si>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</si>
  <si>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</si>
  <si>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</si>
  <si>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</si>
  <si>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д.25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</si>
  <si>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</si>
  <si>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</si>
  <si>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</si>
  <si>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</si>
  <si>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</si>
  <si>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</si>
  <si>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</si>
  <si>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</si>
  <si>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</si>
  <si>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</si>
  <si>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</si>
  <si>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</si>
  <si>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</si>
  <si>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</si>
  <si>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</si>
  <si>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</si>
  <si>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</si>
  <si>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</si>
  <si>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</si>
  <si>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</si>
  <si>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</si>
  <si>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</si>
  <si>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</si>
  <si>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д.1/9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</si>
  <si>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</si>
  <si>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</si>
  <si>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</si>
  <si>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</si>
  <si>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</si>
  <si>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</si>
  <si>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</si>
  <si>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</si>
  <si>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</si>
  <si>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</si>
  <si>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</si>
  <si>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</si>
  <si>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</si>
  <si>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</si>
  <si>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</si>
  <si>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</si>
  <si>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</si>
  <si>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</si>
  <si>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</si>
  <si>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</si>
  <si>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</si>
  <si>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</si>
  <si>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</si>
  <si>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</si>
  <si>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</si>
  <si>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</si>
  <si>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</si>
  <si>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</si>
  <si>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</si>
  <si>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</si>
  <si>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</si>
  <si>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</si>
  <si>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</si>
  <si>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</si>
  <si>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</si>
  <si>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</si>
  <si>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</si>
  <si>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</si>
  <si>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</si>
  <si>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</si>
  <si>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</si>
  <si>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</si>
  <si>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</si>
  <si>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</si>
  <si>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</si>
  <si>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</si>
  <si>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</si>
  <si>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</si>
  <si>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</si>
  <si>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</si>
  <si>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</si>
  <si>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</si>
  <si>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</si>
  <si>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</si>
  <si>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</si>
  <si>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</si>
  <si>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</si>
  <si>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</si>
  <si>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</si>
  <si>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</si>
  <si>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</si>
  <si>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</si>
  <si>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</si>
  <si>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</si>
  <si>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</si>
  <si>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д.9 </t>
  </si>
  <si>
    <t xml:space="preserve">Водников ул. д.9А </t>
  </si>
  <si>
    <t xml:space="preserve">Водников ул. д.9Б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</si>
  <si>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</si>
  <si>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</si>
  <si>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</si>
  <si>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</si>
  <si>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</si>
  <si>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</si>
  <si>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</si>
  <si>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</si>
  <si>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</si>
  <si>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</si>
  <si>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</si>
  <si>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</si>
  <si>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</si>
  <si>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</si>
  <si>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д.17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</si>
  <si>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</si>
  <si>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</si>
  <si>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</si>
  <si>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</si>
  <si>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</si>
  <si>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</si>
  <si>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</si>
  <si>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</si>
  <si>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</si>
  <si>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</si>
  <si>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</si>
  <si>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</si>
  <si>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</si>
  <si>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</si>
  <si>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</si>
  <si>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</si>
  <si>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</si>
  <si>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</si>
  <si>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</si>
  <si>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</si>
  <si>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</si>
  <si>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</si>
  <si>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</si>
  <si>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</si>
  <si>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</si>
  <si>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</si>
  <si>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</si>
  <si>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</si>
  <si>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</si>
  <si>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</si>
  <si>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</si>
  <si>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</si>
  <si>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</si>
  <si>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</si>
  <si>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</si>
  <si>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</si>
  <si>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</si>
  <si>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</si>
  <si>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</si>
  <si>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</si>
  <si>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</si>
  <si>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</si>
  <si>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</si>
  <si>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д.3 </t>
  </si>
  <si>
    <t xml:space="preserve">Гомельская ул. д.5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</si>
  <si>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</si>
  <si>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</si>
  <si>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</si>
  <si>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д.54 </t>
  </si>
  <si>
    <t xml:space="preserve">Грановский пер. д.59 </t>
  </si>
  <si>
    <t xml:space="preserve">Грановский пер. д.59 - корп. 2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</si>
  <si>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</si>
  <si>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</si>
  <si>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</si>
  <si>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</si>
  <si>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</si>
  <si>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</si>
  <si>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</si>
  <si>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</si>
  <si>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</si>
  <si>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</si>
  <si>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</si>
  <si>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</si>
  <si>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</si>
  <si>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</si>
  <si>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</t>
  </si>
  <si>
    <t xml:space="preserve">Грановского пер. д.59 - корп. 1 </t>
  </si>
  <si>
    <t xml:space="preserve">Грановского пер. д.59 - корп. 2 </t>
  </si>
  <si>
    <t xml:space="preserve">Грановского пер. д.65 </t>
  </si>
  <si>
    <t xml:space="preserve">Грановского пер. д.69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</si>
  <si>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</si>
  <si>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</si>
  <si>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</si>
  <si>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</si>
  <si>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</si>
  <si>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</si>
  <si>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</si>
  <si>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</si>
  <si>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Депутатская ул. д.8 </t>
  </si>
  <si>
    <t>Депутатская ул. д.8 ком. 31</t>
  </si>
  <si>
    <t>Депутатская ул. д.8 ком.52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</si>
  <si>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</si>
  <si>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</si>
  <si>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</si>
  <si>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</si>
  <si>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</si>
  <si>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</si>
  <si>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</si>
  <si>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</si>
  <si>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</si>
  <si>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</si>
  <si>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</si>
  <si>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</si>
  <si>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</si>
  <si>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д.54А </t>
  </si>
  <si>
    <t xml:space="preserve">Дзержинского ул. д.56А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</si>
  <si>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</si>
  <si>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</si>
  <si>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</si>
  <si>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</si>
  <si>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</si>
  <si>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</si>
  <si>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</si>
  <si>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</si>
  <si>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</si>
  <si>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</si>
  <si>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</si>
  <si>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</si>
  <si>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</si>
  <si>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</si>
  <si>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</si>
  <si>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</si>
  <si>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</si>
  <si>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</si>
  <si>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</si>
  <si>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</si>
  <si>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</si>
  <si>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</si>
  <si>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</si>
  <si>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</si>
  <si>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</si>
  <si>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</si>
  <si>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</si>
  <si>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</si>
  <si>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</si>
  <si>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</si>
  <si>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</si>
  <si>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</si>
  <si>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</si>
  <si>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</si>
  <si>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</si>
  <si>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</si>
  <si>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</si>
  <si>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</si>
  <si>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</si>
  <si>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</si>
  <si>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</si>
  <si>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</si>
  <si>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</si>
  <si>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</si>
  <si>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</si>
  <si>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</si>
  <si>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д.97 </t>
  </si>
  <si>
    <t xml:space="preserve">Заводская пл д.98 </t>
  </si>
  <si>
    <t xml:space="preserve">Заводская пл. д.55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</si>
  <si>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</si>
  <si>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</si>
  <si>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</si>
  <si>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</si>
  <si>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</si>
  <si>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</si>
  <si>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</si>
  <si>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</si>
  <si>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</si>
  <si>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</si>
  <si>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</si>
  <si>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</si>
  <si>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</si>
  <si>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</si>
  <si>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</si>
  <si>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</si>
  <si>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</si>
  <si>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</si>
  <si>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</si>
  <si>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</si>
  <si>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</si>
  <si>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</si>
  <si>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</si>
  <si>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</si>
  <si>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</si>
  <si>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</si>
  <si>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</si>
  <si>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</si>
  <si>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</si>
  <si>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</si>
  <si>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</si>
  <si>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</si>
  <si>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</si>
  <si>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</si>
  <si>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</si>
  <si>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</si>
  <si>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</si>
  <si>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</si>
  <si>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</si>
  <si>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</si>
  <si>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</si>
  <si>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</si>
  <si>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</si>
  <si>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</si>
  <si>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</si>
  <si>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</si>
  <si>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</si>
  <si>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</si>
  <si>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</si>
  <si>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</si>
  <si>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</si>
  <si>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</si>
  <si>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</si>
  <si>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</si>
  <si>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</si>
  <si>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>Косиора ул. д.11 пом.14 ком.70-74</t>
  </si>
  <si>
    <t>Косиора ул. д.11 пом.19 ком.127</t>
  </si>
  <si>
    <t xml:space="preserve">Косиора ул. д.16 </t>
  </si>
  <si>
    <t xml:space="preserve">Косиора ул. д.16 - корп. 1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</si>
  <si>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</si>
  <si>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</si>
  <si>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</si>
  <si>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</si>
  <si>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</si>
  <si>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</si>
  <si>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</si>
  <si>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</si>
  <si>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</si>
  <si>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</si>
  <si>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</si>
  <si>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</si>
  <si>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</si>
  <si>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</si>
  <si>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</si>
  <si>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</si>
  <si>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</si>
  <si>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</si>
  <si>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</si>
  <si>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</si>
  <si>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</si>
  <si>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</si>
  <si>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</si>
  <si>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</si>
  <si>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</si>
  <si>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</si>
  <si>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</si>
  <si>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</si>
  <si>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</si>
  <si>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</si>
  <si>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</si>
  <si>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</si>
  <si>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</si>
  <si>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</si>
  <si>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</si>
  <si>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</si>
  <si>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3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</si>
  <si>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</si>
  <si>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</si>
  <si>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</si>
  <si>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</si>
  <si>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</si>
  <si>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</si>
  <si>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</si>
  <si>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</si>
  <si>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</si>
  <si>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</si>
  <si>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</si>
  <si>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</si>
  <si>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</si>
  <si>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</si>
  <si>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</si>
  <si>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</si>
  <si>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</si>
  <si>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</si>
  <si>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</si>
  <si>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</si>
  <si>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</si>
  <si>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</si>
  <si>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</si>
  <si>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</si>
  <si>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</si>
  <si>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</si>
  <si>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</si>
  <si>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</si>
  <si>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</si>
  <si>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</si>
  <si>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</si>
  <si>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</si>
  <si>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 xml:space="preserve">Мосина ул. д.3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</si>
  <si>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</si>
  <si>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</si>
  <si>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</si>
  <si>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</si>
  <si>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</si>
  <si>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</si>
  <si>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</si>
  <si>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</si>
  <si>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</si>
  <si>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</si>
  <si>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</si>
  <si>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</si>
  <si>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</si>
  <si>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</si>
  <si>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</si>
  <si>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</si>
  <si>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</si>
  <si>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</si>
  <si>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</si>
  <si>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</si>
  <si>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</si>
  <si>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</si>
  <si>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</si>
  <si>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</si>
  <si>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</si>
  <si>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</si>
  <si>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</si>
  <si>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</si>
  <si>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</si>
  <si>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</si>
  <si>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</si>
  <si>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</si>
  <si>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</si>
  <si>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д.12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</si>
  <si>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</si>
  <si>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</si>
  <si>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</si>
  <si>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</si>
  <si>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</si>
  <si>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</si>
  <si>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</si>
  <si>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</si>
  <si>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</si>
  <si>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</si>
  <si>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</si>
  <si>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</si>
  <si>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</si>
  <si>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</si>
  <si>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</si>
  <si>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</si>
  <si>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</si>
  <si>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</si>
  <si>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</si>
  <si>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</si>
  <si>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</si>
  <si>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</si>
  <si>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</si>
  <si>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д.2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</si>
  <si>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</si>
  <si>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</si>
  <si>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</si>
  <si>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</si>
  <si>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</si>
  <si>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</si>
  <si>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</si>
  <si>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</si>
  <si>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д.12 </t>
  </si>
  <si>
    <t xml:space="preserve">Парковая ул. д.14 </t>
  </si>
  <si>
    <t xml:space="preserve">Парковая ул. д.20 </t>
  </si>
  <si>
    <t>Парковая ул. д.20 (13)</t>
  </si>
  <si>
    <t xml:space="preserve">Парковая ул. д.27 </t>
  </si>
  <si>
    <t xml:space="preserve">Парковая ул. д.9 </t>
  </si>
  <si>
    <t xml:space="preserve">пер.Грановского дом.57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</si>
  <si>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</si>
  <si>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</si>
  <si>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</si>
  <si>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</si>
  <si>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</si>
  <si>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</si>
  <si>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</si>
  <si>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</si>
  <si>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</si>
  <si>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</si>
  <si>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</si>
  <si>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</si>
  <si>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</si>
  <si>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</si>
  <si>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</si>
  <si>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</si>
  <si>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</si>
  <si>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д.4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</si>
  <si>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</si>
  <si>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</si>
  <si>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</si>
  <si>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</si>
  <si>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</si>
  <si>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</si>
  <si>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</si>
  <si>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</si>
  <si>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</si>
  <si>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</si>
  <si>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</si>
  <si>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</si>
  <si>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</si>
  <si>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</si>
  <si>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</si>
  <si>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</si>
  <si>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</si>
  <si>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</si>
  <si>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</si>
  <si>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</si>
  <si>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</si>
  <si>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</si>
  <si>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</si>
  <si>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</si>
  <si>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</si>
  <si>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</si>
  <si>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</si>
  <si>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</si>
  <si>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Таганская ул. д.5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</si>
  <si>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</si>
  <si>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</si>
  <si>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</si>
  <si>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</si>
  <si>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д.13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</si>
  <si>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</si>
  <si>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</si>
  <si>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</si>
  <si>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</si>
  <si>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</si>
  <si>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</si>
  <si>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</si>
  <si>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</si>
  <si>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</si>
  <si>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</si>
  <si>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</si>
  <si>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д.31 </t>
  </si>
  <si>
    <t xml:space="preserve">Тренева ул. д.33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</si>
  <si>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</si>
  <si>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</si>
  <si>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</si>
  <si>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</si>
  <si>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</si>
  <si>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</si>
  <si>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</si>
  <si>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</si>
  <si>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</si>
  <si>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</si>
  <si>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</si>
  <si>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</si>
  <si>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</si>
  <si>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</si>
  <si>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</si>
  <si>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</si>
  <si>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</si>
  <si>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</si>
  <si>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д.3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</si>
  <si>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</si>
  <si>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</si>
  <si>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</si>
  <si>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</si>
  <si>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</si>
  <si>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</si>
  <si>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</si>
  <si>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</si>
  <si>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</si>
  <si>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</si>
  <si>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Чкалова ул. д.80 - корп. 1 </t>
  </si>
  <si>
    <t xml:space="preserve">Шахтерский пер. д.22 </t>
  </si>
  <si>
    <t xml:space="preserve">Шахтерский пер. д.3 </t>
  </si>
  <si>
    <t xml:space="preserve">Школьная (Трусовский р-н) ул. д.11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</si>
  <si>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</si>
  <si>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</si>
  <si>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</si>
  <si>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</si>
  <si>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</si>
  <si>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</si>
  <si>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</si>
  <si>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</si>
  <si>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</si>
  <si>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</si>
  <si>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</si>
  <si>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</si>
  <si>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</si>
  <si>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</si>
  <si>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</si>
  <si>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</si>
  <si>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</si>
  <si>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</si>
  <si>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</si>
  <si>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</si>
  <si>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</si>
  <si>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</si>
  <si>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</si>
  <si>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</si>
  <si>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</si>
  <si>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</si>
  <si>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</si>
  <si>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</si>
  <si>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</si>
  <si>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</si>
  <si>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</si>
  <si>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</si>
  <si>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</si>
  <si>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</si>
  <si>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</si>
  <si>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</si>
  <si>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</si>
  <si>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</si>
  <si>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д.2А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</si>
  <si>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</si>
  <si>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</si>
  <si>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</si>
  <si>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</si>
  <si>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</si>
  <si>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</si>
  <si>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</si>
  <si>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</si>
  <si>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</si>
  <si>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</si>
  <si>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</si>
  <si>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</si>
  <si>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</si>
  <si>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</si>
  <si>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</si>
  <si>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</si>
  <si>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</si>
  <si>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</si>
  <si>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</si>
  <si>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</si>
  <si>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</si>
  <si>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</si>
  <si>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</si>
  <si>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</si>
  <si>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</si>
  <si>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</si>
  <si>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</si>
  <si>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</si>
  <si>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</si>
  <si>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</si>
  <si>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</si>
  <si>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</si>
  <si>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</si>
  <si>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</si>
  <si>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</si>
  <si>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</si>
  <si>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</si>
  <si>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</si>
  <si>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</si>
  <si>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</si>
  <si>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</si>
  <si>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</si>
  <si>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</si>
  <si>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</si>
  <si>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</si>
  <si>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</si>
  <si>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</si>
  <si>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</si>
  <si>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</si>
  <si>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</si>
  <si>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 xml:space="preserve">Волгоградская ул. д.34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</si>
  <si>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</si>
  <si>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</si>
  <si>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</si>
  <si>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</si>
  <si>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</si>
  <si>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</si>
  <si>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</si>
  <si>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</si>
  <si>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</si>
  <si>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</si>
  <si>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д.1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</si>
  <si>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</si>
  <si>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</si>
  <si>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</si>
  <si>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</si>
  <si>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</si>
  <si>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</si>
  <si>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</si>
  <si>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</si>
  <si>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</si>
  <si>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</si>
  <si>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</si>
  <si>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</si>
  <si>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</si>
  <si>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</si>
  <si>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</si>
  <si>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</si>
  <si>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</si>
  <si>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</si>
  <si>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</si>
  <si>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</si>
  <si>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</si>
  <si>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</si>
  <si>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</si>
  <si>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</si>
  <si>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</si>
  <si>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</si>
  <si>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</si>
  <si>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</si>
  <si>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</si>
  <si>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</si>
  <si>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</si>
  <si>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</si>
  <si>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</si>
  <si>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</si>
  <si>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</si>
  <si>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</si>
  <si>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</si>
  <si>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</si>
  <si>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</si>
  <si>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</si>
  <si>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</si>
  <si>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</si>
  <si>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</si>
  <si>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</si>
  <si>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</si>
  <si>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</si>
  <si>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</si>
  <si>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</si>
  <si>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</si>
  <si>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</si>
  <si>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</si>
  <si>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</si>
  <si>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</si>
  <si>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</si>
  <si>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</si>
  <si>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</si>
  <si>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</si>
  <si>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</si>
  <si>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</si>
  <si>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</si>
  <si>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</si>
  <si>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</si>
  <si>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</si>
  <si>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</si>
  <si>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</si>
  <si>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</si>
  <si>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</si>
  <si>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</si>
  <si>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</si>
  <si>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</si>
  <si>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</si>
  <si>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</si>
  <si>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</si>
  <si>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</si>
  <si>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</si>
  <si>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</si>
  <si>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</si>
  <si>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</si>
  <si>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</si>
  <si>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</si>
  <si>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</si>
  <si>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</si>
  <si>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</si>
  <si>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</si>
  <si>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</si>
  <si>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</si>
  <si>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</si>
  <si>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</si>
  <si>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</si>
  <si>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</si>
  <si>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</si>
  <si>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</si>
  <si>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</si>
  <si>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</si>
  <si>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</si>
  <si>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</si>
  <si>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</si>
  <si>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</si>
  <si>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</si>
  <si>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</si>
  <si>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</si>
  <si>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</si>
  <si>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</si>
  <si>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</si>
  <si>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</si>
  <si>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</si>
  <si>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</si>
  <si>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</si>
  <si>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Знаменский ул. д.45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</si>
  <si>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</si>
  <si>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</si>
  <si>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</si>
  <si>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</si>
  <si>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</si>
  <si>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</si>
  <si>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</si>
  <si>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</si>
  <si>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</si>
  <si>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</si>
  <si>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</si>
  <si>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</si>
  <si>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</si>
  <si>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</si>
  <si>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</si>
  <si>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</si>
  <si>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</si>
  <si>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</si>
  <si>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</si>
  <si>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</si>
  <si>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</si>
  <si>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</si>
  <si>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</si>
  <si>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</si>
  <si>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</si>
  <si>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</si>
  <si>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</si>
  <si>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</si>
  <si>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</si>
  <si>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д.1А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</si>
  <si>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</si>
  <si>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</si>
  <si>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</si>
  <si>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</si>
  <si>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</si>
  <si>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</si>
  <si>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</si>
  <si>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</si>
  <si>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</si>
  <si>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</si>
  <si>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</si>
  <si>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</si>
  <si>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</si>
  <si>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</si>
  <si>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</si>
  <si>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</si>
  <si>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</si>
  <si>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</si>
  <si>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</si>
  <si>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</si>
  <si>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</si>
  <si>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</si>
  <si>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</si>
  <si>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</si>
  <si>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</si>
  <si>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</si>
  <si>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</si>
  <si>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</si>
  <si>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</si>
  <si>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</si>
  <si>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Астраханская ул. д.54А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</si>
  <si>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</si>
  <si>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</si>
  <si>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</si>
  <si>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</si>
  <si>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д.10 </t>
  </si>
  <si>
    <t xml:space="preserve">Величко ул. д.12 </t>
  </si>
  <si>
    <t>Величко ул. д.12 кв 35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</si>
  <si>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</si>
  <si>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</si>
  <si>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</si>
  <si>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</si>
  <si>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</si>
  <si>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д.24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</si>
  <si>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</si>
  <si>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</si>
  <si>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</si>
  <si>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</si>
  <si>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</si>
  <si>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</si>
  <si>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</si>
  <si>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</si>
  <si>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</si>
  <si>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</si>
  <si>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</si>
  <si>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</si>
  <si>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</si>
  <si>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</si>
  <si>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</si>
  <si>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</si>
  <si>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</si>
  <si>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</si>
  <si>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Гагарина ул. д.18А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</si>
  <si>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</si>
  <si>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</si>
  <si>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</si>
  <si>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</si>
  <si>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</si>
  <si>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</si>
  <si>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</si>
  <si>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</si>
  <si>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</si>
  <si>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</si>
  <si>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</si>
  <si>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</si>
  <si>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д.10 </t>
  </si>
  <si>
    <t xml:space="preserve">Жуковского ул. д.11 </t>
  </si>
  <si>
    <t xml:space="preserve">Жуковского ул. д.12 </t>
  </si>
  <si>
    <t xml:space="preserve">Жуковского ул. д.13 </t>
  </si>
  <si>
    <t xml:space="preserve">Жуковского ул. д.15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</si>
  <si>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</si>
  <si>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</si>
  <si>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</si>
  <si>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д.20 </t>
  </si>
  <si>
    <t xml:space="preserve">Жуковского ул. д.21 </t>
  </si>
  <si>
    <t xml:space="preserve">Жуковского ул. д.26 </t>
  </si>
  <si>
    <t xml:space="preserve">Жуковского ул. д.29А </t>
  </si>
  <si>
    <t xml:space="preserve">Жуковского ул. д.4 </t>
  </si>
  <si>
    <t xml:space="preserve">Жуковского ул. д.4А </t>
  </si>
  <si>
    <t xml:space="preserve">Жуковского ул. д.6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</si>
  <si>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</si>
  <si>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</si>
  <si>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</si>
  <si>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</si>
  <si>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</si>
  <si>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</si>
  <si>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</si>
  <si>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</si>
  <si>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</si>
  <si>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</si>
  <si>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</si>
  <si>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</si>
  <si>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</si>
  <si>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</si>
  <si>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</si>
  <si>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</si>
  <si>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</si>
  <si>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</si>
  <si>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</si>
  <si>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</si>
  <si>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</si>
  <si>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</si>
  <si>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</si>
  <si>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</si>
  <si>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</si>
  <si>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</si>
  <si>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</si>
  <si>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</si>
  <si>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</si>
  <si>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</si>
  <si>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</si>
  <si>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</si>
  <si>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</si>
  <si>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</si>
  <si>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</si>
  <si>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</si>
  <si>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</si>
  <si>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</si>
  <si>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</si>
  <si>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</si>
  <si>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</si>
  <si>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</si>
  <si>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</si>
  <si>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</si>
  <si>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</si>
  <si>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</si>
  <si>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</si>
  <si>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</si>
  <si>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</si>
  <si>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</si>
  <si>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</si>
  <si>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</si>
  <si>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</si>
  <si>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</si>
  <si>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</si>
  <si>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</si>
  <si>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</si>
  <si>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</si>
  <si>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</si>
  <si>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</si>
  <si>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</si>
  <si>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С.Лаврентьева ул. д.2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</si>
  <si>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</si>
  <si>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</si>
  <si>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</si>
  <si>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</si>
  <si>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</si>
  <si>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</si>
  <si>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</si>
  <si>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</si>
  <si>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</si>
  <si>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</si>
  <si>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</si>
  <si>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</si>
  <si>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Ст.Лаврентьева ул. д.2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</si>
  <si>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</si>
  <si>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</si>
  <si>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</si>
  <si>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</si>
  <si>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</si>
  <si>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</si>
  <si>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д.17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</si>
  <si>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</si>
  <si>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</si>
  <si>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</si>
  <si>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</si>
  <si>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Сталинградская ул. д.9 </t>
  </si>
  <si>
    <t xml:space="preserve">Стогова ул. д.2 </t>
  </si>
  <si>
    <t xml:space="preserve">Стогова ул. д.7 </t>
  </si>
  <si>
    <t xml:space="preserve">Строителей ул. д.1 </t>
  </si>
  <si>
    <t xml:space="preserve">Ульяновых пер. д.2 </t>
  </si>
  <si>
    <t xml:space="preserve">Ульяновых пер. д.3 </t>
  </si>
  <si>
    <t xml:space="preserve">Финогенова ул. д.11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</si>
  <si>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</si>
  <si>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</si>
  <si>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</si>
  <si>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</si>
  <si>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</si>
  <si>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Циолковского ул. д.6 </t>
  </si>
  <si>
    <t xml:space="preserve">Циолковского ул. д.8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</si>
  <si>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</si>
  <si>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</si>
  <si>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</si>
  <si>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</si>
  <si>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</si>
  <si>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</si>
  <si>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</si>
  <si>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</si>
  <si>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</si>
  <si>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д.3 </t>
  </si>
  <si>
    <t xml:space="preserve">Черно-Иванова ул. д.5 </t>
  </si>
  <si>
    <t xml:space="preserve">Черно-Иванова ул. д.7 </t>
  </si>
  <si>
    <t xml:space="preserve">Черно-Иванова ул. д.9 </t>
  </si>
  <si>
    <t xml:space="preserve">Чкалова ул. д.18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</si>
  <si>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</si>
  <si>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</si>
  <si>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</si>
  <si>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</si>
  <si>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</si>
  <si>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</si>
  <si>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</si>
  <si>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</si>
  <si>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</si>
  <si>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</si>
  <si>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</si>
  <si>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</si>
  <si>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</si>
  <si>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</si>
  <si>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</si>
  <si>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</si>
  <si>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д.20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</si>
  <si>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</si>
  <si>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</si>
  <si>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</si>
  <si>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</si>
  <si>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</si>
  <si>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</si>
  <si>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</si>
  <si>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</si>
  <si>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</si>
  <si>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</si>
  <si>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</si>
  <si>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</si>
  <si>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</si>
  <si>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</si>
  <si>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</si>
  <si>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</si>
  <si>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</si>
  <si>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</si>
  <si>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</si>
  <si>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</si>
  <si>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</si>
  <si>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</si>
  <si>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</si>
  <si>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</si>
  <si>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</si>
  <si>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</si>
  <si>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</si>
  <si>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</si>
  <si>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</si>
  <si>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</si>
  <si>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</si>
  <si>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</si>
  <si>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</si>
  <si>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</si>
  <si>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</si>
  <si>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</si>
  <si>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</si>
  <si>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</si>
  <si>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</si>
  <si>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</si>
  <si>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</si>
  <si>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</si>
  <si>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</si>
  <si>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</si>
  <si>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</si>
  <si>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</si>
  <si>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</si>
  <si>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</si>
  <si>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</si>
  <si>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</si>
  <si>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</si>
  <si>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</si>
  <si>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</si>
  <si>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</si>
  <si>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</si>
  <si>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</si>
  <si>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</si>
  <si>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</si>
  <si>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</si>
  <si>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</si>
  <si>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</si>
  <si>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</si>
  <si>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</si>
  <si>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</si>
  <si>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</si>
  <si>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</si>
  <si>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</si>
  <si>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</si>
  <si>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</si>
  <si>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</si>
  <si>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</si>
  <si>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</si>
  <si>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</si>
  <si>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</si>
  <si>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</si>
  <si>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</si>
  <si>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</si>
  <si>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</si>
  <si>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</si>
  <si>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</si>
  <si>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</si>
  <si>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</si>
  <si>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</si>
  <si>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</si>
  <si>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</si>
  <si>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</si>
  <si>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</si>
  <si>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</si>
  <si>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</si>
  <si>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</si>
  <si>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</si>
  <si>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</si>
  <si>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</si>
  <si>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</si>
  <si>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</si>
  <si>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</si>
  <si>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</si>
  <si>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</si>
  <si>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</si>
  <si>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</si>
  <si>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</si>
  <si>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</si>
  <si>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</si>
  <si>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</si>
  <si>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</si>
  <si>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</si>
  <si>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</si>
  <si>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</si>
  <si>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</si>
  <si>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</si>
  <si>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</si>
  <si>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</si>
  <si>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</si>
  <si>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</si>
  <si>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</si>
  <si>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</si>
  <si>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</si>
  <si>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</si>
  <si>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</si>
  <si>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</si>
  <si>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</si>
  <si>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</si>
  <si>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</si>
  <si>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</si>
  <si>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</si>
  <si>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</si>
  <si>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</si>
  <si>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</si>
  <si>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</si>
  <si>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</si>
  <si>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</si>
  <si>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</si>
  <si>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</si>
  <si>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</si>
  <si>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</si>
  <si>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</si>
  <si>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</si>
  <si>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</si>
  <si>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</si>
  <si>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</si>
  <si>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</si>
  <si>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</si>
  <si>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</si>
  <si>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</si>
  <si>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</si>
  <si>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</si>
  <si>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</si>
  <si>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</si>
  <si>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</si>
  <si>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</si>
  <si>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</si>
  <si>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</si>
  <si>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</si>
  <si>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</si>
  <si>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</si>
  <si>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</si>
  <si>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</si>
  <si>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</si>
  <si>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</si>
  <si>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</si>
  <si>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</si>
  <si>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</si>
  <si>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</si>
  <si>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</si>
  <si>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</si>
  <si>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</si>
  <si>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</si>
  <si>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</si>
  <si>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</si>
  <si>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</si>
  <si>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</si>
  <si>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д.22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</si>
  <si>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</si>
  <si>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</si>
  <si>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</si>
  <si>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</si>
  <si>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</si>
  <si>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</si>
  <si>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</si>
  <si>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</si>
  <si>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</si>
  <si>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</si>
  <si>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</si>
  <si>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</si>
  <si>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</si>
  <si>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</si>
  <si>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</si>
  <si>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</si>
  <si>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</si>
  <si>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</si>
  <si>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</si>
  <si>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</si>
  <si>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</si>
  <si>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</si>
  <si>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</si>
  <si>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</si>
  <si>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</si>
  <si>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</si>
  <si>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</si>
  <si>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</si>
  <si>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</si>
  <si>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</si>
  <si>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</si>
  <si>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</si>
  <si>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</si>
  <si>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</si>
  <si>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</si>
  <si>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</si>
  <si>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</si>
  <si>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</si>
  <si>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</si>
  <si>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</si>
  <si>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</si>
  <si>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</si>
  <si>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</si>
  <si>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</si>
  <si>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</si>
  <si>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</si>
  <si>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</si>
  <si>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</si>
  <si>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</si>
  <si>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</si>
  <si>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</si>
  <si>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</si>
  <si>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</si>
  <si>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</si>
  <si>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</si>
  <si>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</si>
  <si>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</si>
  <si>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</si>
  <si>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</si>
  <si>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</si>
  <si>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</si>
  <si>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</si>
  <si>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</si>
  <si>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</si>
  <si>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д.3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</si>
  <si>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</si>
  <si>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</si>
  <si>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</si>
  <si>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</si>
  <si>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</si>
  <si>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</si>
  <si>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</si>
  <si>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</si>
  <si>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</si>
  <si>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</si>
  <si>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</si>
  <si>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</si>
  <si>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</si>
  <si>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</si>
  <si>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</si>
  <si>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</si>
  <si>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</si>
  <si>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</si>
  <si>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</si>
  <si>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</si>
  <si>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</si>
  <si>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</si>
  <si>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</si>
  <si>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</si>
  <si>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</si>
  <si>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</si>
  <si>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</si>
  <si>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</si>
  <si>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</si>
  <si>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</si>
  <si>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</si>
  <si>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</si>
  <si>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д.6 </t>
  </si>
  <si>
    <t xml:space="preserve">Чкалова ул. д.8 </t>
  </si>
  <si>
    <t>50 лет Октября ул. д.1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</si>
  <si>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</si>
  <si>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</si>
  <si>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</si>
  <si>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</si>
  <si>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</si>
  <si>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д.1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</si>
  <si>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</si>
  <si>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</si>
  <si>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</si>
  <si>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</si>
  <si>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</si>
  <si>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</si>
  <si>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</si>
  <si>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</si>
  <si>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</si>
  <si>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</si>
  <si>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</si>
  <si>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</si>
  <si>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</si>
  <si>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</si>
  <si>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</si>
  <si>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</si>
  <si>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</si>
  <si>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</si>
  <si>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</si>
  <si>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</si>
  <si>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</si>
  <si>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</si>
  <si>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</si>
  <si>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</si>
  <si>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</si>
  <si>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</si>
  <si>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</si>
  <si>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</si>
  <si>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</si>
  <si>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</si>
  <si>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</si>
  <si>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Куйбышева ул. д.9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</si>
  <si>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</si>
  <si>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</si>
  <si>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</si>
  <si>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</si>
  <si>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</si>
  <si>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</si>
  <si>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д.42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</si>
  <si>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</si>
  <si>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</si>
  <si>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</si>
  <si>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</si>
  <si>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д.37Д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</si>
  <si>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</si>
  <si>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</si>
  <si>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</si>
  <si>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д.2 </t>
  </si>
  <si>
    <t xml:space="preserve">О.Кошевого ул. д.42 </t>
  </si>
  <si>
    <t xml:space="preserve">О.Кошевого ул. д.44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</si>
  <si>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</si>
  <si>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</si>
  <si>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</si>
  <si>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</si>
  <si>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</si>
  <si>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</si>
  <si>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</si>
  <si>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</si>
  <si>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</si>
  <si>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</si>
  <si>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</si>
  <si>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</si>
  <si>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</si>
  <si>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</si>
  <si>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</si>
  <si>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</si>
  <si>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</si>
  <si>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</si>
  <si>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</si>
  <si>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</si>
  <si>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</si>
  <si>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</si>
  <si>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д.20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</si>
  <si>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</si>
  <si>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</si>
  <si>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</si>
  <si>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</si>
  <si>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</si>
  <si>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</si>
  <si>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</si>
  <si>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</si>
  <si>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</si>
  <si>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</si>
  <si>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</si>
  <si>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</si>
  <si>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</si>
  <si>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</si>
  <si>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</si>
  <si>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</si>
  <si>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</si>
  <si>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</si>
  <si>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</si>
  <si>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</si>
  <si>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</si>
  <si>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</si>
  <si>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</si>
  <si>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</si>
  <si>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</si>
  <si>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</si>
  <si>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</si>
  <si>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д.71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</si>
  <si>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</si>
  <si>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</si>
  <si>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</si>
  <si>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</si>
  <si>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д.15 </t>
  </si>
  <si>
    <t xml:space="preserve">Молодежная ул. д.17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</si>
  <si>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</si>
  <si>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</si>
  <si>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</si>
  <si>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</si>
  <si>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</si>
  <si>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</si>
  <si>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</si>
  <si>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д.6 </t>
  </si>
  <si>
    <t xml:space="preserve">Тулайкова ул. д.9 </t>
  </si>
  <si>
    <t xml:space="preserve">Чилимка-2 ул. д.3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</si>
  <si>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</si>
  <si>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</si>
  <si>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</si>
  <si>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</si>
  <si>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</si>
  <si>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</si>
  <si>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</si>
  <si>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</si>
  <si>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</si>
  <si>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</si>
  <si>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</si>
  <si>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</si>
  <si>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</si>
  <si>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</si>
  <si>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</si>
  <si>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</si>
  <si>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</si>
  <si>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</si>
  <si>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</si>
  <si>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</si>
  <si>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</si>
  <si>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</si>
  <si>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</si>
  <si>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Молодежная ул. д.1 </t>
  </si>
  <si>
    <t xml:space="preserve">Молодежная ул. д.4 </t>
  </si>
  <si>
    <t xml:space="preserve">Молодежная ул. д.5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</si>
  <si>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</si>
  <si>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</si>
  <si>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</si>
  <si>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</si>
  <si>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</si>
  <si>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</si>
  <si>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</si>
  <si>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</si>
  <si>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</si>
  <si>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</si>
  <si>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</si>
  <si>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</si>
  <si>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</si>
  <si>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</si>
  <si>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</si>
  <si>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</si>
  <si>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</si>
  <si>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</si>
  <si>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</si>
  <si>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</si>
  <si>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</si>
  <si>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</si>
  <si>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</si>
  <si>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</si>
  <si>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</si>
  <si>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</si>
  <si>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</si>
  <si>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</si>
  <si>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</si>
  <si>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</si>
  <si>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</si>
  <si>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</si>
  <si>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</si>
  <si>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</si>
  <si>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</si>
  <si>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</si>
  <si>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</si>
  <si>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</si>
  <si>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</si>
  <si>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</si>
  <si>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</si>
  <si>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</si>
  <si>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</si>
  <si>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</si>
  <si>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</si>
  <si>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</si>
  <si>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</si>
  <si>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</si>
  <si>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</si>
  <si>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</si>
  <si>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</si>
  <si>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</si>
  <si>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</si>
  <si>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</si>
  <si>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</si>
  <si>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</si>
  <si>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</si>
  <si>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</si>
  <si>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</si>
  <si>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</si>
  <si>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</si>
  <si>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</si>
  <si>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</si>
  <si>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</si>
  <si>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</si>
  <si>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</si>
  <si>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</si>
  <si>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</si>
  <si>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</si>
  <si>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</si>
  <si>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</si>
  <si>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</si>
  <si>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</si>
  <si>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</si>
  <si>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</si>
  <si>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</si>
  <si>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</si>
  <si>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</si>
  <si>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</si>
  <si>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</si>
  <si>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</si>
  <si>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</si>
  <si>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</si>
  <si>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</si>
  <si>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</si>
  <si>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</si>
  <si>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</si>
  <si>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</si>
  <si>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</si>
  <si>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</si>
  <si>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</si>
  <si>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</si>
  <si>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</si>
  <si>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</si>
  <si>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</si>
  <si>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</si>
  <si>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</si>
  <si>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</si>
  <si>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</si>
  <si>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</si>
  <si>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</si>
  <si>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</si>
  <si>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</si>
  <si>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</si>
  <si>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</si>
  <si>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</si>
  <si>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</si>
  <si>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</si>
  <si>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</si>
  <si>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</si>
  <si>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</si>
  <si>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</si>
  <si>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</si>
  <si>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</si>
  <si>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</si>
  <si>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</si>
  <si>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</si>
  <si>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</si>
  <si>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</si>
  <si>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</si>
  <si>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</si>
  <si>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</si>
  <si>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</si>
  <si>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</si>
  <si>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</si>
  <si>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</si>
  <si>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</si>
  <si>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</si>
  <si>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</si>
  <si>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</si>
  <si>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</si>
  <si>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</si>
  <si>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</si>
  <si>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</si>
  <si>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</si>
  <si>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</si>
  <si>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</si>
  <si>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</si>
  <si>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</si>
  <si>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</si>
  <si>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</si>
  <si>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</si>
  <si>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</si>
  <si>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</si>
  <si>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</si>
  <si>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</si>
  <si>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Мелиоративная ул. д.2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</si>
  <si>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</si>
  <si>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</si>
  <si>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</si>
  <si>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</si>
  <si>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</si>
  <si>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</si>
  <si>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</si>
  <si>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</si>
  <si>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</si>
  <si>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</si>
  <si>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Зеленая ул. д.24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</si>
  <si>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</si>
  <si>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</si>
  <si>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</si>
  <si>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</si>
  <si>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</si>
  <si>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Волгоградская ул. д.14 </t>
  </si>
  <si>
    <t xml:space="preserve">Волжская ул. д.7 </t>
  </si>
  <si>
    <t xml:space="preserve">Волжская ул. д.9 </t>
  </si>
  <si>
    <t xml:space="preserve">Набережная ул. д.12 </t>
  </si>
  <si>
    <t xml:space="preserve">Набережная ул. д.14 </t>
  </si>
  <si>
    <t xml:space="preserve">Набережная ул. д.20 </t>
  </si>
  <si>
    <t xml:space="preserve">Набережная ул. д.22 </t>
  </si>
  <si>
    <t xml:space="preserve">Набережная ул. д.314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</si>
  <si>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</si>
  <si>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</si>
  <si>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</si>
  <si>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</si>
  <si>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</si>
  <si>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</si>
  <si>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</si>
  <si>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</si>
  <si>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</si>
  <si>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</si>
  <si>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</si>
  <si>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</si>
  <si>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</si>
  <si>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</si>
  <si>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</si>
  <si>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</si>
  <si>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</si>
  <si>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</si>
  <si>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</si>
  <si>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</si>
  <si>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</si>
  <si>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</si>
  <si>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</si>
  <si>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</si>
  <si>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</si>
  <si>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</si>
  <si>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</si>
  <si>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</si>
  <si>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</si>
  <si>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</si>
  <si>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</si>
  <si>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</si>
  <si>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</si>
  <si>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</si>
  <si>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</si>
  <si>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</si>
  <si>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</si>
  <si>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</si>
  <si>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</si>
  <si>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</si>
  <si>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</si>
  <si>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</si>
  <si>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</si>
  <si>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</si>
  <si>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</si>
  <si>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</si>
  <si>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</si>
  <si>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</si>
  <si>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</si>
  <si>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</si>
  <si>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</si>
  <si>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</si>
  <si>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</si>
  <si>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</si>
  <si>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</si>
  <si>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</si>
  <si>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</si>
  <si>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</si>
  <si>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</si>
  <si>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</si>
  <si>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</si>
  <si>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</si>
  <si>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</si>
  <si>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</si>
  <si>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</si>
  <si>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</si>
  <si>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</si>
  <si>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</si>
  <si>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</si>
  <si>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</si>
  <si>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</si>
  <si>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</si>
  <si>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</si>
  <si>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</si>
  <si>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</si>
  <si>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</si>
  <si>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</si>
  <si>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</si>
  <si>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</si>
  <si>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</si>
  <si>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</si>
  <si>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</si>
  <si>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</si>
  <si>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Советская ул. д.3А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</si>
  <si>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</si>
  <si>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</si>
  <si>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</si>
  <si>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</si>
  <si>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</si>
  <si>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</si>
  <si>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</si>
  <si>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</si>
  <si>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</si>
  <si>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</si>
  <si>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</si>
  <si>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</si>
  <si>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</si>
  <si>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</si>
  <si>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</si>
  <si>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</si>
  <si>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</si>
  <si>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</si>
  <si>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Юбилейная ул. д.6 </t>
  </si>
  <si>
    <t xml:space="preserve">Строительная ул. д.1 </t>
  </si>
  <si>
    <t>Строительная ул. д.1 - пом.1</t>
  </si>
  <si>
    <t xml:space="preserve">Юность мкн. д.1 </t>
  </si>
  <si>
    <t xml:space="preserve">Юность мкн. д.5 </t>
  </si>
  <si>
    <t xml:space="preserve">Юность мкн. д.6Б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</si>
  <si>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</si>
  <si>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</si>
  <si>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</si>
  <si>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</si>
  <si>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</si>
  <si>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</si>
  <si>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</si>
  <si>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</si>
  <si>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</si>
  <si>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</si>
  <si>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</si>
  <si>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Мостовая ул. д.1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</si>
  <si>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</si>
  <si>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</si>
  <si>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</si>
  <si>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</si>
  <si>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</si>
  <si>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</si>
  <si>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</si>
  <si>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</si>
  <si>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</si>
  <si>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</si>
  <si>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</si>
  <si>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</si>
  <si>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</si>
  <si>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</si>
  <si>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</si>
  <si>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</si>
  <si>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</si>
  <si>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</si>
  <si>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</si>
  <si>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</si>
  <si>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</si>
  <si>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</si>
  <si>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</si>
  <si>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</si>
  <si>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</si>
  <si>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</si>
  <si>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</si>
  <si>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</si>
  <si>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</si>
  <si>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</si>
  <si>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</si>
  <si>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</si>
  <si>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</si>
  <si>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</si>
  <si>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</si>
  <si>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</si>
  <si>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</si>
  <si>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</si>
  <si>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</si>
  <si>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</si>
  <si>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</si>
  <si>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</si>
  <si>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</si>
  <si>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</si>
  <si>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</si>
  <si>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</si>
  <si>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</si>
  <si>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</si>
  <si>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</si>
  <si>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</si>
  <si>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</si>
  <si>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</si>
  <si>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</si>
  <si>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</si>
  <si>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</si>
  <si>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</si>
  <si>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</si>
  <si>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</si>
  <si>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</si>
  <si>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</si>
  <si>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</si>
  <si>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</si>
  <si>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</si>
  <si>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</si>
  <si>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</si>
  <si>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</si>
  <si>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</si>
  <si>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</si>
  <si>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</si>
  <si>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</si>
  <si>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</si>
  <si>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</si>
  <si>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</si>
  <si>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</si>
  <si>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</si>
  <si>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</si>
  <si>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</si>
  <si>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</si>
  <si>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</si>
  <si>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</si>
  <si>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</si>
  <si>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</si>
  <si>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</si>
  <si>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</si>
  <si>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</si>
  <si>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</si>
  <si>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</si>
  <si>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</si>
  <si>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</si>
  <si>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</si>
  <si>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</si>
  <si>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</si>
  <si>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</si>
  <si>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</si>
  <si>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</si>
  <si>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</si>
  <si>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</si>
  <si>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</si>
  <si>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</si>
  <si>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</si>
  <si>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</si>
  <si>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</si>
  <si>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</si>
  <si>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</si>
  <si>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</si>
  <si>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</si>
  <si>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</si>
  <si>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</si>
  <si>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</si>
  <si>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</si>
  <si>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</si>
  <si>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</si>
  <si>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</si>
  <si>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</si>
  <si>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</si>
  <si>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</si>
  <si>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</si>
  <si>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</si>
  <si>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</si>
  <si>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</si>
  <si>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</si>
  <si>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</si>
  <si>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</si>
  <si>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</si>
  <si>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</si>
  <si>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г.Астрахань ул.Н.Островского д.67</t>
  </si>
  <si>
    <t>г.Астрахань ул.Ген.Герасименко д.8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</si>
  <si>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</si>
  <si>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</si>
  <si>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</si>
  <si>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</si>
  <si>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ул.М.Луконина дом 12</t>
  </si>
  <si>
    <t>г.Астрахань ул.Б.Хмельницкого д.34</t>
  </si>
  <si>
    <t>г.Астрахань ул.Александрова д.13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</si>
  <si>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</si>
  <si>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</si>
  <si>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</si>
  <si>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</si>
  <si>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</si>
  <si>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</si>
  <si>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</si>
  <si>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</si>
  <si>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</si>
  <si>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</si>
  <si>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</si>
  <si>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</si>
  <si>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</si>
  <si>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</si>
  <si>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</si>
  <si>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</si>
  <si>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</si>
  <si>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</si>
  <si>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</si>
  <si>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Сун Ят Сена 66</t>
  </si>
  <si>
    <t>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</si>
  <si>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</si>
  <si>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</si>
  <si>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</si>
  <si>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</si>
  <si>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</si>
  <si>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</si>
  <si>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</si>
  <si>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ул.Красноармейская д.13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</si>
  <si>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</si>
  <si>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</si>
  <si>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</si>
  <si>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</si>
  <si>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</si>
  <si>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</si>
  <si>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</si>
  <si>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</si>
  <si>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</si>
  <si>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</si>
  <si>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</si>
  <si>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</si>
  <si>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</si>
  <si>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</si>
  <si>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</si>
  <si>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</si>
  <si>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</si>
  <si>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</si>
  <si>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Барсова,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</si>
  <si>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</si>
  <si>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</si>
  <si>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</si>
  <si>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</si>
  <si>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</si>
  <si>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</si>
  <si>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</si>
  <si>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</si>
  <si>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</si>
  <si>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</si>
  <si>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</si>
  <si>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</si>
  <si>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</si>
  <si>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</si>
  <si>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</si>
  <si>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</si>
  <si>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</si>
  <si>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</si>
  <si>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</si>
  <si>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</si>
  <si>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</si>
  <si>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</si>
  <si>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</si>
  <si>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</si>
  <si>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г.Знаменск ул.Янгеля д.4 В)</t>
  </si>
  <si>
    <t>г.Астрахань ул.Космонавтов д.6</t>
  </si>
  <si>
    <t>Астрахань, пл. Вокзальная д.5/А</t>
  </si>
  <si>
    <t>г. Знаменск, ул. Астраханская, д. 6А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</si>
  <si>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</si>
  <si>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</si>
  <si>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</si>
  <si>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</si>
  <si>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</si>
  <si>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</si>
  <si>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</si>
  <si>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</si>
  <si>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</si>
  <si>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</si>
  <si>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</si>
  <si>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</si>
  <si>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</si>
  <si>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</si>
  <si>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</si>
  <si>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</si>
  <si>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</si>
  <si>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</si>
  <si>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</si>
  <si>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</si>
  <si>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</si>
  <si>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г.Ахтубинск ул.Буденного дом 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</si>
  <si>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</si>
  <si>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</si>
  <si>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</si>
  <si>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</si>
  <si>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</si>
  <si>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</si>
  <si>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ул.Немова д.32</t>
  </si>
  <si>
    <t>г.Астрахань ул.С.Перовской д.101/11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</si>
  <si>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</si>
  <si>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</si>
  <si>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</si>
  <si>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</si>
  <si>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</si>
  <si>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</si>
  <si>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</si>
  <si>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</si>
  <si>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</si>
  <si>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</si>
  <si>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</si>
  <si>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</si>
  <si>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Астраханская область, г. Знаменск, Проспект 9 Мая, д. 23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</si>
  <si>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</si>
  <si>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</si>
  <si>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</si>
  <si>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</si>
  <si>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</si>
  <si>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</si>
  <si>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</si>
  <si>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</si>
  <si>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</si>
  <si>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</si>
  <si>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</si>
  <si>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г.Астрахань ул. Б. Алексеева д. 43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</si>
  <si>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</si>
  <si>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</si>
  <si>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</si>
  <si>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</si>
  <si>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</si>
  <si>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</si>
  <si>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</si>
  <si>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</si>
  <si>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</si>
  <si>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</si>
  <si>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</si>
  <si>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</si>
  <si>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</si>
  <si>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</si>
  <si>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</si>
  <si>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пер. 1-й Депутатский, дом 13, корпус 1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</si>
  <si>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</si>
  <si>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</si>
  <si>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</si>
  <si>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ул.Московская/Ак. Королева, д. 22/22/24</t>
  </si>
  <si>
    <t>г. Астрахань, ул. Барсова, д 15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</si>
  <si>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</si>
  <si>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</si>
  <si>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</si>
  <si>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</si>
  <si>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</si>
  <si>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</si>
  <si>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</si>
  <si>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</si>
  <si>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</si>
  <si>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</si>
  <si>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Бабаевского 31/4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</si>
  <si>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</si>
  <si>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</si>
  <si>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</si>
  <si>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</si>
  <si>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</si>
  <si>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</si>
  <si>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</si>
  <si>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</si>
  <si>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</si>
  <si>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</si>
  <si>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</si>
  <si>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</si>
  <si>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</si>
  <si>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</si>
  <si>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</si>
  <si>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</si>
  <si>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</si>
  <si>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</si>
  <si>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</si>
  <si>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</si>
  <si>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</si>
  <si>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</si>
  <si>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</si>
  <si>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</si>
  <si>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</si>
  <si>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</si>
  <si>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</si>
  <si>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</si>
  <si>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</si>
  <si>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</si>
  <si>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</si>
  <si>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</si>
  <si>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п. Евпраксино, мкр. Юность, д. 2</t>
  </si>
  <si>
    <t>Каунасская д 49 корп.1 литер А2</t>
  </si>
  <si>
    <t>г Астрахань ул. К.Краснова 10</t>
  </si>
  <si>
    <t>Пр. Воробьева 9</t>
  </si>
  <si>
    <t>Астрахань, Б.Алексеева д.53</t>
  </si>
  <si>
    <t>г.Ахтубинск ул.Щербакова д. 5</t>
  </si>
  <si>
    <t>г.Астрахань ул.1-ая Перевозная д.118</t>
  </si>
  <si>
    <t>г.Астрахань ул.Тренева д.27</t>
  </si>
  <si>
    <t>г.Астрахань ул.Б.Хмельницкого дом 36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</si>
  <si>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</si>
  <si>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</si>
  <si>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</si>
  <si>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</si>
  <si>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</si>
  <si>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</si>
  <si>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</si>
  <si>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</si>
  <si>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</si>
  <si>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</si>
  <si>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</si>
  <si>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</si>
  <si>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</si>
  <si>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</si>
  <si>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</si>
  <si>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ул.Водников, д. 10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</si>
  <si>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</si>
  <si>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</si>
  <si>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</si>
  <si>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</si>
  <si>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</si>
  <si>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</si>
  <si>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Знаменск, ул. Проспект 9 Мая, д. 5</t>
  </si>
  <si>
    <t>г. Астрахань, ул. Боевая, д. 76</t>
  </si>
  <si>
    <t>г. Астрахань, ул. Ахшарумова, д. 4</t>
  </si>
  <si>
    <t>г. Астрахань, ул. Боевая, д. 85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</si>
  <si>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</si>
  <si>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</si>
  <si>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</si>
  <si>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</si>
  <si>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</si>
  <si>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</si>
  <si>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</si>
  <si>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</si>
  <si>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</si>
  <si>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</si>
  <si>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</si>
  <si>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</si>
  <si>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</si>
  <si>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</si>
  <si>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</si>
  <si>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</si>
  <si>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</si>
  <si>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</si>
  <si>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</si>
  <si>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</si>
  <si>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</si>
  <si>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</si>
  <si>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ул.Красноармейская д.25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</si>
  <si>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</si>
  <si>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</si>
  <si>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</si>
  <si>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</si>
  <si>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Знаменск, ул. Гагарина, д. 9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</si>
  <si>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</si>
  <si>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</si>
  <si>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</si>
  <si>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</si>
  <si>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</si>
  <si>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</si>
  <si>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</si>
  <si>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</si>
  <si>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</si>
  <si>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</si>
  <si>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</si>
  <si>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</si>
  <si>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</si>
  <si>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</si>
  <si>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</si>
  <si>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Савушкина, д. 23</t>
  </si>
  <si>
    <t>г. Астрахань, ул. Зеленая, д 72А</t>
  </si>
  <si>
    <t>г. Знаменск, ул. Островского, д. 9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</si>
  <si>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</si>
  <si>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</si>
  <si>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</si>
  <si>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</si>
  <si>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</si>
  <si>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</si>
  <si>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</si>
  <si>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</si>
  <si>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</si>
  <si>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</si>
  <si>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</si>
  <si>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</si>
  <si>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</si>
  <si>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</si>
  <si>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</si>
  <si>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</si>
  <si>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</si>
  <si>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</si>
  <si>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</si>
  <si>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</si>
  <si>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</si>
  <si>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</si>
  <si>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</si>
  <si>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</si>
  <si>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</si>
  <si>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 xml:space="preserve"> г. Астрахань, ул.М. Аладьина, д. 6</t>
  </si>
  <si>
    <t>Астраханская область, Лиманский район, с. Бирючья Коса, ул. Ленина, д. 35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</si>
  <si>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</si>
  <si>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</si>
  <si>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</si>
  <si>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</si>
  <si>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</si>
  <si>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</si>
  <si>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</si>
  <si>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</si>
  <si>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</si>
  <si>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</si>
  <si>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</si>
  <si>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</si>
  <si>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 ул.Красная Набережная д.54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</si>
  <si>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</si>
  <si>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</si>
  <si>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</si>
  <si>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</si>
  <si>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ул.Энергетическая д.11 корп.1</t>
  </si>
  <si>
    <t>г.Астрахань ул.Космонавтов д.8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</si>
  <si>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</si>
  <si>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</si>
  <si>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</si>
  <si>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</si>
  <si>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</si>
  <si>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</si>
  <si>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г.Ахтубинск ул.Волгоградская д.69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</si>
  <si>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</si>
  <si>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</si>
  <si>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</si>
  <si>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</si>
  <si>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</si>
  <si>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</si>
  <si>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</si>
  <si>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Бульвар Победы, д. 8, корп. 2</t>
  </si>
  <si>
    <t>г. Астрахань, ул. М. Горького, д. 57</t>
  </si>
  <si>
    <t>Астраханская область, г. Знаменск, ул. Черняховского, д. 2</t>
  </si>
  <si>
    <t>г. Астрахань, ул. Николая Ветошникова, д. 58</t>
  </si>
  <si>
    <t>г. Астрахань, ул. Зеленая, д. 70</t>
  </si>
  <si>
    <t xml:space="preserve"> г. Астрахань, ул. Боевая, д.63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</si>
  <si>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</si>
  <si>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</si>
  <si>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</si>
  <si>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</si>
  <si>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</si>
  <si>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</si>
  <si>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</si>
  <si>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Фунтовское шоссе 23 А</t>
  </si>
  <si>
    <t>Знаменск, ул.Мира д.4</t>
  </si>
  <si>
    <t>Астрахань, ул. Куликова д.46/1</t>
  </si>
  <si>
    <t>Астрахань, Южная д. 23</t>
  </si>
  <si>
    <t>Камызяк, Горького д. 73</t>
  </si>
  <si>
    <t>п. Ильинка, ул. Молодежная, д.42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</si>
  <si>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</si>
  <si>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</si>
  <si>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</si>
  <si>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</si>
  <si>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</si>
  <si>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</si>
  <si>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</si>
  <si>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</si>
  <si>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</si>
  <si>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</si>
  <si>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</si>
  <si>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</si>
  <si>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</si>
  <si>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</si>
  <si>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</si>
  <si>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</si>
  <si>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</si>
  <si>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</si>
  <si>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ул. Б. Алексеева д.43 корп.1</t>
  </si>
  <si>
    <t>Астрахань, ул. Луконина д.9</t>
  </si>
  <si>
    <t>с. Яндыки, ул. Набережная д.157</t>
  </si>
  <si>
    <t>г.Астрахань, ул. Бахтемирская, 7</t>
  </si>
  <si>
    <t>г. Астрахань, ул. Савушкина, 33 корп.1</t>
  </si>
  <si>
    <t>г. Астрахань, ул. Б. Алексеева, 45</t>
  </si>
  <si>
    <t>г. Астрахань, ул. Татищева, корп.31</t>
  </si>
  <si>
    <t>г. Астрахань, ул. Сен-Сисона, д.33 корп.1</t>
  </si>
  <si>
    <t>г. Астрахань, ул. 11 Кр. Армии, д.1</t>
  </si>
  <si>
    <t>г. Астрахань, ул. Волгоградская, д.85 В</t>
  </si>
  <si>
    <t>г. Астрахань, ул. Баумана, д.11</t>
  </si>
  <si>
    <t>г. Астрахань, ул. 3-я Зеленгинская д.2 корп.2</t>
  </si>
  <si>
    <t>г. Астрахань, ул. Н. Островского, д.4</t>
  </si>
  <si>
    <t>г. Астрахань, ул. Дзержинского, д.56 Б</t>
  </si>
  <si>
    <t>с. Яндыки, ул. Набережная, д.155</t>
  </si>
  <si>
    <t>г. Астрахань, 1-я Котельная, д.4 А</t>
  </si>
  <si>
    <t>г. Камызяк, ул. М. Горького, д.69</t>
  </si>
  <si>
    <t>г. астрахань, ул. Савушкина, д.15</t>
  </si>
  <si>
    <t>с. Каралат, ул. Ленина д.59</t>
  </si>
  <si>
    <t>г. Камызяк, ул. М. Горького, д.77</t>
  </si>
  <si>
    <t>г. Астрахань, пр. Воробьева, д.14</t>
  </si>
  <si>
    <t>г. Астрахань, ул. Савушкина, д.29</t>
  </si>
  <si>
    <t>г. Астрахань, ул. Нариманова, 2 Д</t>
  </si>
  <si>
    <t>Остаток средств на счетах регионального оператора на 30.09.2018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</si>
</sst>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[$-419]General"/>
    <numFmt numFmtId="165" formatCode="_(* #,##0.00_);_(* \(#,##0.00\);_(* &quot;-&quot;??_);_(@_)"/>
    <numFmt numFmtId="166" formatCode="_(&quot;р.&quot;* #,##0.00_);_(&quot;р.&quot;* \(#,##0.00\);_(&quot;р.&quot;* &quot;-&quot;??_);_(@_)"/>
    <numFmt numFmtId="167" formatCode="#,##0.00&quot; &quot;;&quot; (&quot;#,##0.00&quot;)&quot;;&quot; -&quot;#&quot; &quot;;@&quot; &quot;"/>
    <numFmt numFmtId="168" formatCode="#,##0.00&quot; &quot;[$руб.-419];[Red]&quot;-&quot;#,##0.00&quot; &quot;[$руб.-419]"/>
    <numFmt numFmtId="169" formatCode="&quot; р.&quot;#,##0.00&quot; &quot;;&quot; р.(&quot;#,##0.00&quot;)&quot;;&quot; р.-&quot;#&quot; &quot;;@&quot; &quot;"/>
    <numFmt numFmtId="170" formatCode="_-* #,##0.00_р_._-;\-* #,##0.00_р_._-;_-* \-??_р_._-;_-@_-"/>
    <numFmt numFmtId="171" formatCode="#,##0.00&quot;    &quot;;&quot;-&quot;#,##0.00&quot;    &quot;;&quot; -&quot;#&quot;    &quot;;@&quot; &quot;"/>
    <numFmt numFmtId="172" formatCode="0.0"/>
    <numFmt numFmtId="173" formatCode="#,##0.00_р_."/>
    <numFmt numFmtId="174" formatCode="0.00;[Red]0.0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24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6">
    <xf numFmtId="0" fontId="0" fillId="0" borderId="0"/>
    <xf numFmtId="164" fontId="3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7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8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43" fontId="1" fillId="0" borderId="0" applyFont="0" applyFill="0" applyBorder="0" applyAlignment="0" applyProtection="0"/>
    <xf numFmtId="0" fontId="9" fillId="0" borderId="0"/>
  </cellStyleXfs>
  <cellXfs count="177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2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2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" fontId="31" fillId="2" borderId="1" xfId="0" applyNumberFormat="1" applyFont="1" applyFill="1" applyBorder="1" applyAlignment="1">
      <alignment vertical="center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0" fontId="25" fillId="2" borderId="0" xfId="0" applyFont="1" applyFill="1"/>
    <xf numFmtId="0" fontId="30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vertical="top" wrapText="1"/>
    </xf>
    <xf numFmtId="0" fontId="29" fillId="2" borderId="1" xfId="0" applyFont="1" applyFill="1" applyBorder="1" applyAlignment="1">
      <alignment horizontal="right"/>
    </xf>
    <xf numFmtId="0" fontId="29" fillId="2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30" fillId="0" borderId="0" xfId="0" applyFont="1" applyFill="1"/>
    <xf numFmtId="0" fontId="28" fillId="0" borderId="1" xfId="0" applyFont="1" applyFill="1" applyBorder="1" applyAlignment="1">
      <alignment horizontal="right" vertical="top" wrapText="1"/>
    </xf>
    <xf numFmtId="4" fontId="36" fillId="0" borderId="1" xfId="16" applyNumberFormat="1" applyFont="1" applyFill="1" applyBorder="1" applyAlignment="1">
      <alignment horizontal="right" vertical="center" wrapText="1"/>
    </xf>
    <xf numFmtId="4" fontId="37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2" fontId="39" fillId="0" borderId="1" xfId="0" applyNumberFormat="1" applyFont="1" applyFill="1" applyBorder="1"/>
    <xf numFmtId="0" fontId="35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/>
    <xf numFmtId="0" fontId="40" fillId="3" borderId="1" xfId="0" applyNumberFormat="1" applyFont="1" applyFill="1" applyBorder="1" applyAlignment="1">
      <alignment horizontal="right" vertical="top" wrapText="1"/>
    </xf>
    <xf numFmtId="0" fontId="41" fillId="0" borderId="1" xfId="0" applyFont="1" applyBorder="1"/>
    <xf numFmtId="0" fontId="7" fillId="0" borderId="1" xfId="14" applyFont="1" applyBorder="1"/>
    <xf numFmtId="4" fontId="7" fillId="0" borderId="1" xfId="14" applyNumberFormat="1" applyFont="1" applyBorder="1"/>
    <xf numFmtId="0" fontId="4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2" fillId="0" borderId="1" xfId="0" applyFont="1" applyBorder="1"/>
    <xf numFmtId="0" fontId="2" fillId="2" borderId="1" xfId="0" applyFont="1" applyFill="1" applyBorder="1" applyAlignment="1">
      <alignment horizontal="left" wrapText="1"/>
    </xf>
    <xf numFmtId="43" fontId="6" fillId="2" borderId="1" xfId="214" applyFont="1" applyFill="1" applyBorder="1" applyAlignment="1">
      <alignment horizontal="right" wrapText="1"/>
    </xf>
    <xf numFmtId="0" fontId="3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26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wrapText="1"/>
    </xf>
    <xf numFmtId="164" fontId="44" fillId="2" borderId="1" xfId="1" applyFont="1" applyFill="1" applyBorder="1" applyAlignment="1">
      <alignment horizontal="left" vertical="center" wrapText="1"/>
    </xf>
    <xf numFmtId="49" fontId="44" fillId="2" borderId="1" xfId="6" applyNumberFormat="1" applyFont="1" applyFill="1" applyBorder="1" applyAlignment="1">
      <alignment horizontal="left" vertical="center" wrapText="1"/>
    </xf>
    <xf numFmtId="173" fontId="45" fillId="2" borderId="1" xfId="0" applyNumberFormat="1" applyFont="1" applyFill="1" applyBorder="1" applyAlignment="1">
      <alignment horizontal="center" wrapText="1"/>
    </xf>
    <xf numFmtId="0" fontId="44" fillId="2" borderId="1" xfId="6" applyNumberFormat="1" applyFont="1" applyFill="1" applyBorder="1" applyAlignment="1">
      <alignment horizontal="left" vertical="center" wrapText="1"/>
    </xf>
    <xf numFmtId="49" fontId="44" fillId="2" borderId="1" xfId="16" applyNumberFormat="1" applyFont="1" applyFill="1" applyBorder="1" applyAlignment="1">
      <alignment horizontal="left" vertical="center" wrapText="1"/>
    </xf>
    <xf numFmtId="0" fontId="44" fillId="2" borderId="1" xfId="6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4" fillId="2" borderId="1" xfId="215" applyFont="1" applyFill="1" applyBorder="1" applyAlignment="1">
      <alignment horizontal="left" vertical="center" wrapText="1"/>
    </xf>
    <xf numFmtId="173" fontId="45" fillId="0" borderId="1" xfId="0" applyNumberFormat="1" applyFont="1" applyFill="1" applyBorder="1" applyAlignment="1">
      <alignment horizontal="center" wrapText="1"/>
    </xf>
    <xf numFmtId="43" fontId="44" fillId="0" borderId="1" xfId="214" applyFont="1" applyFill="1" applyBorder="1" applyAlignment="1" applyProtection="1">
      <alignment horizontal="center"/>
    </xf>
    <xf numFmtId="49" fontId="45" fillId="2" borderId="1" xfId="6" applyNumberFormat="1" applyFont="1" applyFill="1" applyBorder="1" applyAlignment="1">
      <alignment horizontal="left" vertical="center" wrapText="1"/>
    </xf>
    <xf numFmtId="173" fontId="46" fillId="2" borderId="1" xfId="16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left" vertical="top" wrapText="1"/>
    </xf>
    <xf numFmtId="49" fontId="44" fillId="0" borderId="1" xfId="0" applyNumberFormat="1" applyFont="1" applyFill="1" applyBorder="1" applyAlignment="1">
      <alignment horizontal="left" vertical="top" wrapText="1"/>
    </xf>
    <xf numFmtId="2" fontId="46" fillId="0" borderId="1" xfId="0" applyNumberFormat="1" applyFont="1" applyFill="1" applyBorder="1" applyAlignment="1">
      <alignment horizontal="center" wrapText="1"/>
    </xf>
    <xf numFmtId="49" fontId="44" fillId="0" borderId="0" xfId="0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 wrapText="1"/>
    </xf>
    <xf numFmtId="2" fontId="44" fillId="0" borderId="1" xfId="0" applyNumberFormat="1" applyFont="1" applyFill="1" applyBorder="1" applyAlignment="1">
      <alignment horizontal="center" wrapText="1"/>
    </xf>
    <xf numFmtId="49" fontId="46" fillId="0" borderId="1" xfId="0" applyNumberFormat="1" applyFont="1" applyFill="1" applyBorder="1" applyAlignment="1">
      <alignment horizontal="left" vertical="top" wrapText="1"/>
    </xf>
    <xf numFmtId="49" fontId="44" fillId="0" borderId="1" xfId="0" applyNumberFormat="1" applyFont="1" applyFill="1" applyBorder="1" applyAlignment="1">
      <alignment horizontal="left" vertical="center" wrapText="1"/>
    </xf>
    <xf numFmtId="14" fontId="46" fillId="0" borderId="1" xfId="0" applyNumberFormat="1" applyFont="1" applyFill="1" applyBorder="1" applyAlignment="1">
      <alignment horizontal="left" vertical="top" wrapText="1"/>
    </xf>
    <xf numFmtId="49" fontId="46" fillId="0" borderId="1" xfId="0" applyNumberFormat="1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2" fontId="44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left" vertical="center" wrapText="1"/>
    </xf>
    <xf numFmtId="4" fontId="46" fillId="0" borderId="1" xfId="0" applyNumberFormat="1" applyFont="1" applyFill="1" applyBorder="1" applyAlignment="1">
      <alignment horizontal="left"/>
    </xf>
    <xf numFmtId="0" fontId="46" fillId="0" borderId="1" xfId="0" applyFont="1" applyFill="1" applyBorder="1" applyAlignment="1">
      <alignment horizontal="left" wrapText="1"/>
    </xf>
    <xf numFmtId="2" fontId="46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49" fontId="44" fillId="0" borderId="0" xfId="0" applyNumberFormat="1" applyFont="1" applyFill="1" applyBorder="1" applyAlignment="1">
      <alignment horizontal="left" vertical="center" wrapText="1"/>
    </xf>
    <xf numFmtId="2" fontId="46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2" fontId="46" fillId="0" borderId="0" xfId="0" applyNumberFormat="1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left" vertical="center" wrapText="1"/>
    </xf>
    <xf numFmtId="4" fontId="36" fillId="0" borderId="12" xfId="16" applyNumberFormat="1" applyFont="1" applyFill="1" applyBorder="1" applyAlignment="1">
      <alignment horizontal="right" vertical="center" wrapText="1"/>
    </xf>
    <xf numFmtId="4" fontId="37" fillId="0" borderId="12" xfId="0" applyNumberFormat="1" applyFont="1" applyFill="1" applyBorder="1" applyAlignment="1">
      <alignment horizontal="right" vertical="center"/>
    </xf>
    <xf numFmtId="1" fontId="44" fillId="0" borderId="11" xfId="0" applyNumberFormat="1" applyFont="1" applyFill="1" applyBorder="1" applyAlignment="1">
      <alignment horizontal="left" vertical="center" wrapText="1"/>
    </xf>
    <xf numFmtId="2" fontId="44" fillId="0" borderId="12" xfId="0" applyNumberFormat="1" applyFont="1" applyFill="1" applyBorder="1" applyAlignment="1">
      <alignment horizontal="left" vertical="center" wrapText="1"/>
    </xf>
    <xf numFmtId="2" fontId="47" fillId="0" borderId="11" xfId="0" applyNumberFormat="1" applyFont="1" applyFill="1" applyBorder="1" applyAlignment="1">
      <alignment horizontal="center" wrapText="1"/>
    </xf>
    <xf numFmtId="1" fontId="46" fillId="0" borderId="11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left"/>
    </xf>
    <xf numFmtId="0" fontId="46" fillId="0" borderId="12" xfId="0" applyFont="1" applyFill="1" applyBorder="1" applyAlignment="1">
      <alignment horizontal="left" vertical="top" wrapText="1"/>
    </xf>
    <xf numFmtId="2" fontId="47" fillId="0" borderId="0" xfId="0" applyNumberFormat="1" applyFont="1" applyFill="1" applyBorder="1" applyAlignment="1">
      <alignment horizontal="center" wrapText="1"/>
    </xf>
    <xf numFmtId="1" fontId="46" fillId="0" borderId="0" xfId="0" applyNumberFormat="1" applyFont="1" applyFill="1" applyBorder="1" applyAlignment="1">
      <alignment horizontal="left" vertical="center" wrapText="1"/>
    </xf>
    <xf numFmtId="49" fontId="44" fillId="2" borderId="12" xfId="6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top" wrapText="1"/>
    </xf>
    <xf numFmtId="2" fontId="44" fillId="0" borderId="11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left"/>
    </xf>
    <xf numFmtId="2" fontId="44" fillId="0" borderId="11" xfId="0" applyNumberFormat="1" applyFont="1" applyFill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 horizontal="center"/>
    </xf>
    <xf numFmtId="43" fontId="39" fillId="0" borderId="1" xfId="214" applyFont="1" applyFill="1" applyBorder="1"/>
    <xf numFmtId="4" fontId="28" fillId="0" borderId="1" xfId="0" applyNumberFormat="1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2" fillId="2" borderId="1" xfId="1" applyNumberFormat="1" applyFont="1" applyFill="1" applyBorder="1" applyAlignment="1" applyProtection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174" fontId="25" fillId="2" borderId="1" xfId="0" applyNumberFormat="1" applyFont="1" applyFill="1" applyBorder="1" applyAlignment="1">
      <alignment horizontal="right" vertical="center" wrapText="1"/>
    </xf>
  </cellXfs>
  <cellStyles count="216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3" xfId="146"/>
    <cellStyle name="Финансовый 2 2 2 4" xfId="147"/>
    <cellStyle name="Финансовый 2 2 3" xfId="148"/>
    <cellStyle name="Финансовый 2 2 4" xfId="149"/>
    <cellStyle name="Финансовый 2 2 5" xfId="150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3" xfId="161"/>
    <cellStyle name="Финансовый 2 4 4" xfId="162"/>
    <cellStyle name="Финансовый 2 5" xfId="163"/>
    <cellStyle name="Финансовый 2 6" xfId="164"/>
    <cellStyle name="Финансовый 2 7" xfId="165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3" xfId="177"/>
    <cellStyle name="Финансовый 3 3 4" xfId="178"/>
    <cellStyle name="Финансовый 3 4" xfId="179"/>
    <cellStyle name="Финансовый 3 5" xfId="180"/>
    <cellStyle name="Финансовый 3 6" xfId="181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3" xfId="186"/>
    <cellStyle name="Финансовый 4 2 2 4" xfId="187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3" xfId="200"/>
    <cellStyle name="Финансовый 5 4" xfId="201"/>
    <cellStyle name="Финансовый 6" xfId="202"/>
    <cellStyle name="Финансовый 6 2" xfId="203"/>
    <cellStyle name="Финансовый 6 2 2" xfId="204"/>
    <cellStyle name="Финансовый 6 2 3" xfId="205"/>
    <cellStyle name="Финансовый 6 2 4" xfId="206"/>
    <cellStyle name="Финансовый 6 3" xfId="207"/>
    <cellStyle name="Финансовый 6 4" xfId="208"/>
    <cellStyle name="Финансовый 6 5" xfId="209"/>
    <cellStyle name="Финансовый 7" xfId="210"/>
    <cellStyle name="Финансовый 7 2" xfId="211"/>
    <cellStyle name="Финансовый 7 3" xfId="212"/>
    <cellStyle name="Финансовый 7 4" xfId="213"/>
    <cellStyle name="Финансовый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O9934"/>
  <sheetViews>
    <sheetView tabSelected="1" view="pageBreakPreview" zoomScale="96" zoomScaleNormal="70" zoomScaleSheetLayoutView="96" workbookViewId="0">
      <pane xSplit="1" ySplit="7" topLeftCell="B4549" activePane="bottomRight" state="frozen"/>
      <selection activeCell="E682" sqref="E682"/>
      <selection pane="topRight" activeCell="E682" sqref="E682"/>
      <selection pane="bottomLeft" activeCell="E682" sqref="E682"/>
      <selection pane="bottomRight" activeCell="B4555" sqref="B4555"/>
    </sheetView>
  </sheetViews>
  <sheetFormatPr defaultRowHeight="12.75" x14ac:dyDescent="0.25"/>
  <cols>
    <col min="1" max="1" width="66.7109375" style="23" customWidth="1"/>
    <col min="2" max="2" width="20.140625" style="49" customWidth="1"/>
    <col min="3" max="4" width="21.5703125" style="49" customWidth="1"/>
    <col min="5" max="5" width="12.85546875" style="28" customWidth="1"/>
    <col min="6" max="6" width="16.140625" style="28" customWidth="1"/>
    <col min="7" max="7" width="23" style="28" customWidth="1"/>
    <col min="8" max="8" width="16.140625" style="28" customWidth="1"/>
    <col min="9" max="9" width="22.7109375" style="28" customWidth="1"/>
    <col min="10" max="10" width="17.140625" style="28" customWidth="1"/>
    <col min="11" max="11" width="10" style="35" customWidth="1"/>
    <col min="12" max="12" width="15.5703125" style="35" customWidth="1"/>
    <col min="13" max="16384" width="9.140625" style="35"/>
  </cols>
  <sheetData>
    <row r="1" spans="1:145" ht="72" customHeight="1" x14ac:dyDescent="0.25">
      <c r="A1" s="26"/>
      <c r="B1" s="27"/>
      <c r="C1" s="27"/>
      <c r="D1" s="27"/>
      <c r="E1" s="27"/>
      <c r="F1" s="27"/>
      <c r="G1" s="27"/>
      <c r="H1" s="27"/>
      <c r="I1" s="153" t="s">
        <v>10</v>
      </c>
      <c r="J1" s="153"/>
    </row>
    <row r="2" spans="1:145" ht="72" customHeight="1" x14ac:dyDescent="0.25">
      <c r="A2" s="162" t="s">
        <v>25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5" ht="28.5" customHeight="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</row>
    <row r="4" spans="1:145" ht="27.75" customHeight="1" x14ac:dyDescent="0.25">
      <c r="A4" s="159" t="s">
        <v>0</v>
      </c>
      <c r="B4" s="158" t="s">
        <v>2</v>
      </c>
      <c r="C4" s="157" t="s">
        <v>3</v>
      </c>
      <c r="D4" s="157"/>
      <c r="E4" s="157"/>
      <c r="F4" s="157"/>
      <c r="G4" s="157"/>
      <c r="H4" s="157"/>
      <c r="I4" s="154" t="s">
        <v>54</v>
      </c>
      <c r="J4" s="154" t="s">
        <v>9</v>
      </c>
    </row>
    <row r="5" spans="1:145" ht="41.25" customHeight="1" x14ac:dyDescent="0.25">
      <c r="A5" s="159"/>
      <c r="B5" s="158"/>
      <c r="C5" s="154" t="s">
        <v>12</v>
      </c>
      <c r="D5" s="154" t="s">
        <v>11</v>
      </c>
      <c r="E5" s="158" t="s">
        <v>4</v>
      </c>
      <c r="F5" s="158"/>
      <c r="G5" s="158"/>
      <c r="H5" s="158"/>
      <c r="I5" s="154"/>
      <c r="J5" s="154"/>
    </row>
    <row r="6" spans="1:145" ht="102.75" customHeight="1" x14ac:dyDescent="0.25">
      <c r="A6" s="160"/>
      <c r="B6" s="161"/>
      <c r="C6" s="155"/>
      <c r="D6" s="155"/>
      <c r="E6" s="37" t="s">
        <v>5</v>
      </c>
      <c r="F6" s="37" t="s">
        <v>6</v>
      </c>
      <c r="G6" s="37" t="s">
        <v>7</v>
      </c>
      <c r="H6" s="37" t="s">
        <v>8</v>
      </c>
      <c r="I6" s="155"/>
      <c r="J6" s="155"/>
    </row>
    <row r="7" spans="1:145" s="38" customFormat="1" x14ac:dyDescent="0.25">
      <c r="A7" s="58">
        <v>2</v>
      </c>
      <c r="B7" s="58">
        <v>3</v>
      </c>
      <c r="C7" s="59">
        <v>4</v>
      </c>
      <c r="D7" s="59">
        <v>5</v>
      </c>
      <c r="E7" s="58">
        <v>6</v>
      </c>
      <c r="F7" s="58">
        <v>7</v>
      </c>
      <c r="G7" s="58">
        <v>8</v>
      </c>
      <c r="H7" s="58">
        <v>9</v>
      </c>
      <c r="I7" s="58">
        <v>10</v>
      </c>
      <c r="J7" s="58">
        <v>11</v>
      </c>
    </row>
    <row r="8" spans="1:145" s="34" customFormat="1" ht="18.75" customHeight="1" x14ac:dyDescent="0.25">
      <c r="A8" s="23" t="str">
        <f>Лист4!A6</f>
        <v xml:space="preserve">11-й Красной Армии ул. д.13 - корп. 1 </v>
      </c>
      <c r="B8" s="49">
        <f t="shared" ref="B8:B71" si="0">J8+I8-E8</f>
        <v>658.44193191489353</v>
      </c>
      <c r="C8" s="49">
        <f t="shared" ref="C8:C71" si="1">E8</f>
        <v>44.893768085106387</v>
      </c>
      <c r="D8" s="30">
        <v>0</v>
      </c>
      <c r="E8" s="31">
        <v>44.893768085106387</v>
      </c>
      <c r="F8" s="32">
        <v>0</v>
      </c>
      <c r="G8" s="32">
        <v>0</v>
      </c>
      <c r="H8" s="32">
        <v>0</v>
      </c>
      <c r="I8" s="32">
        <v>0</v>
      </c>
      <c r="J8" s="29">
        <f>Лист4!E6/1000</f>
        <v>703.33569999999997</v>
      </c>
      <c r="K8" s="33"/>
      <c r="L8" s="33"/>
    </row>
    <row r="9" spans="1:145" s="34" customFormat="1" ht="18.75" customHeight="1" x14ac:dyDescent="0.25">
      <c r="A9" s="23" t="str">
        <f>Лист4!A7</f>
        <v xml:space="preserve">11-й Красной Армии ул. д.15 - корп. 1 </v>
      </c>
      <c r="B9" s="49">
        <f t="shared" si="0"/>
        <v>532.9643234042552</v>
      </c>
      <c r="C9" s="49">
        <f t="shared" si="1"/>
        <v>36.338476595744666</v>
      </c>
      <c r="D9" s="30">
        <v>0</v>
      </c>
      <c r="E9" s="31">
        <v>36.338476595744666</v>
      </c>
      <c r="F9" s="32">
        <v>0</v>
      </c>
      <c r="G9" s="32">
        <v>0</v>
      </c>
      <c r="H9" s="32">
        <v>0</v>
      </c>
      <c r="I9" s="32">
        <v>0</v>
      </c>
      <c r="J9" s="29">
        <f>Лист4!E7/1000</f>
        <v>569.30279999999982</v>
      </c>
      <c r="K9" s="33"/>
      <c r="L9" s="33"/>
    </row>
    <row r="10" spans="1:145" s="34" customFormat="1" ht="18.75" customHeight="1" x14ac:dyDescent="0.25">
      <c r="A10" s="23" t="str">
        <f>Лист4!A8</f>
        <v xml:space="preserve">11-й Красной Армии ул. д.15 - корп. 2 </v>
      </c>
      <c r="B10" s="49">
        <f t="shared" si="0"/>
        <v>656.00070893617021</v>
      </c>
      <c r="C10" s="49">
        <f t="shared" si="1"/>
        <v>44.727321063829784</v>
      </c>
      <c r="D10" s="30">
        <v>0</v>
      </c>
      <c r="E10" s="31">
        <v>44.727321063829784</v>
      </c>
      <c r="F10" s="32">
        <v>0</v>
      </c>
      <c r="G10" s="32">
        <v>0</v>
      </c>
      <c r="H10" s="32">
        <v>0</v>
      </c>
      <c r="I10" s="32">
        <v>0</v>
      </c>
      <c r="J10" s="29">
        <f>Лист4!E8/1000</f>
        <v>700.72802999999999</v>
      </c>
      <c r="K10" s="33"/>
      <c r="L10" s="33"/>
    </row>
    <row r="11" spans="1:145" s="34" customFormat="1" ht="18.75" customHeight="1" x14ac:dyDescent="0.25">
      <c r="A11" s="23" t="str">
        <f>Лист4!A9</f>
        <v xml:space="preserve">11-й Красной Армии ул. д.4 - корп. 1 </v>
      </c>
      <c r="B11" s="49">
        <f t="shared" si="0"/>
        <v>436.09572085106379</v>
      </c>
      <c r="C11" s="49">
        <f t="shared" si="1"/>
        <v>29.733799148936164</v>
      </c>
      <c r="D11" s="30">
        <v>0</v>
      </c>
      <c r="E11" s="31">
        <v>29.733799148936164</v>
      </c>
      <c r="F11" s="32">
        <v>0</v>
      </c>
      <c r="G11" s="32">
        <v>0</v>
      </c>
      <c r="H11" s="32">
        <v>0</v>
      </c>
      <c r="I11" s="32">
        <v>0</v>
      </c>
      <c r="J11" s="29">
        <f>Лист4!E9/1000</f>
        <v>465.82951999999995</v>
      </c>
      <c r="K11" s="33"/>
      <c r="L11" s="33"/>
    </row>
    <row r="12" spans="1:145" s="34" customFormat="1" ht="18.75" customHeight="1" x14ac:dyDescent="0.25">
      <c r="A12" s="23" t="str">
        <f>Лист4!A10</f>
        <v xml:space="preserve">11-й Красной Армии ул. д.5 </v>
      </c>
      <c r="B12" s="49">
        <f t="shared" si="0"/>
        <v>120.05753872340424</v>
      </c>
      <c r="C12" s="49">
        <f t="shared" si="1"/>
        <v>8.185741276595742</v>
      </c>
      <c r="D12" s="30">
        <v>0</v>
      </c>
      <c r="E12" s="31">
        <v>8.185741276595742</v>
      </c>
      <c r="F12" s="32">
        <v>0</v>
      </c>
      <c r="G12" s="32">
        <v>0</v>
      </c>
      <c r="H12" s="32">
        <v>0</v>
      </c>
      <c r="I12" s="32">
        <v>0</v>
      </c>
      <c r="J12" s="29">
        <f>Лист4!E10/1000</f>
        <v>128.24327999999997</v>
      </c>
      <c r="K12" s="33"/>
      <c r="L12" s="33"/>
    </row>
    <row r="13" spans="1:145" s="34" customFormat="1" ht="18.75" customHeight="1" x14ac:dyDescent="0.25">
      <c r="A13" s="23" t="str">
        <f>Лист4!A11</f>
        <v xml:space="preserve">11-й Красной Армии ул. д.6 </v>
      </c>
      <c r="B13" s="49">
        <f t="shared" si="0"/>
        <v>817.58809702127667</v>
      </c>
      <c r="C13" s="49">
        <f t="shared" si="1"/>
        <v>55.744642978723405</v>
      </c>
      <c r="D13" s="30">
        <v>0</v>
      </c>
      <c r="E13" s="31">
        <v>55.744642978723405</v>
      </c>
      <c r="F13" s="32">
        <v>0</v>
      </c>
      <c r="G13" s="32">
        <v>0</v>
      </c>
      <c r="H13" s="32">
        <v>0</v>
      </c>
      <c r="I13" s="32">
        <v>0</v>
      </c>
      <c r="J13" s="29">
        <f>Лист4!E11/1000</f>
        <v>873.33274000000006</v>
      </c>
      <c r="K13" s="33"/>
      <c r="L13" s="33"/>
    </row>
    <row r="14" spans="1:145" s="34" customFormat="1" ht="18.75" customHeight="1" x14ac:dyDescent="0.25">
      <c r="A14" s="23" t="str">
        <f>Лист4!A12</f>
        <v xml:space="preserve">11-й Красной Армии ул. д.7 </v>
      </c>
      <c r="B14" s="49">
        <f t="shared" si="0"/>
        <v>782.42992510638305</v>
      </c>
      <c r="C14" s="49">
        <f t="shared" si="1"/>
        <v>53.347494893617032</v>
      </c>
      <c r="D14" s="30">
        <v>0</v>
      </c>
      <c r="E14" s="31">
        <v>53.347494893617032</v>
      </c>
      <c r="F14" s="32">
        <v>0</v>
      </c>
      <c r="G14" s="32">
        <v>0</v>
      </c>
      <c r="H14" s="32">
        <v>0</v>
      </c>
      <c r="I14" s="32">
        <v>0</v>
      </c>
      <c r="J14" s="29">
        <f>Лист4!E12/1000</f>
        <v>835.77742000000012</v>
      </c>
      <c r="K14" s="33"/>
      <c r="L14" s="33"/>
    </row>
    <row r="15" spans="1:145" s="34" customFormat="1" ht="18.75" customHeight="1" x14ac:dyDescent="0.25">
      <c r="A15" s="23" t="str">
        <f>Лист4!A13</f>
        <v xml:space="preserve">11-й Красной Армии ул. д.9 </v>
      </c>
      <c r="B15" s="49">
        <f t="shared" si="0"/>
        <v>416.1730919148938</v>
      </c>
      <c r="C15" s="49">
        <f t="shared" si="1"/>
        <v>28.375438085106396</v>
      </c>
      <c r="D15" s="30">
        <v>0</v>
      </c>
      <c r="E15" s="31">
        <v>28.375438085106396</v>
      </c>
      <c r="F15" s="32">
        <v>0</v>
      </c>
      <c r="G15" s="32">
        <v>0</v>
      </c>
      <c r="H15" s="32">
        <v>0</v>
      </c>
      <c r="I15" s="32">
        <v>0</v>
      </c>
      <c r="J15" s="29">
        <f>Лист4!E13/1000</f>
        <v>444.5485300000002</v>
      </c>
      <c r="K15" s="33"/>
      <c r="L15" s="33"/>
    </row>
    <row r="16" spans="1:145" s="39" customFormat="1" ht="18.75" customHeight="1" x14ac:dyDescent="0.25">
      <c r="A16" s="23" t="str">
        <f>Лист4!A14</f>
        <v xml:space="preserve">Адмиралтейская ул. д.13 </v>
      </c>
      <c r="B16" s="49">
        <f t="shared" si="0"/>
        <v>12.802127659574468</v>
      </c>
      <c r="C16" s="49">
        <f t="shared" si="1"/>
        <v>0.87287234042553197</v>
      </c>
      <c r="D16" s="30">
        <v>0</v>
      </c>
      <c r="E16" s="31">
        <v>0.87287234042553197</v>
      </c>
      <c r="F16" s="32">
        <v>0</v>
      </c>
      <c r="G16" s="32">
        <v>0</v>
      </c>
      <c r="H16" s="32">
        <v>0</v>
      </c>
      <c r="I16" s="32">
        <v>0</v>
      </c>
      <c r="J16" s="29">
        <f>Лист4!E14/1000</f>
        <v>13.675000000000001</v>
      </c>
      <c r="K16" s="33"/>
      <c r="L16" s="33"/>
    </row>
    <row r="17" spans="1:12" s="34" customFormat="1" ht="18.75" customHeight="1" x14ac:dyDescent="0.25">
      <c r="A17" s="23" t="str">
        <f>Лист4!A15</f>
        <v xml:space="preserve">Адмиралтейская ул. д.17 </v>
      </c>
      <c r="B17" s="49">
        <f t="shared" si="0"/>
        <v>0</v>
      </c>
      <c r="C17" s="49">
        <f t="shared" si="1"/>
        <v>0</v>
      </c>
      <c r="D17" s="30">
        <v>0</v>
      </c>
      <c r="E17" s="31">
        <v>0</v>
      </c>
      <c r="F17" s="32">
        <v>0</v>
      </c>
      <c r="G17" s="32">
        <v>0</v>
      </c>
      <c r="H17" s="32">
        <v>0</v>
      </c>
      <c r="I17" s="32">
        <v>0</v>
      </c>
      <c r="J17" s="29">
        <f>Лист4!E15/1000</f>
        <v>0</v>
      </c>
      <c r="K17" s="33"/>
      <c r="L17" s="33"/>
    </row>
    <row r="18" spans="1:12" s="34" customFormat="1" ht="18.75" customHeight="1" x14ac:dyDescent="0.25">
      <c r="A18" s="23" t="str">
        <f>Лист4!A16</f>
        <v xml:space="preserve">Адмиралтейская ул. д.18/16 </v>
      </c>
      <c r="B18" s="49">
        <f t="shared" si="0"/>
        <v>438.9842553191491</v>
      </c>
      <c r="C18" s="49">
        <f t="shared" si="1"/>
        <v>29.930744680851074</v>
      </c>
      <c r="D18" s="30">
        <v>0</v>
      </c>
      <c r="E18" s="31">
        <v>29.930744680851074</v>
      </c>
      <c r="F18" s="32">
        <v>0</v>
      </c>
      <c r="G18" s="32">
        <v>0</v>
      </c>
      <c r="H18" s="32">
        <v>0</v>
      </c>
      <c r="I18" s="32">
        <v>0</v>
      </c>
      <c r="J18" s="29">
        <f>Лист4!E16/1000</f>
        <v>468.91500000000019</v>
      </c>
      <c r="K18" s="33"/>
      <c r="L18" s="33"/>
    </row>
    <row r="19" spans="1:12" s="34" customFormat="1" ht="18.75" customHeight="1" x14ac:dyDescent="0.25">
      <c r="A19" s="23" t="str">
        <f>Лист4!A17</f>
        <v xml:space="preserve">Адмиралтейская ул. д.28 </v>
      </c>
      <c r="B19" s="49">
        <f t="shared" si="0"/>
        <v>32.125897872340431</v>
      </c>
      <c r="C19" s="49">
        <f t="shared" si="1"/>
        <v>2.1904021276595746</v>
      </c>
      <c r="D19" s="30">
        <v>0</v>
      </c>
      <c r="E19" s="31">
        <v>2.1904021276595746</v>
      </c>
      <c r="F19" s="32">
        <v>0</v>
      </c>
      <c r="G19" s="32">
        <v>0</v>
      </c>
      <c r="H19" s="32">
        <v>0</v>
      </c>
      <c r="I19" s="32">
        <v>0</v>
      </c>
      <c r="J19" s="29">
        <f>Лист4!E17/1000</f>
        <v>34.316300000000005</v>
      </c>
      <c r="K19" s="33"/>
      <c r="L19" s="33"/>
    </row>
    <row r="20" spans="1:12" s="34" customFormat="1" ht="18.75" customHeight="1" x14ac:dyDescent="0.25">
      <c r="A20" s="23" t="str">
        <f>Лист4!A18</f>
        <v xml:space="preserve">Адмиралтейская ул. д.30 </v>
      </c>
      <c r="B20" s="49">
        <f t="shared" si="0"/>
        <v>43.017770212765953</v>
      </c>
      <c r="C20" s="49">
        <f t="shared" si="1"/>
        <v>2.9330297872340418</v>
      </c>
      <c r="D20" s="30">
        <v>0</v>
      </c>
      <c r="E20" s="31">
        <v>2.9330297872340418</v>
      </c>
      <c r="F20" s="32">
        <v>0</v>
      </c>
      <c r="G20" s="32">
        <v>0</v>
      </c>
      <c r="H20" s="32">
        <v>0</v>
      </c>
      <c r="I20" s="32">
        <v>0</v>
      </c>
      <c r="J20" s="29">
        <f>Лист4!E18/1000</f>
        <v>45.950799999999994</v>
      </c>
      <c r="K20" s="33"/>
      <c r="L20" s="33"/>
    </row>
    <row r="21" spans="1:12" s="34" customFormat="1" ht="18.75" customHeight="1" x14ac:dyDescent="0.25">
      <c r="A21" s="23" t="str">
        <f>Лист4!A19</f>
        <v xml:space="preserve">Адмиралтейская ул. д.32 </v>
      </c>
      <c r="B21" s="49">
        <f t="shared" si="0"/>
        <v>74.274714893617016</v>
      </c>
      <c r="C21" s="49">
        <f t="shared" si="1"/>
        <v>5.0641851063829781</v>
      </c>
      <c r="D21" s="30">
        <v>0</v>
      </c>
      <c r="E21" s="31">
        <v>5.0641851063829781</v>
      </c>
      <c r="F21" s="32">
        <v>0</v>
      </c>
      <c r="G21" s="32">
        <v>0</v>
      </c>
      <c r="H21" s="32">
        <v>0</v>
      </c>
      <c r="I21" s="32">
        <v>0</v>
      </c>
      <c r="J21" s="29">
        <f>Лист4!E19/1000</f>
        <v>79.338899999999995</v>
      </c>
      <c r="K21" s="33"/>
      <c r="L21" s="33"/>
    </row>
    <row r="22" spans="1:12" s="34" customFormat="1" ht="18.75" customHeight="1" x14ac:dyDescent="0.25">
      <c r="A22" s="23" t="str">
        <f>Лист4!A20</f>
        <v xml:space="preserve">Адмиралтейская ул. д.33 </v>
      </c>
      <c r="B22" s="49">
        <f t="shared" si="0"/>
        <v>8.2428851063829782</v>
      </c>
      <c r="C22" s="49">
        <f t="shared" si="1"/>
        <v>0.56201489361702128</v>
      </c>
      <c r="D22" s="30">
        <v>0</v>
      </c>
      <c r="E22" s="31">
        <v>0.56201489361702128</v>
      </c>
      <c r="F22" s="32">
        <v>0</v>
      </c>
      <c r="G22" s="32">
        <v>0</v>
      </c>
      <c r="H22" s="32">
        <v>0</v>
      </c>
      <c r="I22" s="32">
        <v>0</v>
      </c>
      <c r="J22" s="29">
        <f>Лист4!E20/1000</f>
        <v>8.8048999999999999</v>
      </c>
      <c r="K22" s="33"/>
      <c r="L22" s="33"/>
    </row>
    <row r="23" spans="1:12" s="34" customFormat="1" ht="18.75" customHeight="1" x14ac:dyDescent="0.25">
      <c r="A23" s="23" t="str">
        <f>Лист4!A21</f>
        <v xml:space="preserve">Адмиралтейская ул. д.34 </v>
      </c>
      <c r="B23" s="49">
        <f t="shared" si="0"/>
        <v>25.204407659574464</v>
      </c>
      <c r="C23" s="49">
        <f t="shared" si="1"/>
        <v>1.7184823404255316</v>
      </c>
      <c r="D23" s="30">
        <v>0</v>
      </c>
      <c r="E23" s="31">
        <v>1.7184823404255316</v>
      </c>
      <c r="F23" s="32">
        <v>0</v>
      </c>
      <c r="G23" s="32">
        <v>0</v>
      </c>
      <c r="H23" s="32">
        <v>0</v>
      </c>
      <c r="I23" s="32">
        <v>0</v>
      </c>
      <c r="J23" s="29">
        <f>Лист4!E21/1000</f>
        <v>26.922889999999995</v>
      </c>
      <c r="K23" s="33"/>
      <c r="L23" s="33"/>
    </row>
    <row r="24" spans="1:12" s="34" customFormat="1" ht="18.75" customHeight="1" x14ac:dyDescent="0.25">
      <c r="A24" s="23" t="str">
        <f>Лист4!A22</f>
        <v xml:space="preserve">Адмиралтейская ул. д.38 </v>
      </c>
      <c r="B24" s="49">
        <f t="shared" si="0"/>
        <v>19.149782978723401</v>
      </c>
      <c r="C24" s="49">
        <f t="shared" si="1"/>
        <v>1.3056670212765955</v>
      </c>
      <c r="D24" s="30">
        <v>0</v>
      </c>
      <c r="E24" s="31">
        <v>1.3056670212765955</v>
      </c>
      <c r="F24" s="32">
        <v>0</v>
      </c>
      <c r="G24" s="32">
        <v>0</v>
      </c>
      <c r="H24" s="32">
        <v>0</v>
      </c>
      <c r="I24" s="32">
        <v>0</v>
      </c>
      <c r="J24" s="29">
        <f>Лист4!E22/1000</f>
        <v>20.455449999999995</v>
      </c>
      <c r="K24" s="33"/>
      <c r="L24" s="33"/>
    </row>
    <row r="25" spans="1:12" s="34" customFormat="1" ht="18.75" customHeight="1" x14ac:dyDescent="0.25">
      <c r="A25" s="23" t="str">
        <f>Лист4!A23</f>
        <v xml:space="preserve">Адмиралтейская ул. д.39 </v>
      </c>
      <c r="B25" s="49">
        <f t="shared" si="0"/>
        <v>43.97594042553191</v>
      </c>
      <c r="C25" s="49">
        <f t="shared" si="1"/>
        <v>2.9983595744680844</v>
      </c>
      <c r="D25" s="30">
        <v>0</v>
      </c>
      <c r="E25" s="31">
        <v>2.9983595744680844</v>
      </c>
      <c r="F25" s="32">
        <v>0</v>
      </c>
      <c r="G25" s="32">
        <v>0</v>
      </c>
      <c r="H25" s="32">
        <v>0</v>
      </c>
      <c r="I25" s="32">
        <v>0</v>
      </c>
      <c r="J25" s="29">
        <f>Лист4!E23/1000</f>
        <v>46.974299999999992</v>
      </c>
      <c r="K25" s="33"/>
      <c r="L25" s="33"/>
    </row>
    <row r="26" spans="1:12" s="34" customFormat="1" ht="25.5" customHeight="1" x14ac:dyDescent="0.25">
      <c r="A26" s="23" t="str">
        <f>Лист4!A24</f>
        <v xml:space="preserve">Адмиралтейская ул. д.39/14 </v>
      </c>
      <c r="B26" s="49">
        <f t="shared" si="0"/>
        <v>27.555702127659575</v>
      </c>
      <c r="C26" s="49">
        <f t="shared" si="1"/>
        <v>1.8787978723404253</v>
      </c>
      <c r="D26" s="30">
        <v>0</v>
      </c>
      <c r="E26" s="31">
        <v>1.8787978723404253</v>
      </c>
      <c r="F26" s="32">
        <v>0</v>
      </c>
      <c r="G26" s="32">
        <v>0</v>
      </c>
      <c r="H26" s="32">
        <v>0</v>
      </c>
      <c r="I26" s="32">
        <v>0</v>
      </c>
      <c r="J26" s="29">
        <f>Лист4!E24/1000</f>
        <v>29.4345</v>
      </c>
      <c r="K26" s="33"/>
      <c r="L26" s="33"/>
    </row>
    <row r="27" spans="1:12" s="34" customFormat="1" ht="19.5" customHeight="1" x14ac:dyDescent="0.25">
      <c r="A27" s="23" t="str">
        <f>Лист4!A25</f>
        <v xml:space="preserve">Адмиралтейская ул. д.40 </v>
      </c>
      <c r="B27" s="49">
        <f t="shared" si="0"/>
        <v>0.13630638297872341</v>
      </c>
      <c r="C27" s="49">
        <f t="shared" si="1"/>
        <v>9.2936170212765956E-3</v>
      </c>
      <c r="D27" s="30">
        <v>0</v>
      </c>
      <c r="E27" s="31">
        <v>9.2936170212765956E-3</v>
      </c>
      <c r="F27" s="32">
        <v>0</v>
      </c>
      <c r="G27" s="32">
        <v>0</v>
      </c>
      <c r="H27" s="32">
        <v>0</v>
      </c>
      <c r="I27" s="32">
        <v>0</v>
      </c>
      <c r="J27" s="29">
        <f>Лист4!E25/1000</f>
        <v>0.14560000000000001</v>
      </c>
      <c r="K27" s="33"/>
      <c r="L27" s="33"/>
    </row>
    <row r="28" spans="1:12" s="34" customFormat="1" ht="18.75" customHeight="1" x14ac:dyDescent="0.25">
      <c r="A28" s="23" t="str">
        <f>Лист4!A26</f>
        <v xml:space="preserve">Адмиралтейская ул. д.40/2 </v>
      </c>
      <c r="B28" s="49">
        <f t="shared" si="0"/>
        <v>167.42702127659575</v>
      </c>
      <c r="C28" s="49">
        <f t="shared" si="1"/>
        <v>11.415478723404256</v>
      </c>
      <c r="D28" s="30">
        <v>0</v>
      </c>
      <c r="E28" s="31">
        <v>11.415478723404256</v>
      </c>
      <c r="F28" s="32">
        <v>0</v>
      </c>
      <c r="G28" s="32">
        <v>0</v>
      </c>
      <c r="H28" s="32">
        <v>0</v>
      </c>
      <c r="I28" s="32">
        <v>0</v>
      </c>
      <c r="J28" s="29">
        <f>Лист4!E26/1000</f>
        <v>178.8425</v>
      </c>
      <c r="K28" s="33"/>
      <c r="L28" s="33"/>
    </row>
    <row r="29" spans="1:12" s="34" customFormat="1" ht="25.5" customHeight="1" x14ac:dyDescent="0.25">
      <c r="A29" s="23" t="str">
        <f>Лист4!A27</f>
        <v xml:space="preserve">Адмиралтейская ул. д.41 </v>
      </c>
      <c r="B29" s="49">
        <f t="shared" si="0"/>
        <v>0</v>
      </c>
      <c r="C29" s="49">
        <f t="shared" si="1"/>
        <v>0</v>
      </c>
      <c r="D29" s="30">
        <v>0</v>
      </c>
      <c r="E29" s="31">
        <v>0</v>
      </c>
      <c r="F29" s="32">
        <v>0</v>
      </c>
      <c r="G29" s="32">
        <v>0</v>
      </c>
      <c r="H29" s="32">
        <v>0</v>
      </c>
      <c r="I29" s="32">
        <v>0</v>
      </c>
      <c r="J29" s="29">
        <f>Лист4!E27/1000</f>
        <v>0</v>
      </c>
      <c r="K29" s="33"/>
      <c r="L29" s="33"/>
    </row>
    <row r="30" spans="1:12" s="34" customFormat="1" ht="18.75" customHeight="1" x14ac:dyDescent="0.25">
      <c r="A30" s="23" t="str">
        <f>Лист4!A28</f>
        <v xml:space="preserve">Адмиралтейская ул. д.41/9 </v>
      </c>
      <c r="B30" s="49">
        <f t="shared" si="0"/>
        <v>20.680093617021278</v>
      </c>
      <c r="C30" s="49">
        <f t="shared" si="1"/>
        <v>1.4100063829787233</v>
      </c>
      <c r="D30" s="30">
        <v>0</v>
      </c>
      <c r="E30" s="31">
        <v>1.4100063829787233</v>
      </c>
      <c r="F30" s="32">
        <v>0</v>
      </c>
      <c r="G30" s="32">
        <v>0</v>
      </c>
      <c r="H30" s="32">
        <v>0</v>
      </c>
      <c r="I30" s="32">
        <v>0</v>
      </c>
      <c r="J30" s="29">
        <f>Лист4!E28/1000</f>
        <v>22.0901</v>
      </c>
      <c r="K30" s="33"/>
      <c r="L30" s="33"/>
    </row>
    <row r="31" spans="1:12" s="34" customFormat="1" ht="18.75" customHeight="1" x14ac:dyDescent="0.25">
      <c r="A31" s="23" t="str">
        <f>Лист4!A29</f>
        <v xml:space="preserve">Адмиралтейская ул. д.47 </v>
      </c>
      <c r="B31" s="49">
        <f t="shared" si="0"/>
        <v>0</v>
      </c>
      <c r="C31" s="49">
        <f t="shared" si="1"/>
        <v>0</v>
      </c>
      <c r="D31" s="30">
        <v>0</v>
      </c>
      <c r="E31" s="31">
        <v>0</v>
      </c>
      <c r="F31" s="32">
        <v>0</v>
      </c>
      <c r="G31" s="32">
        <v>0</v>
      </c>
      <c r="H31" s="32">
        <v>0</v>
      </c>
      <c r="I31" s="32">
        <v>0</v>
      </c>
      <c r="J31" s="29">
        <f>Лист4!E29/1000</f>
        <v>0</v>
      </c>
      <c r="K31" s="33"/>
      <c r="L31" s="33"/>
    </row>
    <row r="32" spans="1:12" s="34" customFormat="1" ht="25.5" customHeight="1" x14ac:dyDescent="0.25">
      <c r="A32" s="23" t="str">
        <f>Лист4!A30</f>
        <v xml:space="preserve">Адмиралтейская ул. д.8 </v>
      </c>
      <c r="B32" s="49">
        <f t="shared" si="0"/>
        <v>404.54611063829788</v>
      </c>
      <c r="C32" s="49">
        <f t="shared" si="1"/>
        <v>27.58268936170213</v>
      </c>
      <c r="D32" s="30">
        <v>0</v>
      </c>
      <c r="E32" s="31">
        <v>27.58268936170213</v>
      </c>
      <c r="F32" s="32">
        <v>0</v>
      </c>
      <c r="G32" s="32">
        <v>0</v>
      </c>
      <c r="H32" s="32">
        <v>0</v>
      </c>
      <c r="I32" s="32">
        <v>0</v>
      </c>
      <c r="J32" s="29">
        <f>Лист4!E30/1000</f>
        <v>432.12880000000001</v>
      </c>
      <c r="K32" s="33"/>
      <c r="L32" s="33"/>
    </row>
    <row r="33" spans="1:12" s="34" customFormat="1" ht="18.75" customHeight="1" x14ac:dyDescent="0.25">
      <c r="A33" s="23" t="str">
        <f>Лист4!A31</f>
        <v xml:space="preserve">Академика Королева ул. д.10 </v>
      </c>
      <c r="B33" s="49">
        <f t="shared" si="0"/>
        <v>7.7022468085106377</v>
      </c>
      <c r="C33" s="49">
        <f t="shared" si="1"/>
        <v>0.52515319148936168</v>
      </c>
      <c r="D33" s="30">
        <v>0</v>
      </c>
      <c r="E33" s="31">
        <v>0.52515319148936168</v>
      </c>
      <c r="F33" s="32">
        <v>0</v>
      </c>
      <c r="G33" s="32">
        <v>0</v>
      </c>
      <c r="H33" s="32">
        <v>0</v>
      </c>
      <c r="I33" s="32"/>
      <c r="J33" s="29">
        <f>Лист4!E31/1000</f>
        <v>8.2273999999999994</v>
      </c>
      <c r="K33" s="33"/>
      <c r="L33" s="33"/>
    </row>
    <row r="34" spans="1:12" s="34" customFormat="1" ht="18.75" customHeight="1" x14ac:dyDescent="0.25">
      <c r="A34" s="23" t="str">
        <f>Лист4!A32</f>
        <v xml:space="preserve">Академика Королева ул. д.2 </v>
      </c>
      <c r="B34" s="49">
        <f t="shared" si="0"/>
        <v>0</v>
      </c>
      <c r="C34" s="49">
        <f t="shared" si="1"/>
        <v>0</v>
      </c>
      <c r="D34" s="30">
        <v>0</v>
      </c>
      <c r="E34" s="31">
        <v>0</v>
      </c>
      <c r="F34" s="32">
        <v>0</v>
      </c>
      <c r="G34" s="32">
        <v>0</v>
      </c>
      <c r="H34" s="32">
        <v>0</v>
      </c>
      <c r="I34" s="32">
        <v>0</v>
      </c>
      <c r="J34" s="29">
        <f>Лист4!E32/1000</f>
        <v>0</v>
      </c>
      <c r="K34" s="33"/>
      <c r="L34" s="33"/>
    </row>
    <row r="35" spans="1:12" s="34" customFormat="1" ht="18.75" customHeight="1" x14ac:dyDescent="0.25">
      <c r="A35" s="23" t="str">
        <f>Лист4!A33</f>
        <v xml:space="preserve">Академика Королева ул. д.22 </v>
      </c>
      <c r="B35" s="49">
        <f t="shared" si="0"/>
        <v>9.6904851063829796</v>
      </c>
      <c r="C35" s="49">
        <f t="shared" si="1"/>
        <v>0.66071489361702129</v>
      </c>
      <c r="D35" s="30">
        <v>0</v>
      </c>
      <c r="E35" s="31">
        <v>0.66071489361702129</v>
      </c>
      <c r="F35" s="32">
        <v>0</v>
      </c>
      <c r="G35" s="32">
        <v>0</v>
      </c>
      <c r="H35" s="32">
        <v>0</v>
      </c>
      <c r="I35" s="32">
        <v>0</v>
      </c>
      <c r="J35" s="29">
        <f>Лист4!E33/1000</f>
        <v>10.3512</v>
      </c>
      <c r="K35" s="33"/>
      <c r="L35" s="33"/>
    </row>
    <row r="36" spans="1:12" s="34" customFormat="1" ht="18.75" customHeight="1" x14ac:dyDescent="0.25">
      <c r="A36" s="23" t="str">
        <f>Лист4!A34</f>
        <v xml:space="preserve">Академика Королева ул. д.38 </v>
      </c>
      <c r="B36" s="49">
        <f t="shared" si="0"/>
        <v>21.388868085106385</v>
      </c>
      <c r="C36" s="49">
        <f t="shared" si="1"/>
        <v>1.4583319148936171</v>
      </c>
      <c r="D36" s="30">
        <v>0</v>
      </c>
      <c r="E36" s="31">
        <v>1.4583319148936171</v>
      </c>
      <c r="F36" s="32">
        <v>0</v>
      </c>
      <c r="G36" s="32">
        <v>0</v>
      </c>
      <c r="H36" s="32">
        <v>0</v>
      </c>
      <c r="I36" s="32">
        <v>0</v>
      </c>
      <c r="J36" s="29">
        <f>Лист4!E34/1000</f>
        <v>22.847200000000001</v>
      </c>
      <c r="K36" s="33"/>
      <c r="L36" s="33"/>
    </row>
    <row r="37" spans="1:12" s="34" customFormat="1" ht="18.75" customHeight="1" x14ac:dyDescent="0.25">
      <c r="A37" s="23" t="str">
        <f>Лист4!A35</f>
        <v xml:space="preserve">Анатолия Сергеева ул. д.12 </v>
      </c>
      <c r="B37" s="49">
        <f t="shared" si="0"/>
        <v>32.882885106382972</v>
      </c>
      <c r="C37" s="49">
        <f t="shared" si="1"/>
        <v>2.2420148936170214</v>
      </c>
      <c r="D37" s="30">
        <v>0</v>
      </c>
      <c r="E37" s="31">
        <v>2.2420148936170214</v>
      </c>
      <c r="F37" s="32">
        <v>0</v>
      </c>
      <c r="G37" s="32">
        <v>0</v>
      </c>
      <c r="H37" s="32">
        <v>0</v>
      </c>
      <c r="I37" s="32">
        <v>0</v>
      </c>
      <c r="J37" s="29">
        <f>Лист4!E35/1000</f>
        <v>35.124899999999997</v>
      </c>
      <c r="K37" s="33"/>
      <c r="L37" s="33"/>
    </row>
    <row r="38" spans="1:12" s="34" customFormat="1" ht="18.75" customHeight="1" x14ac:dyDescent="0.25">
      <c r="A38" s="23" t="str">
        <f>Лист4!A36</f>
        <v xml:space="preserve">Анатолия Сергеева ул. д.14 </v>
      </c>
      <c r="B38" s="49">
        <f t="shared" si="0"/>
        <v>115.1203829787234</v>
      </c>
      <c r="C38" s="49">
        <f t="shared" si="1"/>
        <v>7.8491170212765962</v>
      </c>
      <c r="D38" s="30">
        <v>0</v>
      </c>
      <c r="E38" s="31">
        <v>7.8491170212765962</v>
      </c>
      <c r="F38" s="32">
        <v>0</v>
      </c>
      <c r="G38" s="32">
        <v>0</v>
      </c>
      <c r="H38" s="32">
        <v>0</v>
      </c>
      <c r="I38" s="32">
        <v>0</v>
      </c>
      <c r="J38" s="29">
        <f>Лист4!E36/1000</f>
        <v>122.9695</v>
      </c>
      <c r="K38" s="33"/>
      <c r="L38" s="33"/>
    </row>
    <row r="39" spans="1:12" s="34" customFormat="1" ht="18.75" customHeight="1" x14ac:dyDescent="0.25">
      <c r="A39" s="23" t="str">
        <f>Лист4!A37</f>
        <v xml:space="preserve">Анатолия Сергеева ул. д.16 </v>
      </c>
      <c r="B39" s="49">
        <f t="shared" si="0"/>
        <v>268.71696851063825</v>
      </c>
      <c r="C39" s="49">
        <f t="shared" si="1"/>
        <v>18.3216114893617</v>
      </c>
      <c r="D39" s="30">
        <v>0</v>
      </c>
      <c r="E39" s="31">
        <v>18.3216114893617</v>
      </c>
      <c r="F39" s="32">
        <v>0</v>
      </c>
      <c r="G39" s="32">
        <v>0</v>
      </c>
      <c r="H39" s="32">
        <v>0</v>
      </c>
      <c r="I39" s="32">
        <v>0</v>
      </c>
      <c r="J39" s="29">
        <f>Лист4!E37/1000</f>
        <v>287.03857999999997</v>
      </c>
      <c r="K39" s="33"/>
      <c r="L39" s="33"/>
    </row>
    <row r="40" spans="1:12" s="34" customFormat="1" ht="18.75" customHeight="1" x14ac:dyDescent="0.25">
      <c r="A40" s="23" t="str">
        <f>Лист4!A38</f>
        <v xml:space="preserve">Анатолия Сергеева ул. д.17 </v>
      </c>
      <c r="B40" s="49">
        <f t="shared" si="0"/>
        <v>73.906893617021268</v>
      </c>
      <c r="C40" s="49">
        <f t="shared" si="1"/>
        <v>5.0391063829787237</v>
      </c>
      <c r="D40" s="30">
        <v>0</v>
      </c>
      <c r="E40" s="31">
        <v>5.0391063829787237</v>
      </c>
      <c r="F40" s="32">
        <v>0</v>
      </c>
      <c r="G40" s="32">
        <v>0</v>
      </c>
      <c r="H40" s="32">
        <v>0</v>
      </c>
      <c r="I40" s="32">
        <v>0</v>
      </c>
      <c r="J40" s="29">
        <f>Лист4!E38/1000</f>
        <v>78.945999999999998</v>
      </c>
      <c r="K40" s="33"/>
      <c r="L40" s="33"/>
    </row>
    <row r="41" spans="1:12" s="34" customFormat="1" ht="18.75" customHeight="1" x14ac:dyDescent="0.25">
      <c r="A41" s="23" t="str">
        <f>Лист4!A39</f>
        <v xml:space="preserve">Анатолия Сергеева ул. д.18 </v>
      </c>
      <c r="B41" s="49">
        <f t="shared" si="0"/>
        <v>9.8896085106383005</v>
      </c>
      <c r="C41" s="49">
        <f t="shared" si="1"/>
        <v>0.67429148936170225</v>
      </c>
      <c r="D41" s="30">
        <v>0</v>
      </c>
      <c r="E41" s="31">
        <v>0.67429148936170225</v>
      </c>
      <c r="F41" s="32">
        <v>0</v>
      </c>
      <c r="G41" s="32">
        <v>0</v>
      </c>
      <c r="H41" s="32">
        <v>0</v>
      </c>
      <c r="I41" s="32">
        <v>0</v>
      </c>
      <c r="J41" s="29">
        <f>Лист4!E39/1000</f>
        <v>10.563900000000002</v>
      </c>
      <c r="K41" s="33"/>
      <c r="L41" s="33"/>
    </row>
    <row r="42" spans="1:12" s="34" customFormat="1" ht="18.75" customHeight="1" x14ac:dyDescent="0.25">
      <c r="A42" s="23" t="str">
        <f>Лист4!A40</f>
        <v xml:space="preserve">Анатолия Сергеева ул. д.19 </v>
      </c>
      <c r="B42" s="49">
        <f t="shared" si="0"/>
        <v>2.5373957446808508</v>
      </c>
      <c r="C42" s="49">
        <f t="shared" si="1"/>
        <v>0.17300425531914893</v>
      </c>
      <c r="D42" s="30">
        <v>0</v>
      </c>
      <c r="E42" s="31">
        <v>0.17300425531914893</v>
      </c>
      <c r="F42" s="32">
        <v>0</v>
      </c>
      <c r="G42" s="32">
        <v>0</v>
      </c>
      <c r="H42" s="32">
        <v>0</v>
      </c>
      <c r="I42" s="32">
        <v>0</v>
      </c>
      <c r="J42" s="29">
        <f>Лист4!E40/1000</f>
        <v>2.7103999999999999</v>
      </c>
      <c r="K42" s="33"/>
      <c r="L42" s="33"/>
    </row>
    <row r="43" spans="1:12" s="34" customFormat="1" ht="18.75" customHeight="1" x14ac:dyDescent="0.25">
      <c r="A43" s="23" t="str">
        <f>Лист4!A41</f>
        <v xml:space="preserve">Анатолия Сергеева ул. д.21 </v>
      </c>
      <c r="B43" s="49">
        <f t="shared" si="0"/>
        <v>90.566248510638303</v>
      </c>
      <c r="C43" s="49">
        <f t="shared" si="1"/>
        <v>6.1749714893617025</v>
      </c>
      <c r="D43" s="30">
        <v>0</v>
      </c>
      <c r="E43" s="31">
        <v>6.1749714893617025</v>
      </c>
      <c r="F43" s="32">
        <v>0</v>
      </c>
      <c r="G43" s="32">
        <v>0</v>
      </c>
      <c r="H43" s="32">
        <v>0</v>
      </c>
      <c r="I43" s="32">
        <v>0</v>
      </c>
      <c r="J43" s="29">
        <f>Лист4!E41/1000</f>
        <v>96.741219999999998</v>
      </c>
      <c r="K43" s="33"/>
      <c r="L43" s="33"/>
    </row>
    <row r="44" spans="1:12" s="34" customFormat="1" ht="18.75" customHeight="1" x14ac:dyDescent="0.25">
      <c r="A44" s="23" t="str">
        <f>Лист4!A42</f>
        <v xml:space="preserve">Анатолия Сергеева ул. д.23 </v>
      </c>
      <c r="B44" s="49">
        <f t="shared" si="0"/>
        <v>15.611106382978722</v>
      </c>
      <c r="C44" s="49">
        <f t="shared" si="1"/>
        <v>1.0643936170212767</v>
      </c>
      <c r="D44" s="30">
        <v>0</v>
      </c>
      <c r="E44" s="31">
        <v>1.0643936170212767</v>
      </c>
      <c r="F44" s="32">
        <v>0</v>
      </c>
      <c r="G44" s="32">
        <v>0</v>
      </c>
      <c r="H44" s="32">
        <v>0</v>
      </c>
      <c r="I44" s="32">
        <v>0</v>
      </c>
      <c r="J44" s="29">
        <f>Лист4!E42/1000</f>
        <v>16.6755</v>
      </c>
      <c r="K44" s="33"/>
      <c r="L44" s="33"/>
    </row>
    <row r="45" spans="1:12" s="34" customFormat="1" ht="18.75" customHeight="1" x14ac:dyDescent="0.25">
      <c r="A45" s="23" t="str">
        <f>Лист4!A43</f>
        <v xml:space="preserve">Анатолия Сергеева ул. д.23А </v>
      </c>
      <c r="B45" s="49">
        <f t="shared" si="0"/>
        <v>0</v>
      </c>
      <c r="C45" s="49">
        <f t="shared" si="1"/>
        <v>0</v>
      </c>
      <c r="D45" s="30">
        <v>0</v>
      </c>
      <c r="E45" s="31">
        <v>0</v>
      </c>
      <c r="F45" s="32">
        <v>0</v>
      </c>
      <c r="G45" s="32">
        <v>0</v>
      </c>
      <c r="H45" s="32">
        <v>0</v>
      </c>
      <c r="I45" s="32">
        <v>0</v>
      </c>
      <c r="J45" s="29">
        <f>Лист4!E43/1000</f>
        <v>0</v>
      </c>
      <c r="K45" s="33"/>
      <c r="L45" s="33"/>
    </row>
    <row r="46" spans="1:12" s="34" customFormat="1" ht="18.75" customHeight="1" x14ac:dyDescent="0.25">
      <c r="A46" s="23" t="str">
        <f>Лист4!A44</f>
        <v xml:space="preserve">Анатолия Сергеева ул. д.45 </v>
      </c>
      <c r="B46" s="49">
        <f t="shared" si="0"/>
        <v>3.7690212765957445</v>
      </c>
      <c r="C46" s="49">
        <f t="shared" si="1"/>
        <v>0.25697872340425532</v>
      </c>
      <c r="D46" s="30">
        <v>0</v>
      </c>
      <c r="E46" s="31">
        <v>0.25697872340425532</v>
      </c>
      <c r="F46" s="32">
        <v>0</v>
      </c>
      <c r="G46" s="32">
        <v>0</v>
      </c>
      <c r="H46" s="32">
        <v>0</v>
      </c>
      <c r="I46" s="32">
        <v>0</v>
      </c>
      <c r="J46" s="29">
        <f>Лист4!E44/1000</f>
        <v>4.0259999999999998</v>
      </c>
      <c r="K46" s="33"/>
      <c r="L46" s="33"/>
    </row>
    <row r="47" spans="1:12" s="34" customFormat="1" ht="18.75" customHeight="1" x14ac:dyDescent="0.25">
      <c r="A47" s="23" t="str">
        <f>Лист4!A45</f>
        <v xml:space="preserve">Анатолия Сергеева ул. д.5 </v>
      </c>
      <c r="B47" s="49">
        <f t="shared" si="0"/>
        <v>27.826348936170213</v>
      </c>
      <c r="C47" s="49">
        <f t="shared" si="1"/>
        <v>1.897251063829787</v>
      </c>
      <c r="D47" s="30">
        <v>0</v>
      </c>
      <c r="E47" s="31">
        <v>1.897251063829787</v>
      </c>
      <c r="F47" s="32">
        <v>0</v>
      </c>
      <c r="G47" s="32">
        <v>0</v>
      </c>
      <c r="H47" s="32">
        <v>0</v>
      </c>
      <c r="I47" s="32"/>
      <c r="J47" s="29">
        <f>Лист4!E45/1000</f>
        <v>29.723600000000001</v>
      </c>
      <c r="K47" s="33"/>
      <c r="L47" s="33"/>
    </row>
    <row r="48" spans="1:12" s="34" customFormat="1" ht="18.75" customHeight="1" x14ac:dyDescent="0.25">
      <c r="A48" s="23" t="str">
        <f>Лист4!A46</f>
        <v xml:space="preserve">Анатолия Сергеева ул. д.7 </v>
      </c>
      <c r="B48" s="49">
        <f t="shared" si="0"/>
        <v>13.919727659574466</v>
      </c>
      <c r="C48" s="49">
        <f t="shared" si="1"/>
        <v>0.94907234042553168</v>
      </c>
      <c r="D48" s="30">
        <v>0</v>
      </c>
      <c r="E48" s="31">
        <v>0.94907234042553168</v>
      </c>
      <c r="F48" s="32">
        <v>0</v>
      </c>
      <c r="G48" s="32">
        <v>0</v>
      </c>
      <c r="H48" s="32">
        <v>0</v>
      </c>
      <c r="I48" s="32">
        <v>0</v>
      </c>
      <c r="J48" s="29">
        <f>Лист4!E46/1000</f>
        <v>14.868799999999998</v>
      </c>
      <c r="K48" s="33"/>
      <c r="L48" s="33"/>
    </row>
    <row r="49" spans="1:12" s="34" customFormat="1" ht="18.75" customHeight="1" x14ac:dyDescent="0.25">
      <c r="A49" s="23" t="str">
        <f>Лист4!A47</f>
        <v xml:space="preserve">Анатолия Сергеева ул. д.9 </v>
      </c>
      <c r="B49" s="49">
        <f t="shared" si="0"/>
        <v>67.560782978723395</v>
      </c>
      <c r="C49" s="49">
        <f t="shared" si="1"/>
        <v>4.6064170212765951</v>
      </c>
      <c r="D49" s="30">
        <v>0</v>
      </c>
      <c r="E49" s="31">
        <v>4.6064170212765951</v>
      </c>
      <c r="F49" s="32">
        <v>0</v>
      </c>
      <c r="G49" s="32">
        <v>0</v>
      </c>
      <c r="H49" s="32">
        <v>0</v>
      </c>
      <c r="I49" s="32">
        <v>0</v>
      </c>
      <c r="J49" s="29">
        <f>Лист4!E47/1000</f>
        <v>72.167199999999994</v>
      </c>
      <c r="K49" s="33"/>
      <c r="L49" s="33"/>
    </row>
    <row r="50" spans="1:12" s="34" customFormat="1" ht="18.75" customHeight="1" x14ac:dyDescent="0.25">
      <c r="A50" s="23" t="str">
        <f>Лист4!A48</f>
        <v xml:space="preserve">Ахматовская ул. д.10 </v>
      </c>
      <c r="B50" s="49">
        <f t="shared" si="0"/>
        <v>75.526280851063831</v>
      </c>
      <c r="C50" s="49">
        <f t="shared" si="1"/>
        <v>5.1495191489361698</v>
      </c>
      <c r="D50" s="30">
        <v>0</v>
      </c>
      <c r="E50" s="31">
        <v>5.1495191489361698</v>
      </c>
      <c r="F50" s="32">
        <v>0</v>
      </c>
      <c r="G50" s="32">
        <v>0</v>
      </c>
      <c r="H50" s="32">
        <v>0</v>
      </c>
      <c r="I50" s="32">
        <v>0</v>
      </c>
      <c r="J50" s="29">
        <f>Лист4!E48/1000</f>
        <v>80.675799999999995</v>
      </c>
      <c r="K50" s="33"/>
      <c r="L50" s="33"/>
    </row>
    <row r="51" spans="1:12" s="34" customFormat="1" ht="18.75" customHeight="1" x14ac:dyDescent="0.25">
      <c r="A51" s="23" t="str">
        <f>Лист4!A49</f>
        <v xml:space="preserve">Ахматовская ул. д.13 </v>
      </c>
      <c r="B51" s="49">
        <f t="shared" si="0"/>
        <v>52.875361702127663</v>
      </c>
      <c r="C51" s="49">
        <f t="shared" si="1"/>
        <v>3.6051382978723403</v>
      </c>
      <c r="D51" s="30">
        <v>0</v>
      </c>
      <c r="E51" s="31">
        <v>3.6051382978723403</v>
      </c>
      <c r="F51" s="32">
        <v>0</v>
      </c>
      <c r="G51" s="32">
        <v>0</v>
      </c>
      <c r="H51" s="32">
        <v>0</v>
      </c>
      <c r="I51" s="32">
        <v>0</v>
      </c>
      <c r="J51" s="29">
        <f>Лист4!E49/1000</f>
        <v>56.480499999999999</v>
      </c>
      <c r="K51" s="33"/>
      <c r="L51" s="33"/>
    </row>
    <row r="52" spans="1:12" s="34" customFormat="1" ht="18.75" customHeight="1" x14ac:dyDescent="0.25">
      <c r="A52" s="23" t="str">
        <f>Лист4!A50</f>
        <v xml:space="preserve">Ахматовская ул. д.5 </v>
      </c>
      <c r="B52" s="49">
        <f t="shared" si="0"/>
        <v>168.54686808510638</v>
      </c>
      <c r="C52" s="49">
        <f t="shared" si="1"/>
        <v>11.491831914893616</v>
      </c>
      <c r="D52" s="30">
        <v>0</v>
      </c>
      <c r="E52" s="31">
        <v>11.491831914893616</v>
      </c>
      <c r="F52" s="32">
        <v>0</v>
      </c>
      <c r="G52" s="32">
        <v>0</v>
      </c>
      <c r="H52" s="32">
        <v>0</v>
      </c>
      <c r="I52" s="32">
        <v>0</v>
      </c>
      <c r="J52" s="29">
        <f>Лист4!E50/1000</f>
        <v>180.03870000000001</v>
      </c>
      <c r="K52" s="33"/>
      <c r="L52" s="33"/>
    </row>
    <row r="53" spans="1:12" s="34" customFormat="1" ht="18.75" customHeight="1" x14ac:dyDescent="0.25">
      <c r="A53" s="23" t="str">
        <f>Лист4!A51</f>
        <v xml:space="preserve">Ахматовская ул. д.9/13 </v>
      </c>
      <c r="B53" s="49">
        <f t="shared" si="0"/>
        <v>200.81080425531917</v>
      </c>
      <c r="C53" s="49">
        <f t="shared" si="1"/>
        <v>13.691645744680851</v>
      </c>
      <c r="D53" s="30">
        <v>0</v>
      </c>
      <c r="E53" s="31">
        <v>13.691645744680851</v>
      </c>
      <c r="F53" s="32">
        <v>0</v>
      </c>
      <c r="G53" s="32">
        <v>0</v>
      </c>
      <c r="H53" s="32">
        <v>0</v>
      </c>
      <c r="I53" s="32">
        <v>0</v>
      </c>
      <c r="J53" s="29">
        <f>Лист4!E51/1000</f>
        <v>214.50245000000001</v>
      </c>
      <c r="K53" s="33"/>
      <c r="L53" s="33"/>
    </row>
    <row r="54" spans="1:12" s="34" customFormat="1" ht="18.75" customHeight="1" x14ac:dyDescent="0.25">
      <c r="A54" s="23" t="str">
        <f>Лист4!A52</f>
        <v xml:space="preserve">Бабефа ул. д.13 </v>
      </c>
      <c r="B54" s="49">
        <f t="shared" si="0"/>
        <v>3.2611489361702128</v>
      </c>
      <c r="C54" s="49">
        <f t="shared" si="1"/>
        <v>0.2223510638297872</v>
      </c>
      <c r="D54" s="30">
        <v>0</v>
      </c>
      <c r="E54" s="31">
        <v>0.2223510638297872</v>
      </c>
      <c r="F54" s="32">
        <v>0</v>
      </c>
      <c r="G54" s="32">
        <v>0</v>
      </c>
      <c r="H54" s="32">
        <v>0</v>
      </c>
      <c r="I54" s="32"/>
      <c r="J54" s="29">
        <f>Лист4!E52/1000</f>
        <v>3.4834999999999998</v>
      </c>
      <c r="K54" s="33"/>
      <c r="L54" s="33"/>
    </row>
    <row r="55" spans="1:12" s="34" customFormat="1" ht="18.75" customHeight="1" x14ac:dyDescent="0.25">
      <c r="A55" s="23" t="str">
        <f>Лист4!A53</f>
        <v xml:space="preserve">Бабефа ул. д.2 </v>
      </c>
      <c r="B55" s="49">
        <f t="shared" si="0"/>
        <v>830.68358297872351</v>
      </c>
      <c r="C55" s="49">
        <f t="shared" si="1"/>
        <v>56.637517021276601</v>
      </c>
      <c r="D55" s="30">
        <v>0</v>
      </c>
      <c r="E55" s="31">
        <v>56.637517021276601</v>
      </c>
      <c r="F55" s="32">
        <v>0</v>
      </c>
      <c r="G55" s="32">
        <v>0</v>
      </c>
      <c r="H55" s="32">
        <v>0</v>
      </c>
      <c r="I55" s="32">
        <v>0</v>
      </c>
      <c r="J55" s="29">
        <f>Лист4!E53/1000</f>
        <v>887.32110000000011</v>
      </c>
      <c r="K55" s="33"/>
      <c r="L55" s="33"/>
    </row>
    <row r="56" spans="1:12" s="34" customFormat="1" ht="38.25" customHeight="1" x14ac:dyDescent="0.25">
      <c r="A56" s="23" t="str">
        <f>Лист4!A54</f>
        <v xml:space="preserve">Бабефа ул. д.23 </v>
      </c>
      <c r="B56" s="49">
        <f t="shared" si="0"/>
        <v>44.342076595744679</v>
      </c>
      <c r="C56" s="49">
        <f t="shared" si="1"/>
        <v>3.0233234042553194</v>
      </c>
      <c r="D56" s="30">
        <v>0</v>
      </c>
      <c r="E56" s="31">
        <v>3.0233234042553194</v>
      </c>
      <c r="F56" s="32">
        <v>0</v>
      </c>
      <c r="G56" s="32">
        <v>0</v>
      </c>
      <c r="H56" s="32">
        <v>0</v>
      </c>
      <c r="I56" s="32">
        <v>0</v>
      </c>
      <c r="J56" s="29">
        <f>Лист4!E54/1000</f>
        <v>47.365400000000001</v>
      </c>
      <c r="K56" s="33"/>
      <c r="L56" s="33"/>
    </row>
    <row r="57" spans="1:12" s="34" customFormat="1" ht="18.75" customHeight="1" x14ac:dyDescent="0.25">
      <c r="A57" s="23" t="str">
        <f>Лист4!A55</f>
        <v xml:space="preserve">Бабефа ул. д.7 </v>
      </c>
      <c r="B57" s="49">
        <f t="shared" si="0"/>
        <v>50.093812765957452</v>
      </c>
      <c r="C57" s="49">
        <f t="shared" si="1"/>
        <v>3.4154872340425539</v>
      </c>
      <c r="D57" s="30">
        <v>0</v>
      </c>
      <c r="E57" s="31">
        <v>3.4154872340425539</v>
      </c>
      <c r="F57" s="32">
        <v>0</v>
      </c>
      <c r="G57" s="32">
        <v>0</v>
      </c>
      <c r="H57" s="32">
        <v>0</v>
      </c>
      <c r="I57" s="32">
        <v>0</v>
      </c>
      <c r="J57" s="29">
        <f>Лист4!E55/1000</f>
        <v>53.509300000000003</v>
      </c>
      <c r="K57" s="33"/>
      <c r="L57" s="33"/>
    </row>
    <row r="58" spans="1:12" s="34" customFormat="1" ht="18.75" customHeight="1" x14ac:dyDescent="0.25">
      <c r="A58" s="23" t="str">
        <f>Лист4!A56</f>
        <v xml:space="preserve">Бабефа ул. д.7Б </v>
      </c>
      <c r="B58" s="49">
        <f t="shared" si="0"/>
        <v>0</v>
      </c>
      <c r="C58" s="49">
        <f t="shared" si="1"/>
        <v>0</v>
      </c>
      <c r="D58" s="30">
        <v>0</v>
      </c>
      <c r="E58" s="31">
        <v>0</v>
      </c>
      <c r="F58" s="32">
        <v>0</v>
      </c>
      <c r="G58" s="32">
        <v>0</v>
      </c>
      <c r="H58" s="32">
        <v>0</v>
      </c>
      <c r="I58" s="32">
        <v>0</v>
      </c>
      <c r="J58" s="29">
        <f>Лист4!E56/1000</f>
        <v>0</v>
      </c>
      <c r="K58" s="33"/>
      <c r="L58" s="33"/>
    </row>
    <row r="59" spans="1:12" s="34" customFormat="1" ht="18.75" customHeight="1" x14ac:dyDescent="0.25">
      <c r="A59" s="23" t="str">
        <f>Лист4!A57</f>
        <v xml:space="preserve">Бабефа ул. д.9 </v>
      </c>
      <c r="B59" s="49">
        <f t="shared" si="0"/>
        <v>7.1787404255319149</v>
      </c>
      <c r="C59" s="49">
        <f t="shared" si="1"/>
        <v>0.48945957446808508</v>
      </c>
      <c r="D59" s="30">
        <v>0</v>
      </c>
      <c r="E59" s="31">
        <v>0.48945957446808508</v>
      </c>
      <c r="F59" s="32">
        <v>0</v>
      </c>
      <c r="G59" s="32">
        <v>0</v>
      </c>
      <c r="H59" s="32">
        <v>0</v>
      </c>
      <c r="I59" s="32"/>
      <c r="J59" s="29">
        <f>Лист4!E57/1000</f>
        <v>7.6681999999999997</v>
      </c>
      <c r="K59" s="33"/>
      <c r="L59" s="33"/>
    </row>
    <row r="60" spans="1:12" s="34" customFormat="1" ht="18.75" customHeight="1" x14ac:dyDescent="0.25">
      <c r="A60" s="23" t="str">
        <f>Лист4!A58</f>
        <v xml:space="preserve">Бабушкина ул. д.101 </v>
      </c>
      <c r="B60" s="49">
        <f t="shared" si="0"/>
        <v>1.7483914893617021</v>
      </c>
      <c r="C60" s="49">
        <f t="shared" si="1"/>
        <v>0.11920851063829788</v>
      </c>
      <c r="D60" s="30">
        <v>0</v>
      </c>
      <c r="E60" s="31">
        <v>0.11920851063829788</v>
      </c>
      <c r="F60" s="32">
        <v>0</v>
      </c>
      <c r="G60" s="32">
        <v>0</v>
      </c>
      <c r="H60" s="32">
        <v>0</v>
      </c>
      <c r="I60" s="32"/>
      <c r="J60" s="29">
        <f>Лист4!E58/1000</f>
        <v>1.8675999999999999</v>
      </c>
      <c r="K60" s="33"/>
      <c r="L60" s="33"/>
    </row>
    <row r="61" spans="1:12" s="34" customFormat="1" ht="18.75" customHeight="1" x14ac:dyDescent="0.25">
      <c r="A61" s="23" t="str">
        <f>Лист4!A59</f>
        <v xml:space="preserve">Бабушкина ул. д.110 </v>
      </c>
      <c r="B61" s="49">
        <f t="shared" si="0"/>
        <v>4.6216851063829782</v>
      </c>
      <c r="C61" s="49">
        <f t="shared" si="1"/>
        <v>0.31511489361702127</v>
      </c>
      <c r="D61" s="30">
        <v>0</v>
      </c>
      <c r="E61" s="31">
        <v>0.31511489361702127</v>
      </c>
      <c r="F61" s="32">
        <v>0</v>
      </c>
      <c r="G61" s="32">
        <v>0</v>
      </c>
      <c r="H61" s="32">
        <v>0</v>
      </c>
      <c r="I61" s="32">
        <v>0</v>
      </c>
      <c r="J61" s="29">
        <f>Лист4!E59/1000</f>
        <v>4.9367999999999999</v>
      </c>
      <c r="K61" s="33"/>
      <c r="L61" s="33"/>
    </row>
    <row r="62" spans="1:12" s="34" customFormat="1" ht="18.75" customHeight="1" x14ac:dyDescent="0.25">
      <c r="A62" s="23" t="str">
        <f>Лист4!A60</f>
        <v xml:space="preserve">Бабушкина ул. д.2 </v>
      </c>
      <c r="B62" s="49">
        <f t="shared" si="0"/>
        <v>0</v>
      </c>
      <c r="C62" s="49">
        <f t="shared" si="1"/>
        <v>0</v>
      </c>
      <c r="D62" s="30">
        <v>0</v>
      </c>
      <c r="E62" s="31">
        <v>0</v>
      </c>
      <c r="F62" s="32">
        <v>0</v>
      </c>
      <c r="G62" s="32">
        <v>0</v>
      </c>
      <c r="H62" s="32">
        <v>0</v>
      </c>
      <c r="I62" s="32">
        <v>0</v>
      </c>
      <c r="J62" s="29">
        <f>Лист4!E60/1000</f>
        <v>0</v>
      </c>
      <c r="K62" s="33"/>
      <c r="L62" s="33"/>
    </row>
    <row r="63" spans="1:12" s="34" customFormat="1" ht="18.75" customHeight="1" x14ac:dyDescent="0.25">
      <c r="A63" s="23" t="str">
        <f>Лист4!A61</f>
        <v xml:space="preserve">Бабушкина ул. д.23 </v>
      </c>
      <c r="B63" s="49">
        <f t="shared" si="0"/>
        <v>124.78250212765961</v>
      </c>
      <c r="C63" s="49">
        <f t="shared" si="1"/>
        <v>8.5078978723404273</v>
      </c>
      <c r="D63" s="30">
        <v>0</v>
      </c>
      <c r="E63" s="31">
        <v>8.5078978723404273</v>
      </c>
      <c r="F63" s="32">
        <v>0</v>
      </c>
      <c r="G63" s="32">
        <v>0</v>
      </c>
      <c r="H63" s="32">
        <v>0</v>
      </c>
      <c r="I63" s="32">
        <v>0</v>
      </c>
      <c r="J63" s="29">
        <f>Лист4!E61/1000</f>
        <v>133.29040000000003</v>
      </c>
      <c r="K63" s="33"/>
      <c r="L63" s="33"/>
    </row>
    <row r="64" spans="1:12" s="34" customFormat="1" ht="18.75" customHeight="1" x14ac:dyDescent="0.25">
      <c r="A64" s="23" t="str">
        <f>Лист4!A62</f>
        <v xml:space="preserve">Бабушкина ул. д.24 </v>
      </c>
      <c r="B64" s="49">
        <f t="shared" si="0"/>
        <v>146.27219574468086</v>
      </c>
      <c r="C64" s="49">
        <f t="shared" si="1"/>
        <v>9.97310425531915</v>
      </c>
      <c r="D64" s="30">
        <v>0</v>
      </c>
      <c r="E64" s="31">
        <v>9.97310425531915</v>
      </c>
      <c r="F64" s="32">
        <v>0</v>
      </c>
      <c r="G64" s="32">
        <v>0</v>
      </c>
      <c r="H64" s="32">
        <v>0</v>
      </c>
      <c r="I64" s="32">
        <v>0</v>
      </c>
      <c r="J64" s="29">
        <f>Лист4!E62/1000</f>
        <v>156.24530000000001</v>
      </c>
      <c r="K64" s="33"/>
      <c r="L64" s="33"/>
    </row>
    <row r="65" spans="1:12" s="34" customFormat="1" ht="18.75" customHeight="1" x14ac:dyDescent="0.25">
      <c r="A65" s="23" t="str">
        <f>Лист4!A63</f>
        <v xml:space="preserve">Бабушкина ул. д.3 </v>
      </c>
      <c r="B65" s="49">
        <f t="shared" si="0"/>
        <v>41.277776170212761</v>
      </c>
      <c r="C65" s="49">
        <f t="shared" si="1"/>
        <v>2.8143938297872335</v>
      </c>
      <c r="D65" s="30">
        <v>0</v>
      </c>
      <c r="E65" s="31">
        <v>2.8143938297872335</v>
      </c>
      <c r="F65" s="32">
        <v>0</v>
      </c>
      <c r="G65" s="32">
        <v>0</v>
      </c>
      <c r="H65" s="32">
        <v>0</v>
      </c>
      <c r="I65" s="32">
        <v>0</v>
      </c>
      <c r="J65" s="29">
        <f>Лист4!E63/1000</f>
        <v>44.092169999999996</v>
      </c>
      <c r="K65" s="33"/>
      <c r="L65" s="33"/>
    </row>
    <row r="66" spans="1:12" s="34" customFormat="1" ht="18.75" customHeight="1" x14ac:dyDescent="0.25">
      <c r="A66" s="23" t="str">
        <f>Лист4!A64</f>
        <v xml:space="preserve">Бабушкина ул. д.4 </v>
      </c>
      <c r="B66" s="49">
        <f t="shared" si="0"/>
        <v>5.0061702127659577</v>
      </c>
      <c r="C66" s="49">
        <f t="shared" si="1"/>
        <v>0.34132978723404256</v>
      </c>
      <c r="D66" s="30">
        <v>0</v>
      </c>
      <c r="E66" s="31">
        <v>0.34132978723404256</v>
      </c>
      <c r="F66" s="32">
        <v>0</v>
      </c>
      <c r="G66" s="32">
        <v>0</v>
      </c>
      <c r="H66" s="32">
        <v>0</v>
      </c>
      <c r="I66" s="32"/>
      <c r="J66" s="29">
        <f>Лист4!E64/1000</f>
        <v>5.3475000000000001</v>
      </c>
      <c r="K66" s="33"/>
      <c r="L66" s="33"/>
    </row>
    <row r="67" spans="1:12" s="34" customFormat="1" ht="18.75" customHeight="1" x14ac:dyDescent="0.25">
      <c r="A67" s="23" t="str">
        <f>Лист4!A65</f>
        <v xml:space="preserve">Бабушкина ул. д.44/5 </v>
      </c>
      <c r="B67" s="49">
        <f t="shared" si="0"/>
        <v>415.46702297872343</v>
      </c>
      <c r="C67" s="49">
        <f t="shared" si="1"/>
        <v>28.3272970212766</v>
      </c>
      <c r="D67" s="30">
        <v>0</v>
      </c>
      <c r="E67" s="31">
        <v>28.3272970212766</v>
      </c>
      <c r="F67" s="32">
        <v>0</v>
      </c>
      <c r="G67" s="32">
        <v>0</v>
      </c>
      <c r="H67" s="32">
        <v>0</v>
      </c>
      <c r="I67" s="32">
        <v>0</v>
      </c>
      <c r="J67" s="29">
        <f>Лист4!E65/1000</f>
        <v>443.79432000000003</v>
      </c>
      <c r="K67" s="33"/>
      <c r="L67" s="33"/>
    </row>
    <row r="68" spans="1:12" s="34" customFormat="1" ht="18.75" customHeight="1" x14ac:dyDescent="0.25">
      <c r="A68" s="23" t="str">
        <f>Лист4!A66</f>
        <v xml:space="preserve">Бабушкина ул. д.49 </v>
      </c>
      <c r="B68" s="49">
        <f t="shared" si="0"/>
        <v>264.57649361702124</v>
      </c>
      <c r="C68" s="49">
        <f t="shared" si="1"/>
        <v>18.039306382978722</v>
      </c>
      <c r="D68" s="30">
        <v>0</v>
      </c>
      <c r="E68" s="31">
        <v>18.039306382978722</v>
      </c>
      <c r="F68" s="32">
        <v>0</v>
      </c>
      <c r="G68" s="32">
        <v>0</v>
      </c>
      <c r="H68" s="32">
        <v>0</v>
      </c>
      <c r="I68" s="32">
        <v>0</v>
      </c>
      <c r="J68" s="29">
        <f>Лист4!E66/1000</f>
        <v>282.61579999999998</v>
      </c>
      <c r="K68" s="33"/>
      <c r="L68" s="33"/>
    </row>
    <row r="69" spans="1:12" s="34" customFormat="1" ht="18.75" customHeight="1" x14ac:dyDescent="0.25">
      <c r="A69" s="23" t="str">
        <f>Лист4!A67</f>
        <v xml:space="preserve">Бабушкина ул. д.5 </v>
      </c>
      <c r="B69" s="49">
        <f t="shared" si="0"/>
        <v>0</v>
      </c>
      <c r="C69" s="49">
        <f t="shared" si="1"/>
        <v>0</v>
      </c>
      <c r="D69" s="30">
        <v>0</v>
      </c>
      <c r="E69" s="31">
        <v>0</v>
      </c>
      <c r="F69" s="32">
        <v>0</v>
      </c>
      <c r="G69" s="32">
        <v>0</v>
      </c>
      <c r="H69" s="32">
        <v>0</v>
      </c>
      <c r="I69" s="32">
        <v>0</v>
      </c>
      <c r="J69" s="29">
        <f>Лист4!E67/1000</f>
        <v>0</v>
      </c>
      <c r="K69" s="33"/>
      <c r="L69" s="33"/>
    </row>
    <row r="70" spans="1:12" s="34" customFormat="1" ht="18.75" customHeight="1" x14ac:dyDescent="0.25">
      <c r="A70" s="23" t="str">
        <f>Лист4!A68</f>
        <v xml:space="preserve">Бабушкина ул. д.53 </v>
      </c>
      <c r="B70" s="49">
        <f t="shared" si="0"/>
        <v>12.536732765957447</v>
      </c>
      <c r="C70" s="49">
        <f t="shared" si="1"/>
        <v>0.85477723404255324</v>
      </c>
      <c r="D70" s="30">
        <v>0</v>
      </c>
      <c r="E70" s="31">
        <v>0.85477723404255324</v>
      </c>
      <c r="F70" s="32">
        <v>0</v>
      </c>
      <c r="G70" s="32">
        <v>0</v>
      </c>
      <c r="H70" s="32">
        <v>0</v>
      </c>
      <c r="I70" s="32">
        <v>0</v>
      </c>
      <c r="J70" s="29">
        <f>Лист4!E68/1000</f>
        <v>13.39151</v>
      </c>
      <c r="K70" s="33"/>
      <c r="L70" s="33"/>
    </row>
    <row r="71" spans="1:12" s="34" customFormat="1" ht="18.75" customHeight="1" x14ac:dyDescent="0.25">
      <c r="A71" s="23" t="str">
        <f>Лист4!A69</f>
        <v xml:space="preserve">Бабушкина ул. д.6 </v>
      </c>
      <c r="B71" s="49">
        <f t="shared" si="0"/>
        <v>32.221199999999996</v>
      </c>
      <c r="C71" s="49">
        <f t="shared" si="1"/>
        <v>2.1968999999999999</v>
      </c>
      <c r="D71" s="30">
        <v>0</v>
      </c>
      <c r="E71" s="31">
        <v>2.1968999999999999</v>
      </c>
      <c r="F71" s="32">
        <v>0</v>
      </c>
      <c r="G71" s="32">
        <v>0</v>
      </c>
      <c r="H71" s="32">
        <v>0</v>
      </c>
      <c r="I71" s="32">
        <v>0</v>
      </c>
      <c r="J71" s="29">
        <f>Лист4!E69/1000</f>
        <v>34.418099999999995</v>
      </c>
      <c r="K71" s="33"/>
      <c r="L71" s="33"/>
    </row>
    <row r="72" spans="1:12" s="34" customFormat="1" ht="18.75" customHeight="1" x14ac:dyDescent="0.25">
      <c r="A72" s="23" t="str">
        <f>Лист4!A70</f>
        <v xml:space="preserve">Бабушкина ул. д.8 </v>
      </c>
      <c r="B72" s="49">
        <f t="shared" ref="B72:B135" si="2">J72+I72-E72</f>
        <v>2.9622297872340422</v>
      </c>
      <c r="C72" s="49">
        <f t="shared" ref="C72:C135" si="3">E72</f>
        <v>0.20197021276595745</v>
      </c>
      <c r="D72" s="30">
        <v>0</v>
      </c>
      <c r="E72" s="31">
        <v>0.20197021276595745</v>
      </c>
      <c r="F72" s="32">
        <v>0</v>
      </c>
      <c r="G72" s="32">
        <v>0</v>
      </c>
      <c r="H72" s="32">
        <v>0</v>
      </c>
      <c r="I72" s="32">
        <v>0</v>
      </c>
      <c r="J72" s="29">
        <f>Лист4!E70/1000</f>
        <v>3.1641999999999997</v>
      </c>
      <c r="K72" s="33"/>
      <c r="L72" s="33"/>
    </row>
    <row r="73" spans="1:12" s="34" customFormat="1" ht="18.75" customHeight="1" x14ac:dyDescent="0.25">
      <c r="A73" s="23" t="str">
        <f>Лист4!A71</f>
        <v xml:space="preserve">Бабушкина ул. д.84 </v>
      </c>
      <c r="B73" s="49">
        <f t="shared" si="2"/>
        <v>36.741497872340425</v>
      </c>
      <c r="C73" s="49">
        <f t="shared" si="3"/>
        <v>2.5051021276595744</v>
      </c>
      <c r="D73" s="30">
        <v>0</v>
      </c>
      <c r="E73" s="31">
        <v>2.5051021276595744</v>
      </c>
      <c r="F73" s="32">
        <v>0</v>
      </c>
      <c r="G73" s="32">
        <v>0</v>
      </c>
      <c r="H73" s="32">
        <v>0</v>
      </c>
      <c r="I73" s="32">
        <v>0</v>
      </c>
      <c r="J73" s="29">
        <f>Лист4!E71/1000</f>
        <v>39.246600000000001</v>
      </c>
      <c r="K73" s="33"/>
      <c r="L73" s="33"/>
    </row>
    <row r="74" spans="1:12" s="34" customFormat="1" ht="18.75" customHeight="1" x14ac:dyDescent="0.25">
      <c r="A74" s="23" t="str">
        <f>Лист4!A72</f>
        <v xml:space="preserve">Бабушкина ул. д.84В </v>
      </c>
      <c r="B74" s="49">
        <f t="shared" si="2"/>
        <v>0</v>
      </c>
      <c r="C74" s="49">
        <f t="shared" si="3"/>
        <v>0</v>
      </c>
      <c r="D74" s="30">
        <v>0</v>
      </c>
      <c r="E74" s="31">
        <v>0</v>
      </c>
      <c r="F74" s="32">
        <v>0</v>
      </c>
      <c r="G74" s="32">
        <v>0</v>
      </c>
      <c r="H74" s="32">
        <v>0</v>
      </c>
      <c r="I74" s="32">
        <v>0</v>
      </c>
      <c r="J74" s="29">
        <f>Лист4!E72/1000</f>
        <v>0</v>
      </c>
      <c r="K74" s="33"/>
      <c r="L74" s="33"/>
    </row>
    <row r="75" spans="1:12" s="34" customFormat="1" ht="18.75" customHeight="1" x14ac:dyDescent="0.25">
      <c r="A75" s="23" t="str">
        <f>Лист4!A73</f>
        <v xml:space="preserve">Бабушкина ул. д.86 </v>
      </c>
      <c r="B75" s="49">
        <f t="shared" si="2"/>
        <v>66.303974468085102</v>
      </c>
      <c r="C75" s="49">
        <f t="shared" si="3"/>
        <v>4.5207255319148931</v>
      </c>
      <c r="D75" s="30">
        <v>0</v>
      </c>
      <c r="E75" s="31">
        <v>4.5207255319148931</v>
      </c>
      <c r="F75" s="32">
        <v>0</v>
      </c>
      <c r="G75" s="32">
        <v>0</v>
      </c>
      <c r="H75" s="32">
        <v>0</v>
      </c>
      <c r="I75" s="32">
        <v>0</v>
      </c>
      <c r="J75" s="29">
        <f>Лист4!E73/1000</f>
        <v>70.824699999999993</v>
      </c>
      <c r="K75" s="33"/>
      <c r="L75" s="33"/>
    </row>
    <row r="76" spans="1:12" s="34" customFormat="1" ht="18.75" customHeight="1" x14ac:dyDescent="0.25">
      <c r="A76" s="23" t="str">
        <f>Лист4!A74</f>
        <v xml:space="preserve">Бабушкина ул. д.94 </v>
      </c>
      <c r="B76" s="49">
        <f t="shared" si="2"/>
        <v>0.13668085106382977</v>
      </c>
      <c r="C76" s="49">
        <f t="shared" si="3"/>
        <v>9.3191489361702119E-3</v>
      </c>
      <c r="D76" s="30">
        <v>0</v>
      </c>
      <c r="E76" s="31">
        <v>9.3191489361702119E-3</v>
      </c>
      <c r="F76" s="32">
        <v>0</v>
      </c>
      <c r="G76" s="32">
        <v>0</v>
      </c>
      <c r="H76" s="32">
        <v>0</v>
      </c>
      <c r="I76" s="32">
        <v>0</v>
      </c>
      <c r="J76" s="29">
        <f>Лист4!E74/1000</f>
        <v>0.14599999999999999</v>
      </c>
      <c r="K76" s="33"/>
      <c r="L76" s="33"/>
    </row>
    <row r="77" spans="1:12" s="34" customFormat="1" ht="18.75" customHeight="1" x14ac:dyDescent="0.25">
      <c r="A77" s="23" t="str">
        <f>Лист4!A75</f>
        <v xml:space="preserve">Бабушкина ул. д.95 </v>
      </c>
      <c r="B77" s="49">
        <f t="shared" si="2"/>
        <v>0</v>
      </c>
      <c r="C77" s="49">
        <f t="shared" si="3"/>
        <v>0</v>
      </c>
      <c r="D77" s="30">
        <v>0</v>
      </c>
      <c r="E77" s="31">
        <v>0</v>
      </c>
      <c r="F77" s="32">
        <v>0</v>
      </c>
      <c r="G77" s="32">
        <v>0</v>
      </c>
      <c r="H77" s="32">
        <v>0</v>
      </c>
      <c r="I77" s="32">
        <v>0</v>
      </c>
      <c r="J77" s="29">
        <f>Лист4!E75/1000</f>
        <v>0</v>
      </c>
      <c r="K77" s="33"/>
      <c r="L77" s="33"/>
    </row>
    <row r="78" spans="1:12" s="34" customFormat="1" ht="18.75" customHeight="1" x14ac:dyDescent="0.25">
      <c r="A78" s="23" t="str">
        <f>Лист4!A76</f>
        <v xml:space="preserve">Бабушкина ул. д.98 </v>
      </c>
      <c r="B78" s="49">
        <f t="shared" si="2"/>
        <v>32.118127659574469</v>
      </c>
      <c r="C78" s="49">
        <f t="shared" si="3"/>
        <v>2.1898723404255316</v>
      </c>
      <c r="D78" s="30">
        <v>0</v>
      </c>
      <c r="E78" s="31">
        <v>2.1898723404255316</v>
      </c>
      <c r="F78" s="32">
        <v>0</v>
      </c>
      <c r="G78" s="32">
        <v>0</v>
      </c>
      <c r="H78" s="32">
        <v>0</v>
      </c>
      <c r="I78" s="32">
        <v>0</v>
      </c>
      <c r="J78" s="29">
        <f>Лист4!E76/1000</f>
        <v>34.308</v>
      </c>
      <c r="K78" s="33"/>
      <c r="L78" s="33"/>
    </row>
    <row r="79" spans="1:12" s="34" customFormat="1" ht="18.75" customHeight="1" x14ac:dyDescent="0.25">
      <c r="A79" s="23" t="str">
        <f>Лист4!A77</f>
        <v xml:space="preserve">Бакинская ул. д.11 </v>
      </c>
      <c r="B79" s="49">
        <f t="shared" si="2"/>
        <v>0</v>
      </c>
      <c r="C79" s="49">
        <f t="shared" si="3"/>
        <v>0</v>
      </c>
      <c r="D79" s="30">
        <v>0</v>
      </c>
      <c r="E79" s="31">
        <v>0</v>
      </c>
      <c r="F79" s="32">
        <v>0</v>
      </c>
      <c r="G79" s="32">
        <v>0</v>
      </c>
      <c r="H79" s="32">
        <v>0</v>
      </c>
      <c r="I79" s="32">
        <v>0</v>
      </c>
      <c r="J79" s="29">
        <f>Лист4!E77/1000</f>
        <v>0</v>
      </c>
      <c r="K79" s="33"/>
      <c r="L79" s="33"/>
    </row>
    <row r="80" spans="1:12" s="34" customFormat="1" ht="18.75" customHeight="1" x14ac:dyDescent="0.25">
      <c r="A80" s="23" t="str">
        <f>Лист4!A78</f>
        <v xml:space="preserve">Бакинская ул. д.13 </v>
      </c>
      <c r="B80" s="49">
        <f t="shared" si="2"/>
        <v>6.8445276595744682</v>
      </c>
      <c r="C80" s="49">
        <f t="shared" si="3"/>
        <v>0.46667234042553191</v>
      </c>
      <c r="D80" s="30">
        <v>0</v>
      </c>
      <c r="E80" s="31">
        <v>0.46667234042553191</v>
      </c>
      <c r="F80" s="32">
        <v>0</v>
      </c>
      <c r="G80" s="32">
        <v>0</v>
      </c>
      <c r="H80" s="32">
        <v>0</v>
      </c>
      <c r="I80" s="32">
        <v>0</v>
      </c>
      <c r="J80" s="29">
        <f>Лист4!E78/1000</f>
        <v>7.3112000000000004</v>
      </c>
      <c r="K80" s="33"/>
      <c r="L80" s="33"/>
    </row>
    <row r="81" spans="1:12" s="34" customFormat="1" ht="18.75" customHeight="1" x14ac:dyDescent="0.25">
      <c r="A81" s="23" t="str">
        <f>Лист4!A79</f>
        <v xml:space="preserve">Бакинская ул. д.161 </v>
      </c>
      <c r="B81" s="49">
        <f t="shared" si="2"/>
        <v>6.684255319148936</v>
      </c>
      <c r="C81" s="49">
        <f t="shared" si="3"/>
        <v>0.45574468085106379</v>
      </c>
      <c r="D81" s="30">
        <v>0</v>
      </c>
      <c r="E81" s="31">
        <v>0.45574468085106379</v>
      </c>
      <c r="F81" s="32">
        <v>0</v>
      </c>
      <c r="G81" s="32">
        <v>0</v>
      </c>
      <c r="H81" s="32">
        <v>0</v>
      </c>
      <c r="I81" s="32">
        <v>0</v>
      </c>
      <c r="J81" s="29">
        <f>Лист4!E79/1000</f>
        <v>7.14</v>
      </c>
      <c r="K81" s="33"/>
      <c r="L81" s="33"/>
    </row>
    <row r="82" spans="1:12" s="34" customFormat="1" ht="18.75" customHeight="1" x14ac:dyDescent="0.25">
      <c r="A82" s="23" t="str">
        <f>Лист4!A80</f>
        <v xml:space="preserve">Бакинская ул. д.175 </v>
      </c>
      <c r="B82" s="49">
        <f t="shared" si="2"/>
        <v>1.9472340425531913E-2</v>
      </c>
      <c r="C82" s="49">
        <f t="shared" si="3"/>
        <v>1.327659574468085E-3</v>
      </c>
      <c r="D82" s="30">
        <v>0</v>
      </c>
      <c r="E82" s="31">
        <v>1.327659574468085E-3</v>
      </c>
      <c r="F82" s="32">
        <v>0</v>
      </c>
      <c r="G82" s="32">
        <v>0</v>
      </c>
      <c r="H82" s="32">
        <v>0</v>
      </c>
      <c r="I82" s="32">
        <v>0</v>
      </c>
      <c r="J82" s="29">
        <f>Лист4!E80/1000</f>
        <v>2.0799999999999999E-2</v>
      </c>
      <c r="K82" s="33"/>
      <c r="L82" s="33"/>
    </row>
    <row r="83" spans="1:12" s="34" customFormat="1" ht="18.75" customHeight="1" x14ac:dyDescent="0.25">
      <c r="A83" s="23" t="str">
        <f>Лист4!A81</f>
        <v xml:space="preserve">Бакинская ул. д.177 </v>
      </c>
      <c r="B83" s="49">
        <f t="shared" si="2"/>
        <v>0</v>
      </c>
      <c r="C83" s="49">
        <f t="shared" si="3"/>
        <v>0</v>
      </c>
      <c r="D83" s="30">
        <v>0</v>
      </c>
      <c r="E83" s="31">
        <v>0</v>
      </c>
      <c r="F83" s="32">
        <v>0</v>
      </c>
      <c r="G83" s="32">
        <v>0</v>
      </c>
      <c r="H83" s="32">
        <v>0</v>
      </c>
      <c r="I83" s="32">
        <v>0</v>
      </c>
      <c r="J83" s="29">
        <f>Лист4!E81/1000</f>
        <v>0</v>
      </c>
      <c r="K83" s="33"/>
      <c r="L83" s="33"/>
    </row>
    <row r="84" spans="1:12" s="34" customFormat="1" ht="18.75" customHeight="1" x14ac:dyDescent="0.25">
      <c r="A84" s="23" t="str">
        <f>Лист4!A82</f>
        <v xml:space="preserve">Бакинская ул. д.183 </v>
      </c>
      <c r="B84" s="49">
        <f t="shared" si="2"/>
        <v>0</v>
      </c>
      <c r="C84" s="49">
        <f t="shared" si="3"/>
        <v>0</v>
      </c>
      <c r="D84" s="30">
        <v>0</v>
      </c>
      <c r="E84" s="31">
        <v>0</v>
      </c>
      <c r="F84" s="32">
        <v>0</v>
      </c>
      <c r="G84" s="32">
        <v>0</v>
      </c>
      <c r="H84" s="32">
        <v>0</v>
      </c>
      <c r="I84" s="32">
        <v>0</v>
      </c>
      <c r="J84" s="29">
        <f>Лист4!E82/1000</f>
        <v>0</v>
      </c>
      <c r="K84" s="33"/>
      <c r="L84" s="33"/>
    </row>
    <row r="85" spans="1:12" s="34" customFormat="1" ht="18.75" customHeight="1" x14ac:dyDescent="0.25">
      <c r="A85" s="23" t="str">
        <f>Лист4!A83</f>
        <v xml:space="preserve">Бакинская ул. д.25/20А </v>
      </c>
      <c r="B85" s="49">
        <f t="shared" si="2"/>
        <v>0</v>
      </c>
      <c r="C85" s="49">
        <f t="shared" si="3"/>
        <v>0</v>
      </c>
      <c r="D85" s="30">
        <v>0</v>
      </c>
      <c r="E85" s="31">
        <v>0</v>
      </c>
      <c r="F85" s="32">
        <v>0</v>
      </c>
      <c r="G85" s="32">
        <v>0</v>
      </c>
      <c r="H85" s="32">
        <v>0</v>
      </c>
      <c r="I85" s="32">
        <v>0</v>
      </c>
      <c r="J85" s="29">
        <f>Лист4!E83/1000</f>
        <v>0</v>
      </c>
      <c r="K85" s="33"/>
      <c r="L85" s="33"/>
    </row>
    <row r="86" spans="1:12" s="34" customFormat="1" ht="18.75" customHeight="1" x14ac:dyDescent="0.25">
      <c r="A86" s="23" t="str">
        <f>Лист4!A84</f>
        <v xml:space="preserve">Бакинская ул. д.49 </v>
      </c>
      <c r="B86" s="49">
        <f t="shared" si="2"/>
        <v>0</v>
      </c>
      <c r="C86" s="49">
        <f t="shared" si="3"/>
        <v>0</v>
      </c>
      <c r="D86" s="30">
        <v>0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29">
        <f>Лист4!E84/1000</f>
        <v>0</v>
      </c>
      <c r="K86" s="33"/>
      <c r="L86" s="33"/>
    </row>
    <row r="87" spans="1:12" s="34" customFormat="1" ht="18.75" customHeight="1" x14ac:dyDescent="0.25">
      <c r="A87" s="23" t="str">
        <f>Лист4!A85</f>
        <v xml:space="preserve">Бакинская ул. д.97 </v>
      </c>
      <c r="B87" s="49">
        <f t="shared" si="2"/>
        <v>0</v>
      </c>
      <c r="C87" s="49">
        <f t="shared" si="3"/>
        <v>0</v>
      </c>
      <c r="D87" s="30">
        <v>0</v>
      </c>
      <c r="E87" s="31">
        <v>0</v>
      </c>
      <c r="F87" s="32">
        <v>0</v>
      </c>
      <c r="G87" s="32">
        <v>0</v>
      </c>
      <c r="H87" s="32">
        <v>0</v>
      </c>
      <c r="I87" s="32">
        <v>0</v>
      </c>
      <c r="J87" s="29">
        <f>Лист4!E85/1000</f>
        <v>0</v>
      </c>
      <c r="K87" s="33"/>
      <c r="L87" s="33"/>
    </row>
    <row r="88" spans="1:12" s="34" customFormat="1" ht="18.75" customHeight="1" x14ac:dyDescent="0.25">
      <c r="A88" s="23" t="str">
        <f>Лист4!A86</f>
        <v xml:space="preserve">Баумана ул. д.11 - корп. 1 </v>
      </c>
      <c r="B88" s="49">
        <f t="shared" si="2"/>
        <v>577.88401702127669</v>
      </c>
      <c r="C88" s="49">
        <f t="shared" si="3"/>
        <v>39.401182978723412</v>
      </c>
      <c r="D88" s="30">
        <v>0</v>
      </c>
      <c r="E88" s="31">
        <v>39.401182978723412</v>
      </c>
      <c r="F88" s="32">
        <v>0</v>
      </c>
      <c r="G88" s="32">
        <v>0</v>
      </c>
      <c r="H88" s="32">
        <v>0</v>
      </c>
      <c r="I88" s="32">
        <v>0</v>
      </c>
      <c r="J88" s="29">
        <f>Лист4!E86/1000</f>
        <v>617.28520000000015</v>
      </c>
      <c r="K88" s="33"/>
      <c r="L88" s="33"/>
    </row>
    <row r="89" spans="1:12" s="34" customFormat="1" ht="18.75" customHeight="1" x14ac:dyDescent="0.25">
      <c r="A89" s="23" t="str">
        <f>Лист4!A87</f>
        <v xml:space="preserve">Баумана ул. д.11 - корп. 3 </v>
      </c>
      <c r="B89" s="49">
        <f t="shared" si="2"/>
        <v>534.71730212765965</v>
      </c>
      <c r="C89" s="49">
        <f t="shared" si="3"/>
        <v>36.457997872340428</v>
      </c>
      <c r="D89" s="30">
        <v>0</v>
      </c>
      <c r="E89" s="31">
        <v>36.457997872340428</v>
      </c>
      <c r="F89" s="32">
        <v>0</v>
      </c>
      <c r="G89" s="32">
        <v>0</v>
      </c>
      <c r="H89" s="32">
        <v>0</v>
      </c>
      <c r="I89" s="32">
        <v>0</v>
      </c>
      <c r="J89" s="29">
        <f>Лист4!E87/1000</f>
        <v>571.17530000000011</v>
      </c>
      <c r="K89" s="33"/>
      <c r="L89" s="33"/>
    </row>
    <row r="90" spans="1:12" s="34" customFormat="1" ht="18.75" customHeight="1" x14ac:dyDescent="0.25">
      <c r="A90" s="23" t="str">
        <f>Лист4!A88</f>
        <v xml:space="preserve">Баумана ул. д.13 </v>
      </c>
      <c r="B90" s="49">
        <f t="shared" si="2"/>
        <v>819.76535744680837</v>
      </c>
      <c r="C90" s="49">
        <f t="shared" si="3"/>
        <v>55.89309255319148</v>
      </c>
      <c r="D90" s="30">
        <v>0</v>
      </c>
      <c r="E90" s="31">
        <v>55.89309255319148</v>
      </c>
      <c r="F90" s="32">
        <v>0</v>
      </c>
      <c r="G90" s="32">
        <v>0</v>
      </c>
      <c r="H90" s="32">
        <v>0</v>
      </c>
      <c r="I90" s="32">
        <v>0</v>
      </c>
      <c r="J90" s="29">
        <f>Лист4!E88/1000</f>
        <v>875.6584499999999</v>
      </c>
      <c r="K90" s="33"/>
      <c r="L90" s="33"/>
    </row>
    <row r="91" spans="1:12" s="34" customFormat="1" ht="18.75" customHeight="1" x14ac:dyDescent="0.25">
      <c r="A91" s="23" t="str">
        <f>Лист4!A89</f>
        <v xml:space="preserve">Баумана ул. д.13 - корп. 1 </v>
      </c>
      <c r="B91" s="49">
        <f t="shared" si="2"/>
        <v>712.03870638297894</v>
      </c>
      <c r="C91" s="49">
        <f t="shared" si="3"/>
        <v>48.548093617021294</v>
      </c>
      <c r="D91" s="30">
        <v>0</v>
      </c>
      <c r="E91" s="31">
        <v>48.548093617021294</v>
      </c>
      <c r="F91" s="32">
        <v>0</v>
      </c>
      <c r="G91" s="32">
        <v>0</v>
      </c>
      <c r="H91" s="32">
        <v>0</v>
      </c>
      <c r="I91" s="32">
        <v>0</v>
      </c>
      <c r="J91" s="29">
        <f>Лист4!E89/1000</f>
        <v>760.58680000000027</v>
      </c>
      <c r="K91" s="33"/>
      <c r="L91" s="33"/>
    </row>
    <row r="92" spans="1:12" s="34" customFormat="1" ht="18.75" customHeight="1" x14ac:dyDescent="0.25">
      <c r="A92" s="23" t="str">
        <f>Лист4!A90</f>
        <v xml:space="preserve">Баумана ул. д.13 - корп. 2 </v>
      </c>
      <c r="B92" s="49">
        <f t="shared" si="2"/>
        <v>383.9296765957447</v>
      </c>
      <c r="C92" s="49">
        <f t="shared" si="3"/>
        <v>26.177023404255323</v>
      </c>
      <c r="D92" s="30">
        <v>0</v>
      </c>
      <c r="E92" s="31">
        <v>26.177023404255323</v>
      </c>
      <c r="F92" s="32">
        <v>0</v>
      </c>
      <c r="G92" s="32">
        <v>0</v>
      </c>
      <c r="H92" s="32">
        <v>0</v>
      </c>
      <c r="I92" s="32">
        <v>0</v>
      </c>
      <c r="J92" s="29">
        <f>Лист4!E90/1000</f>
        <v>410.10670000000005</v>
      </c>
      <c r="K92" s="33"/>
      <c r="L92" s="33"/>
    </row>
    <row r="93" spans="1:12" s="34" customFormat="1" ht="18.75" customHeight="1" x14ac:dyDescent="0.25">
      <c r="A93" s="23" t="str">
        <f>Лист4!A91</f>
        <v xml:space="preserve">Баумана ул. д.13 - корп. 3 </v>
      </c>
      <c r="B93" s="49">
        <f t="shared" si="2"/>
        <v>32.197327659574469</v>
      </c>
      <c r="C93" s="49">
        <f t="shared" si="3"/>
        <v>2.1952723404255319</v>
      </c>
      <c r="D93" s="30">
        <v>0</v>
      </c>
      <c r="E93" s="31">
        <v>2.1952723404255319</v>
      </c>
      <c r="F93" s="32">
        <v>0</v>
      </c>
      <c r="G93" s="32">
        <v>0</v>
      </c>
      <c r="H93" s="32">
        <v>0</v>
      </c>
      <c r="I93" s="32">
        <v>0</v>
      </c>
      <c r="J93" s="29">
        <f>Лист4!E91/1000</f>
        <v>34.392600000000002</v>
      </c>
      <c r="K93" s="33"/>
      <c r="L93" s="33"/>
    </row>
    <row r="94" spans="1:12" s="34" customFormat="1" ht="18.75" customHeight="1" x14ac:dyDescent="0.25">
      <c r="A94" s="23" t="str">
        <f>Лист4!A92</f>
        <v xml:space="preserve">Баумана ул. д.13 - корп. 4 </v>
      </c>
      <c r="B94" s="49">
        <f t="shared" si="2"/>
        <v>284.87783148936171</v>
      </c>
      <c r="C94" s="49">
        <f t="shared" si="3"/>
        <v>19.4234885106383</v>
      </c>
      <c r="D94" s="30">
        <v>0</v>
      </c>
      <c r="E94" s="31">
        <v>19.4234885106383</v>
      </c>
      <c r="F94" s="32">
        <v>0</v>
      </c>
      <c r="G94" s="32">
        <v>0</v>
      </c>
      <c r="H94" s="32">
        <v>0</v>
      </c>
      <c r="I94" s="32">
        <v>0</v>
      </c>
      <c r="J94" s="29">
        <f>Лист4!E92/1000</f>
        <v>304.30132000000003</v>
      </c>
      <c r="K94" s="33"/>
      <c r="L94" s="33"/>
    </row>
    <row r="95" spans="1:12" s="34" customFormat="1" ht="18.75" customHeight="1" x14ac:dyDescent="0.25">
      <c r="A95" s="23" t="str">
        <f>Лист4!A93</f>
        <v xml:space="preserve">Белгородская ул. д.1 </v>
      </c>
      <c r="B95" s="49">
        <f t="shared" si="2"/>
        <v>631.97289872340423</v>
      </c>
      <c r="C95" s="49">
        <f t="shared" si="3"/>
        <v>43.089061276595743</v>
      </c>
      <c r="D95" s="30">
        <v>0</v>
      </c>
      <c r="E95" s="31">
        <v>43.089061276595743</v>
      </c>
      <c r="F95" s="32">
        <v>0</v>
      </c>
      <c r="G95" s="32">
        <v>0</v>
      </c>
      <c r="H95" s="32">
        <v>0</v>
      </c>
      <c r="I95" s="32">
        <v>0</v>
      </c>
      <c r="J95" s="29">
        <f>Лист4!E93/1000</f>
        <v>675.06196</v>
      </c>
      <c r="K95" s="33"/>
      <c r="L95" s="33"/>
    </row>
    <row r="96" spans="1:12" s="34" customFormat="1" ht="18.75" customHeight="1" x14ac:dyDescent="0.25">
      <c r="A96" s="23" t="str">
        <f>Лист4!A94</f>
        <v xml:space="preserve">Белгородская ул. д.1 - корп. 3 </v>
      </c>
      <c r="B96" s="49">
        <f t="shared" si="2"/>
        <v>566.32150978723405</v>
      </c>
      <c r="C96" s="49">
        <f t="shared" si="3"/>
        <v>38.612830212765957</v>
      </c>
      <c r="D96" s="30">
        <v>0</v>
      </c>
      <c r="E96" s="31">
        <v>38.612830212765957</v>
      </c>
      <c r="F96" s="32">
        <v>0</v>
      </c>
      <c r="G96" s="32">
        <v>0</v>
      </c>
      <c r="H96" s="32">
        <v>0</v>
      </c>
      <c r="I96" s="32">
        <v>0</v>
      </c>
      <c r="J96" s="29">
        <f>Лист4!E94/1000</f>
        <v>604.93434000000002</v>
      </c>
      <c r="K96" s="33"/>
      <c r="L96" s="33"/>
    </row>
    <row r="97" spans="1:12" s="34" customFormat="1" ht="18.75" customHeight="1" x14ac:dyDescent="0.25">
      <c r="A97" s="23" t="str">
        <f>Лист4!A95</f>
        <v xml:space="preserve">Белгородская ул. д.1 - корп. 4 </v>
      </c>
      <c r="B97" s="49">
        <f t="shared" si="2"/>
        <v>466.7365906382978</v>
      </c>
      <c r="C97" s="49">
        <f t="shared" si="3"/>
        <v>31.822949361702122</v>
      </c>
      <c r="D97" s="30">
        <v>0</v>
      </c>
      <c r="E97" s="31">
        <v>31.822949361702122</v>
      </c>
      <c r="F97" s="32">
        <v>0</v>
      </c>
      <c r="G97" s="32">
        <v>0</v>
      </c>
      <c r="H97" s="32">
        <v>0</v>
      </c>
      <c r="I97" s="32">
        <v>0</v>
      </c>
      <c r="J97" s="29">
        <f>Лист4!E95/1000</f>
        <v>498.55953999999991</v>
      </c>
      <c r="K97" s="33"/>
      <c r="L97" s="33"/>
    </row>
    <row r="98" spans="1:12" s="34" customFormat="1" ht="18.75" customHeight="1" x14ac:dyDescent="0.25">
      <c r="A98" s="23" t="str">
        <f>Лист4!A96</f>
        <v xml:space="preserve">Белгородская ул. д.11 - корп. 1 </v>
      </c>
      <c r="B98" s="49">
        <f t="shared" si="2"/>
        <v>384.65764255319141</v>
      </c>
      <c r="C98" s="49">
        <f t="shared" si="3"/>
        <v>26.226657446808506</v>
      </c>
      <c r="D98" s="30">
        <v>0</v>
      </c>
      <c r="E98" s="31">
        <v>26.226657446808506</v>
      </c>
      <c r="F98" s="32">
        <v>0</v>
      </c>
      <c r="G98" s="32">
        <v>0</v>
      </c>
      <c r="H98" s="32">
        <v>0</v>
      </c>
      <c r="I98" s="32">
        <v>0</v>
      </c>
      <c r="J98" s="29">
        <f>Лист4!E96/1000</f>
        <v>410.88429999999994</v>
      </c>
      <c r="K98" s="33"/>
      <c r="L98" s="33"/>
    </row>
    <row r="99" spans="1:12" s="34" customFormat="1" ht="18.75" customHeight="1" x14ac:dyDescent="0.25">
      <c r="A99" s="23" t="str">
        <f>Лист4!A97</f>
        <v xml:space="preserve">Белгородская ул. д.15 - корп. 1 </v>
      </c>
      <c r="B99" s="49">
        <f t="shared" si="2"/>
        <v>536.78698723404261</v>
      </c>
      <c r="C99" s="49">
        <f t="shared" si="3"/>
        <v>36.59911276595745</v>
      </c>
      <c r="D99" s="30">
        <v>0</v>
      </c>
      <c r="E99" s="31">
        <v>36.59911276595745</v>
      </c>
      <c r="F99" s="32">
        <v>0</v>
      </c>
      <c r="G99" s="32">
        <v>0</v>
      </c>
      <c r="H99" s="32">
        <v>0</v>
      </c>
      <c r="I99" s="32">
        <v>0</v>
      </c>
      <c r="J99" s="29">
        <f>Лист4!E97/1000</f>
        <v>573.38610000000006</v>
      </c>
      <c r="K99" s="33"/>
      <c r="L99" s="33"/>
    </row>
    <row r="100" spans="1:12" s="34" customFormat="1" ht="18.75" customHeight="1" x14ac:dyDescent="0.25">
      <c r="A100" s="23" t="str">
        <f>Лист4!A98</f>
        <v xml:space="preserve">Белинского ул. д.1/7 </v>
      </c>
      <c r="B100" s="49">
        <f t="shared" si="2"/>
        <v>0</v>
      </c>
      <c r="C100" s="49">
        <f t="shared" si="3"/>
        <v>0</v>
      </c>
      <c r="D100" s="30">
        <v>0</v>
      </c>
      <c r="E100" s="31">
        <v>0</v>
      </c>
      <c r="F100" s="32">
        <v>0</v>
      </c>
      <c r="G100" s="32">
        <v>0</v>
      </c>
      <c r="H100" s="32">
        <v>0</v>
      </c>
      <c r="I100" s="32">
        <v>0</v>
      </c>
      <c r="J100" s="29">
        <f>Лист4!E98/1000</f>
        <v>0</v>
      </c>
      <c r="K100" s="33"/>
      <c r="L100" s="33"/>
    </row>
    <row r="101" spans="1:12" s="34" customFormat="1" ht="18.75" customHeight="1" x14ac:dyDescent="0.25">
      <c r="A101" s="23" t="str">
        <f>Лист4!A99</f>
        <v xml:space="preserve">Белинского ул. д.33 </v>
      </c>
      <c r="B101" s="49">
        <f t="shared" si="2"/>
        <v>3.9810638297872343</v>
      </c>
      <c r="C101" s="49">
        <f t="shared" si="3"/>
        <v>0.27143617021276595</v>
      </c>
      <c r="D101" s="30">
        <v>0</v>
      </c>
      <c r="E101" s="31">
        <v>0.27143617021276595</v>
      </c>
      <c r="F101" s="32">
        <v>0</v>
      </c>
      <c r="G101" s="32">
        <v>0</v>
      </c>
      <c r="H101" s="32">
        <v>0</v>
      </c>
      <c r="I101" s="32">
        <v>0</v>
      </c>
      <c r="J101" s="29">
        <f>Лист4!E99/1000</f>
        <v>4.2525000000000004</v>
      </c>
      <c r="K101" s="33"/>
      <c r="L101" s="33"/>
    </row>
    <row r="102" spans="1:12" s="34" customFormat="1" ht="18.75" customHeight="1" x14ac:dyDescent="0.25">
      <c r="A102" s="23" t="str">
        <f>Лист4!A100</f>
        <v xml:space="preserve">Белорусская ул. д.5 </v>
      </c>
      <c r="B102" s="49">
        <f t="shared" si="2"/>
        <v>0.60851063829787233</v>
      </c>
      <c r="C102" s="49">
        <f t="shared" si="3"/>
        <v>4.1489361702127664E-2</v>
      </c>
      <c r="D102" s="30">
        <v>0</v>
      </c>
      <c r="E102" s="31">
        <v>4.1489361702127664E-2</v>
      </c>
      <c r="F102" s="32">
        <v>0</v>
      </c>
      <c r="G102" s="32">
        <v>0</v>
      </c>
      <c r="H102" s="32">
        <v>0</v>
      </c>
      <c r="I102" s="32">
        <v>0</v>
      </c>
      <c r="J102" s="29">
        <f>Лист4!E100/1000</f>
        <v>0.65</v>
      </c>
      <c r="K102" s="33"/>
      <c r="L102" s="33"/>
    </row>
    <row r="103" spans="1:12" s="34" customFormat="1" ht="18.75" customHeight="1" x14ac:dyDescent="0.25">
      <c r="A103" s="23" t="str">
        <f>Лист4!A101</f>
        <v xml:space="preserve">Белорусская ул. д.7 </v>
      </c>
      <c r="B103" s="49">
        <f t="shared" si="2"/>
        <v>0</v>
      </c>
      <c r="C103" s="49">
        <f t="shared" si="3"/>
        <v>0</v>
      </c>
      <c r="D103" s="30">
        <v>0</v>
      </c>
      <c r="E103" s="31">
        <v>0</v>
      </c>
      <c r="F103" s="32">
        <v>0</v>
      </c>
      <c r="G103" s="32">
        <v>0</v>
      </c>
      <c r="H103" s="32">
        <v>0</v>
      </c>
      <c r="I103" s="32">
        <v>0</v>
      </c>
      <c r="J103" s="29">
        <f>Лист4!E101/1000</f>
        <v>0</v>
      </c>
      <c r="K103" s="33"/>
      <c r="L103" s="33"/>
    </row>
    <row r="104" spans="1:12" s="34" customFormat="1" ht="18.75" customHeight="1" x14ac:dyDescent="0.25">
      <c r="A104" s="23" t="str">
        <f>Лист4!A102</f>
        <v xml:space="preserve">Березовский пер. д.13 </v>
      </c>
      <c r="B104" s="49">
        <f t="shared" si="2"/>
        <v>4.6284255319148935</v>
      </c>
      <c r="C104" s="49">
        <f t="shared" si="3"/>
        <v>0.31557446808510636</v>
      </c>
      <c r="D104" s="30">
        <v>0</v>
      </c>
      <c r="E104" s="31">
        <v>0.31557446808510636</v>
      </c>
      <c r="F104" s="32">
        <v>0</v>
      </c>
      <c r="G104" s="32">
        <v>0</v>
      </c>
      <c r="H104" s="32">
        <v>0</v>
      </c>
      <c r="I104" s="32">
        <v>0</v>
      </c>
      <c r="J104" s="29">
        <f>Лист4!E102/1000</f>
        <v>4.944</v>
      </c>
      <c r="K104" s="33"/>
      <c r="L104" s="33"/>
    </row>
    <row r="105" spans="1:12" s="34" customFormat="1" ht="18.75" customHeight="1" x14ac:dyDescent="0.25">
      <c r="A105" s="23" t="str">
        <f>Лист4!A103</f>
        <v xml:space="preserve">Березовский пер. д.15 </v>
      </c>
      <c r="B105" s="49">
        <f t="shared" si="2"/>
        <v>27.710263829787234</v>
      </c>
      <c r="C105" s="49">
        <f t="shared" si="3"/>
        <v>1.889336170212766</v>
      </c>
      <c r="D105" s="30">
        <v>0</v>
      </c>
      <c r="E105" s="31">
        <v>1.889336170212766</v>
      </c>
      <c r="F105" s="32">
        <v>0</v>
      </c>
      <c r="G105" s="32">
        <v>0</v>
      </c>
      <c r="H105" s="32">
        <v>0</v>
      </c>
      <c r="I105" s="32">
        <v>0</v>
      </c>
      <c r="J105" s="29">
        <f>Лист4!E103/1000</f>
        <v>29.599599999999999</v>
      </c>
      <c r="K105" s="33"/>
      <c r="L105" s="33"/>
    </row>
    <row r="106" spans="1:12" s="34" customFormat="1" ht="18.75" customHeight="1" x14ac:dyDescent="0.25">
      <c r="A106" s="23" t="str">
        <f>Лист4!A104</f>
        <v>Березовский пер. д.17 пом.001</v>
      </c>
      <c r="B106" s="49">
        <f t="shared" si="2"/>
        <v>14.598741276595746</v>
      </c>
      <c r="C106" s="49">
        <f t="shared" si="3"/>
        <v>0.99536872340425531</v>
      </c>
      <c r="D106" s="30">
        <v>0</v>
      </c>
      <c r="E106" s="31">
        <v>0.99536872340425531</v>
      </c>
      <c r="F106" s="32">
        <v>0</v>
      </c>
      <c r="G106" s="32">
        <v>0</v>
      </c>
      <c r="H106" s="32">
        <v>0</v>
      </c>
      <c r="I106" s="32">
        <v>0</v>
      </c>
      <c r="J106" s="29">
        <f>Лист4!E104/1000</f>
        <v>15.594110000000001</v>
      </c>
      <c r="K106" s="33"/>
      <c r="L106" s="33"/>
    </row>
    <row r="107" spans="1:12" s="34" customFormat="1" ht="18.75" customHeight="1" x14ac:dyDescent="0.25">
      <c r="A107" s="23" t="str">
        <f>Лист4!A105</f>
        <v xml:space="preserve">Березовский пер. д.18 </v>
      </c>
      <c r="B107" s="49">
        <f t="shared" si="2"/>
        <v>22.292646808510639</v>
      </c>
      <c r="C107" s="49">
        <f t="shared" si="3"/>
        <v>1.5199531914893616</v>
      </c>
      <c r="D107" s="30">
        <v>0</v>
      </c>
      <c r="E107" s="31">
        <v>1.5199531914893616</v>
      </c>
      <c r="F107" s="32">
        <v>0</v>
      </c>
      <c r="G107" s="32">
        <v>0</v>
      </c>
      <c r="H107" s="32">
        <v>0</v>
      </c>
      <c r="I107" s="32">
        <v>0</v>
      </c>
      <c r="J107" s="29">
        <f>Лист4!E105/1000</f>
        <v>23.8126</v>
      </c>
      <c r="K107" s="33"/>
      <c r="L107" s="33"/>
    </row>
    <row r="108" spans="1:12" s="34" customFormat="1" ht="18.75" customHeight="1" x14ac:dyDescent="0.25">
      <c r="A108" s="23" t="str">
        <f>Лист4!A106</f>
        <v xml:space="preserve">Березовский пер. д.28 </v>
      </c>
      <c r="B108" s="49">
        <f t="shared" si="2"/>
        <v>0</v>
      </c>
      <c r="C108" s="49">
        <f t="shared" si="3"/>
        <v>0</v>
      </c>
      <c r="D108" s="30">
        <v>0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29">
        <f>Лист4!E106/1000</f>
        <v>0</v>
      </c>
      <c r="K108" s="33"/>
      <c r="L108" s="33"/>
    </row>
    <row r="109" spans="1:12" s="34" customFormat="1" ht="18.75" customHeight="1" x14ac:dyDescent="0.25">
      <c r="A109" s="23" t="str">
        <f>Лист4!A107</f>
        <v xml:space="preserve">Березовский пер. д.30 </v>
      </c>
      <c r="B109" s="49">
        <f t="shared" si="2"/>
        <v>5.1990212765957446</v>
      </c>
      <c r="C109" s="49">
        <f t="shared" si="3"/>
        <v>0.35447872340425529</v>
      </c>
      <c r="D109" s="30">
        <v>0</v>
      </c>
      <c r="E109" s="31">
        <v>0.35447872340425529</v>
      </c>
      <c r="F109" s="32">
        <v>0</v>
      </c>
      <c r="G109" s="32">
        <v>0</v>
      </c>
      <c r="H109" s="32">
        <v>0</v>
      </c>
      <c r="I109" s="32">
        <v>0</v>
      </c>
      <c r="J109" s="29">
        <f>Лист4!E107/1000</f>
        <v>5.5534999999999997</v>
      </c>
      <c r="K109" s="33"/>
      <c r="L109" s="33"/>
    </row>
    <row r="110" spans="1:12" s="34" customFormat="1" ht="18.75" customHeight="1" x14ac:dyDescent="0.25">
      <c r="A110" s="23" t="str">
        <f>Лист4!A108</f>
        <v xml:space="preserve">Березовский пер. д.4 </v>
      </c>
      <c r="B110" s="49">
        <f t="shared" si="2"/>
        <v>16.675906382978727</v>
      </c>
      <c r="C110" s="49">
        <f t="shared" si="3"/>
        <v>1.1369936170212767</v>
      </c>
      <c r="D110" s="30">
        <v>0</v>
      </c>
      <c r="E110" s="31">
        <v>1.1369936170212767</v>
      </c>
      <c r="F110" s="32">
        <v>0</v>
      </c>
      <c r="G110" s="32">
        <v>0</v>
      </c>
      <c r="H110" s="32">
        <v>0</v>
      </c>
      <c r="I110" s="32">
        <v>0</v>
      </c>
      <c r="J110" s="29">
        <f>Лист4!E108/1000</f>
        <v>17.812900000000003</v>
      </c>
      <c r="K110" s="33"/>
      <c r="L110" s="33"/>
    </row>
    <row r="111" spans="1:12" s="34" customFormat="1" ht="18.75" customHeight="1" x14ac:dyDescent="0.25">
      <c r="A111" s="23" t="str">
        <f>Лист4!A109</f>
        <v xml:space="preserve">Березовский пер. д.7 </v>
      </c>
      <c r="B111" s="49">
        <f t="shared" si="2"/>
        <v>79.749157446808496</v>
      </c>
      <c r="C111" s="49">
        <f t="shared" si="3"/>
        <v>5.4374425531914881</v>
      </c>
      <c r="D111" s="30">
        <v>0</v>
      </c>
      <c r="E111" s="31">
        <v>5.4374425531914881</v>
      </c>
      <c r="F111" s="32">
        <v>0</v>
      </c>
      <c r="G111" s="32">
        <v>0</v>
      </c>
      <c r="H111" s="32">
        <v>0</v>
      </c>
      <c r="I111" s="32">
        <v>0</v>
      </c>
      <c r="J111" s="29">
        <f>Лист4!E109/1000</f>
        <v>85.186599999999984</v>
      </c>
      <c r="K111" s="33"/>
      <c r="L111" s="33"/>
    </row>
    <row r="112" spans="1:12" s="34" customFormat="1" ht="18.75" customHeight="1" x14ac:dyDescent="0.25">
      <c r="A112" s="23" t="str">
        <f>Лист4!A110</f>
        <v xml:space="preserve">Бехтерева ул. д.10 </v>
      </c>
      <c r="B112" s="49">
        <f t="shared" si="2"/>
        <v>41.266944680851061</v>
      </c>
      <c r="C112" s="49">
        <f t="shared" si="3"/>
        <v>2.813655319148936</v>
      </c>
      <c r="D112" s="30">
        <v>0</v>
      </c>
      <c r="E112" s="31">
        <v>2.813655319148936</v>
      </c>
      <c r="F112" s="32">
        <v>0</v>
      </c>
      <c r="G112" s="32">
        <v>0</v>
      </c>
      <c r="H112" s="32">
        <v>0</v>
      </c>
      <c r="I112" s="32">
        <v>0</v>
      </c>
      <c r="J112" s="29">
        <f>Лист4!E110/1000</f>
        <v>44.080599999999997</v>
      </c>
      <c r="K112" s="33"/>
      <c r="L112" s="33"/>
    </row>
    <row r="113" spans="1:12" s="34" customFormat="1" ht="18.75" customHeight="1" x14ac:dyDescent="0.25">
      <c r="A113" s="23" t="str">
        <f>Лист4!A111</f>
        <v xml:space="preserve">Бехтерева ул. д.19 </v>
      </c>
      <c r="B113" s="49">
        <f t="shared" si="2"/>
        <v>473.23157106382968</v>
      </c>
      <c r="C113" s="49">
        <f t="shared" si="3"/>
        <v>32.26578893617021</v>
      </c>
      <c r="D113" s="30">
        <v>0</v>
      </c>
      <c r="E113" s="31">
        <v>32.26578893617021</v>
      </c>
      <c r="F113" s="32">
        <v>0</v>
      </c>
      <c r="G113" s="32">
        <v>0</v>
      </c>
      <c r="H113" s="32">
        <v>0</v>
      </c>
      <c r="I113" s="32">
        <v>0</v>
      </c>
      <c r="J113" s="29">
        <f>Лист4!E111/1000</f>
        <v>505.4973599999999</v>
      </c>
      <c r="K113" s="33"/>
      <c r="L113" s="33"/>
    </row>
    <row r="114" spans="1:12" s="34" customFormat="1" ht="25.5" customHeight="1" x14ac:dyDescent="0.25">
      <c r="A114" s="23" t="str">
        <f>Лист4!A112</f>
        <v xml:space="preserve">Бориса Алексеева ул. д.20 - корп. 3 </v>
      </c>
      <c r="B114" s="49">
        <f t="shared" si="2"/>
        <v>625.64985531914908</v>
      </c>
      <c r="C114" s="49">
        <f t="shared" si="3"/>
        <v>42.657944680851074</v>
      </c>
      <c r="D114" s="30">
        <v>0</v>
      </c>
      <c r="E114" s="31">
        <v>42.657944680851074</v>
      </c>
      <c r="F114" s="32">
        <v>0</v>
      </c>
      <c r="G114" s="32">
        <v>0</v>
      </c>
      <c r="H114" s="32">
        <v>0</v>
      </c>
      <c r="I114" s="32">
        <v>0</v>
      </c>
      <c r="J114" s="29">
        <f>Лист4!E112/1000</f>
        <v>668.30780000000016</v>
      </c>
      <c r="K114" s="33"/>
      <c r="L114" s="33"/>
    </row>
    <row r="115" spans="1:12" s="34" customFormat="1" ht="18.75" customHeight="1" x14ac:dyDescent="0.25">
      <c r="A115" s="23" t="str">
        <f>Лист4!A113</f>
        <v xml:space="preserve">Бориса Алексеева ул. д.30 </v>
      </c>
      <c r="B115" s="49">
        <f t="shared" si="2"/>
        <v>878.37935829787261</v>
      </c>
      <c r="C115" s="49">
        <f t="shared" si="3"/>
        <v>59.889501702127689</v>
      </c>
      <c r="D115" s="30">
        <v>0</v>
      </c>
      <c r="E115" s="31">
        <v>59.889501702127689</v>
      </c>
      <c r="F115" s="32">
        <v>0</v>
      </c>
      <c r="G115" s="32">
        <v>0</v>
      </c>
      <c r="H115" s="32">
        <v>0</v>
      </c>
      <c r="I115" s="32">
        <v>0</v>
      </c>
      <c r="J115" s="29">
        <f>Лист4!E113/1000</f>
        <v>938.26886000000036</v>
      </c>
      <c r="K115" s="33"/>
      <c r="L115" s="33"/>
    </row>
    <row r="116" spans="1:12" s="34" customFormat="1" ht="18.75" customHeight="1" x14ac:dyDescent="0.25">
      <c r="A116" s="23" t="str">
        <f>Лист4!A114</f>
        <v xml:space="preserve">Бориса Алексеева ул. д.32 </v>
      </c>
      <c r="B116" s="49">
        <f t="shared" si="2"/>
        <v>457.3740272340425</v>
      </c>
      <c r="C116" s="49">
        <f t="shared" si="3"/>
        <v>31.18459276595744</v>
      </c>
      <c r="D116" s="30">
        <v>0</v>
      </c>
      <c r="E116" s="31">
        <v>31.18459276595744</v>
      </c>
      <c r="F116" s="32">
        <v>0</v>
      </c>
      <c r="G116" s="32">
        <v>0</v>
      </c>
      <c r="H116" s="32">
        <v>0</v>
      </c>
      <c r="I116" s="32">
        <v>0</v>
      </c>
      <c r="J116" s="29">
        <f>Лист4!E114/1000</f>
        <v>488.55861999999996</v>
      </c>
      <c r="K116" s="33"/>
      <c r="L116" s="33"/>
    </row>
    <row r="117" spans="1:12" s="34" customFormat="1" ht="18.75" customHeight="1" x14ac:dyDescent="0.25">
      <c r="A117" s="23" t="str">
        <f>Лист4!A115</f>
        <v xml:space="preserve">Бориса Алексеева ул. д.32 - корп. 1 </v>
      </c>
      <c r="B117" s="49">
        <f t="shared" si="2"/>
        <v>333.68443829787236</v>
      </c>
      <c r="C117" s="49">
        <f t="shared" si="3"/>
        <v>22.751211702127662</v>
      </c>
      <c r="D117" s="30">
        <v>0</v>
      </c>
      <c r="E117" s="31">
        <v>22.751211702127662</v>
      </c>
      <c r="F117" s="32">
        <v>0</v>
      </c>
      <c r="G117" s="32">
        <v>0</v>
      </c>
      <c r="H117" s="32">
        <v>0</v>
      </c>
      <c r="I117" s="32">
        <v>0</v>
      </c>
      <c r="J117" s="29">
        <f>Лист4!E115/1000</f>
        <v>356.43565000000001</v>
      </c>
      <c r="K117" s="33"/>
      <c r="L117" s="33"/>
    </row>
    <row r="118" spans="1:12" s="34" customFormat="1" ht="18.75" customHeight="1" x14ac:dyDescent="0.25">
      <c r="A118" s="23" t="str">
        <f>Лист4!A116</f>
        <v xml:space="preserve">Бориса Алексеева ул. д.34 </v>
      </c>
      <c r="B118" s="49">
        <f t="shared" si="2"/>
        <v>252.1145702127659</v>
      </c>
      <c r="C118" s="49">
        <f t="shared" si="3"/>
        <v>17.18962978723404</v>
      </c>
      <c r="D118" s="30">
        <v>0</v>
      </c>
      <c r="E118" s="31">
        <v>17.18962978723404</v>
      </c>
      <c r="F118" s="32">
        <v>0</v>
      </c>
      <c r="G118" s="32">
        <v>0</v>
      </c>
      <c r="H118" s="32">
        <v>0</v>
      </c>
      <c r="I118" s="32">
        <v>0</v>
      </c>
      <c r="J118" s="29">
        <f>Лист4!E116/1000</f>
        <v>269.30419999999992</v>
      </c>
      <c r="K118" s="33"/>
      <c r="L118" s="33"/>
    </row>
    <row r="119" spans="1:12" s="34" customFormat="1" ht="18.75" customHeight="1" x14ac:dyDescent="0.25">
      <c r="A119" s="23" t="str">
        <f>Лист4!A117</f>
        <v xml:space="preserve">Бориса Алексеева ул. д.36 </v>
      </c>
      <c r="B119" s="49">
        <f t="shared" si="2"/>
        <v>411.94943829787229</v>
      </c>
      <c r="C119" s="49">
        <f t="shared" si="3"/>
        <v>28.087461702127655</v>
      </c>
      <c r="D119" s="30">
        <v>0</v>
      </c>
      <c r="E119" s="31">
        <v>28.087461702127655</v>
      </c>
      <c r="F119" s="32">
        <v>0</v>
      </c>
      <c r="G119" s="32">
        <v>0</v>
      </c>
      <c r="H119" s="32">
        <v>0</v>
      </c>
      <c r="I119" s="32">
        <v>0</v>
      </c>
      <c r="J119" s="29">
        <f>Лист4!E117/1000</f>
        <v>440.03689999999995</v>
      </c>
      <c r="K119" s="33"/>
      <c r="L119" s="33"/>
    </row>
    <row r="120" spans="1:12" s="34" customFormat="1" ht="18.75" customHeight="1" x14ac:dyDescent="0.25">
      <c r="A120" s="23" t="str">
        <f>Лист4!A118</f>
        <v xml:space="preserve">Бориса Алексеева ул. д.36 - корп. 1 </v>
      </c>
      <c r="B120" s="49">
        <f t="shared" si="2"/>
        <v>414.25801531914885</v>
      </c>
      <c r="C120" s="49">
        <f t="shared" si="3"/>
        <v>28.244864680851055</v>
      </c>
      <c r="D120" s="30">
        <v>0</v>
      </c>
      <c r="E120" s="31">
        <v>28.244864680851055</v>
      </c>
      <c r="F120" s="32">
        <v>0</v>
      </c>
      <c r="G120" s="32">
        <v>0</v>
      </c>
      <c r="H120" s="32">
        <v>0</v>
      </c>
      <c r="I120" s="32">
        <v>0</v>
      </c>
      <c r="J120" s="29">
        <f>Лист4!E118/1000</f>
        <v>442.50287999999989</v>
      </c>
      <c r="K120" s="33"/>
      <c r="L120" s="33"/>
    </row>
    <row r="121" spans="1:12" s="34" customFormat="1" ht="18.75" customHeight="1" x14ac:dyDescent="0.25">
      <c r="A121" s="23" t="str">
        <f>Лист4!A119</f>
        <v xml:space="preserve">Бориса Алексеева ул. д.51 </v>
      </c>
      <c r="B121" s="49">
        <f t="shared" si="2"/>
        <v>805.60792680851046</v>
      </c>
      <c r="C121" s="49">
        <f t="shared" si="3"/>
        <v>54.927813191489349</v>
      </c>
      <c r="D121" s="30">
        <v>0</v>
      </c>
      <c r="E121" s="31">
        <v>54.927813191489349</v>
      </c>
      <c r="F121" s="32">
        <v>0</v>
      </c>
      <c r="G121" s="32">
        <v>0</v>
      </c>
      <c r="H121" s="32">
        <v>0</v>
      </c>
      <c r="I121" s="32">
        <v>0</v>
      </c>
      <c r="J121" s="29">
        <f>Лист4!E119/1000</f>
        <v>860.53573999999981</v>
      </c>
      <c r="K121" s="33"/>
      <c r="L121" s="33"/>
    </row>
    <row r="122" spans="1:12" s="34" customFormat="1" ht="18.75" customHeight="1" x14ac:dyDescent="0.25">
      <c r="A122" s="23" t="str">
        <f>Лист4!A120</f>
        <v xml:space="preserve">Бориса Алексеева ул. д.51 - корп. 1 </v>
      </c>
      <c r="B122" s="49">
        <f t="shared" si="2"/>
        <v>339.64629787234048</v>
      </c>
      <c r="C122" s="49">
        <f t="shared" si="3"/>
        <v>23.157702127659576</v>
      </c>
      <c r="D122" s="30">
        <v>0</v>
      </c>
      <c r="E122" s="31">
        <v>23.157702127659576</v>
      </c>
      <c r="F122" s="32">
        <v>0</v>
      </c>
      <c r="G122" s="32">
        <v>0</v>
      </c>
      <c r="H122" s="32">
        <v>0</v>
      </c>
      <c r="I122" s="32">
        <v>0</v>
      </c>
      <c r="J122" s="29">
        <f>Лист4!E120/1000</f>
        <v>362.80400000000003</v>
      </c>
      <c r="K122" s="33"/>
      <c r="L122" s="33"/>
    </row>
    <row r="123" spans="1:12" s="34" customFormat="1" ht="18.75" customHeight="1" x14ac:dyDescent="0.25">
      <c r="A123" s="23" t="str">
        <f>Лист4!A121</f>
        <v xml:space="preserve">Бориса Алексеева ул. д.63 </v>
      </c>
      <c r="B123" s="49">
        <f t="shared" si="2"/>
        <v>1394.3728161702131</v>
      </c>
      <c r="C123" s="49">
        <f t="shared" si="3"/>
        <v>95.070873829787246</v>
      </c>
      <c r="D123" s="30">
        <v>0</v>
      </c>
      <c r="E123" s="31">
        <v>95.070873829787246</v>
      </c>
      <c r="F123" s="32">
        <v>0</v>
      </c>
      <c r="G123" s="32">
        <v>0</v>
      </c>
      <c r="H123" s="32">
        <v>0</v>
      </c>
      <c r="I123" s="32">
        <v>0</v>
      </c>
      <c r="J123" s="29">
        <f>Лист4!E121/1000</f>
        <v>1489.4436900000003</v>
      </c>
      <c r="K123" s="33"/>
      <c r="L123" s="33"/>
    </row>
    <row r="124" spans="1:12" s="34" customFormat="1" ht="18.75" customHeight="1" x14ac:dyDescent="0.25">
      <c r="A124" s="23" t="str">
        <f>Лист4!A122</f>
        <v xml:space="preserve">Бориса Алексеева ул. д.63 - корп. 1 </v>
      </c>
      <c r="B124" s="49">
        <f t="shared" si="2"/>
        <v>848.54275234042575</v>
      </c>
      <c r="C124" s="49">
        <f t="shared" si="3"/>
        <v>57.855187659574483</v>
      </c>
      <c r="D124" s="30">
        <v>0</v>
      </c>
      <c r="E124" s="31">
        <v>57.855187659574483</v>
      </c>
      <c r="F124" s="32">
        <v>0</v>
      </c>
      <c r="G124" s="32">
        <v>0</v>
      </c>
      <c r="H124" s="32">
        <v>0</v>
      </c>
      <c r="I124" s="32">
        <v>0</v>
      </c>
      <c r="J124" s="29">
        <f>Лист4!E122/1000</f>
        <v>906.39794000000029</v>
      </c>
      <c r="K124" s="33"/>
      <c r="L124" s="33"/>
    </row>
    <row r="125" spans="1:12" s="34" customFormat="1" ht="18.75" customHeight="1" x14ac:dyDescent="0.25">
      <c r="A125" s="23" t="str">
        <f>Лист4!A123</f>
        <v xml:space="preserve">Бориса Алексеева ул. д.65 </v>
      </c>
      <c r="B125" s="49">
        <f t="shared" si="2"/>
        <v>1330.9874365957444</v>
      </c>
      <c r="C125" s="49">
        <f t="shared" si="3"/>
        <v>90.749143404255278</v>
      </c>
      <c r="D125" s="30">
        <v>0</v>
      </c>
      <c r="E125" s="31">
        <v>90.749143404255278</v>
      </c>
      <c r="F125" s="32">
        <v>0</v>
      </c>
      <c r="G125" s="32">
        <v>0</v>
      </c>
      <c r="H125" s="32">
        <v>0</v>
      </c>
      <c r="I125" s="32">
        <v>0</v>
      </c>
      <c r="J125" s="29">
        <f>Лист4!E123/1000</f>
        <v>1421.7365799999995</v>
      </c>
      <c r="K125" s="33"/>
      <c r="L125" s="33"/>
    </row>
    <row r="126" spans="1:12" s="34" customFormat="1" ht="18.75" customHeight="1" x14ac:dyDescent="0.25">
      <c r="A126" s="23" t="str">
        <f>Лист4!A124</f>
        <v xml:space="preserve">Бориса Алексеева ул. д.65 - корп. 1 </v>
      </c>
      <c r="B126" s="49">
        <f t="shared" si="2"/>
        <v>888.0499404255321</v>
      </c>
      <c r="C126" s="49">
        <f t="shared" si="3"/>
        <v>60.548859574468104</v>
      </c>
      <c r="D126" s="30">
        <v>0</v>
      </c>
      <c r="E126" s="31">
        <v>60.548859574468104</v>
      </c>
      <c r="F126" s="32">
        <v>0</v>
      </c>
      <c r="G126" s="32">
        <v>0</v>
      </c>
      <c r="H126" s="32">
        <v>0</v>
      </c>
      <c r="I126" s="32">
        <v>0</v>
      </c>
      <c r="J126" s="29">
        <f>Лист4!E124/1000</f>
        <v>948.59880000000021</v>
      </c>
      <c r="K126" s="33"/>
      <c r="L126" s="33"/>
    </row>
    <row r="127" spans="1:12" s="34" customFormat="1" ht="18.75" customHeight="1" x14ac:dyDescent="0.25">
      <c r="A127" s="23" t="str">
        <f>Лист4!A125</f>
        <v xml:space="preserve">Бориса Алексеева ул. д.65 - корп. 2 </v>
      </c>
      <c r="B127" s="49">
        <f t="shared" si="2"/>
        <v>329.66736936170213</v>
      </c>
      <c r="C127" s="49">
        <f t="shared" si="3"/>
        <v>22.477320638297876</v>
      </c>
      <c r="D127" s="30">
        <v>0</v>
      </c>
      <c r="E127" s="31">
        <v>22.477320638297876</v>
      </c>
      <c r="F127" s="32">
        <v>0</v>
      </c>
      <c r="G127" s="32">
        <v>0</v>
      </c>
      <c r="H127" s="32">
        <v>0</v>
      </c>
      <c r="I127" s="32">
        <v>0</v>
      </c>
      <c r="J127" s="29">
        <f>Лист4!E125/1000</f>
        <v>352.14469000000003</v>
      </c>
      <c r="K127" s="33"/>
      <c r="L127" s="33"/>
    </row>
    <row r="128" spans="1:12" s="34" customFormat="1" ht="18.75" customHeight="1" x14ac:dyDescent="0.25">
      <c r="A128" s="23" t="str">
        <f>Лист4!A126</f>
        <v xml:space="preserve">Бориса Алексеева ул. д.67 </v>
      </c>
      <c r="B128" s="49">
        <f t="shared" si="2"/>
        <v>1466.5542076595739</v>
      </c>
      <c r="C128" s="49">
        <f t="shared" si="3"/>
        <v>99.992332340425492</v>
      </c>
      <c r="D128" s="30">
        <v>0</v>
      </c>
      <c r="E128" s="31">
        <v>99.992332340425492</v>
      </c>
      <c r="F128" s="32">
        <v>0</v>
      </c>
      <c r="G128" s="32">
        <v>0</v>
      </c>
      <c r="H128" s="32">
        <v>0</v>
      </c>
      <c r="I128" s="32">
        <v>0</v>
      </c>
      <c r="J128" s="29">
        <f>Лист4!E126/1000</f>
        <v>1566.5465399999994</v>
      </c>
      <c r="K128" s="33"/>
      <c r="L128" s="33"/>
    </row>
    <row r="129" spans="1:12" s="34" customFormat="1" ht="18.75" customHeight="1" x14ac:dyDescent="0.25">
      <c r="A129" s="23" t="str">
        <f>Лист4!A127</f>
        <v xml:space="preserve">Бориса Алексеева ул. д.67 - корп. 1 </v>
      </c>
      <c r="B129" s="49">
        <f t="shared" si="2"/>
        <v>982.70853531914906</v>
      </c>
      <c r="C129" s="49">
        <f t="shared" si="3"/>
        <v>67.002854680851073</v>
      </c>
      <c r="D129" s="30">
        <v>0</v>
      </c>
      <c r="E129" s="31">
        <v>67.002854680851073</v>
      </c>
      <c r="F129" s="32">
        <v>0</v>
      </c>
      <c r="G129" s="32">
        <v>0</v>
      </c>
      <c r="H129" s="32">
        <v>0</v>
      </c>
      <c r="I129" s="32">
        <v>0</v>
      </c>
      <c r="J129" s="29">
        <f>Лист4!E127/1000</f>
        <v>1049.7113900000002</v>
      </c>
      <c r="K129" s="33"/>
      <c r="L129" s="33"/>
    </row>
    <row r="130" spans="1:12" s="34" customFormat="1" ht="18.75" customHeight="1" x14ac:dyDescent="0.25">
      <c r="A130" s="23" t="str">
        <f>Лист4!A128</f>
        <v xml:space="preserve">Бориса Алексеева ул. д.67 - корп. 2 </v>
      </c>
      <c r="B130" s="49">
        <f t="shared" si="2"/>
        <v>104.2935744680851</v>
      </c>
      <c r="C130" s="49">
        <f t="shared" si="3"/>
        <v>7.1109255319148943</v>
      </c>
      <c r="D130" s="30">
        <v>0</v>
      </c>
      <c r="E130" s="31">
        <v>7.1109255319148943</v>
      </c>
      <c r="F130" s="32">
        <v>0</v>
      </c>
      <c r="G130" s="32">
        <v>0</v>
      </c>
      <c r="H130" s="32">
        <v>0</v>
      </c>
      <c r="I130" s="32">
        <v>0</v>
      </c>
      <c r="J130" s="29">
        <f>Лист4!E128/1000</f>
        <v>111.4045</v>
      </c>
      <c r="K130" s="33"/>
      <c r="L130" s="33"/>
    </row>
    <row r="131" spans="1:12" s="34" customFormat="1" ht="18.75" customHeight="1" x14ac:dyDescent="0.25">
      <c r="A131" s="23" t="str">
        <f>Лист4!A129</f>
        <v xml:space="preserve">Бульварный пер. д.7 </v>
      </c>
      <c r="B131" s="49">
        <f t="shared" si="2"/>
        <v>0</v>
      </c>
      <c r="C131" s="49">
        <f t="shared" si="3"/>
        <v>0</v>
      </c>
      <c r="D131" s="30">
        <v>0</v>
      </c>
      <c r="E131" s="31">
        <v>0</v>
      </c>
      <c r="F131" s="32">
        <v>0</v>
      </c>
      <c r="G131" s="32">
        <v>0</v>
      </c>
      <c r="H131" s="32">
        <v>0</v>
      </c>
      <c r="I131" s="32">
        <v>0</v>
      </c>
      <c r="J131" s="29">
        <f>Лист4!E129/1000</f>
        <v>0</v>
      </c>
      <c r="K131" s="33"/>
      <c r="L131" s="33"/>
    </row>
    <row r="132" spans="1:12" s="34" customFormat="1" ht="25.5" customHeight="1" x14ac:dyDescent="0.25">
      <c r="A132" s="23" t="str">
        <f>Лист4!A130</f>
        <v xml:space="preserve">Бурова ул. д.12 </v>
      </c>
      <c r="B132" s="49">
        <f t="shared" si="2"/>
        <v>4.4707744680851071</v>
      </c>
      <c r="C132" s="49">
        <f t="shared" si="3"/>
        <v>0.30482553191489364</v>
      </c>
      <c r="D132" s="30">
        <v>0</v>
      </c>
      <c r="E132" s="31">
        <v>0.30482553191489364</v>
      </c>
      <c r="F132" s="32">
        <v>0</v>
      </c>
      <c r="G132" s="32">
        <v>0</v>
      </c>
      <c r="H132" s="32">
        <v>0</v>
      </c>
      <c r="I132" s="32">
        <v>0</v>
      </c>
      <c r="J132" s="29">
        <f>Лист4!E130/1000</f>
        <v>4.7756000000000007</v>
      </c>
      <c r="K132" s="33"/>
      <c r="L132" s="33"/>
    </row>
    <row r="133" spans="1:12" s="34" customFormat="1" ht="18.75" customHeight="1" x14ac:dyDescent="0.25">
      <c r="A133" s="23" t="str">
        <f>Лист4!A131</f>
        <v xml:space="preserve">Бурова ул. д.4 </v>
      </c>
      <c r="B133" s="49">
        <f t="shared" si="2"/>
        <v>151.221914893617</v>
      </c>
      <c r="C133" s="49">
        <f t="shared" si="3"/>
        <v>10.310585106382977</v>
      </c>
      <c r="D133" s="30">
        <v>0</v>
      </c>
      <c r="E133" s="31">
        <v>10.310585106382977</v>
      </c>
      <c r="F133" s="32">
        <v>0</v>
      </c>
      <c r="G133" s="32">
        <v>0</v>
      </c>
      <c r="H133" s="32">
        <v>0</v>
      </c>
      <c r="I133" s="32">
        <v>0</v>
      </c>
      <c r="J133" s="29">
        <f>Лист4!E131/1000</f>
        <v>161.53249999999997</v>
      </c>
      <c r="K133" s="33"/>
      <c r="L133" s="33"/>
    </row>
    <row r="134" spans="1:12" s="34" customFormat="1" ht="18.75" customHeight="1" x14ac:dyDescent="0.25">
      <c r="A134" s="23" t="str">
        <f>Лист4!A132</f>
        <v xml:space="preserve">Бурова ул. д.6 </v>
      </c>
      <c r="B134" s="49">
        <f t="shared" si="2"/>
        <v>269.52026808510641</v>
      </c>
      <c r="C134" s="49">
        <f t="shared" si="3"/>
        <v>18.376381914893617</v>
      </c>
      <c r="D134" s="30">
        <v>0</v>
      </c>
      <c r="E134" s="31">
        <v>18.376381914893617</v>
      </c>
      <c r="F134" s="32">
        <v>0</v>
      </c>
      <c r="G134" s="32">
        <v>0</v>
      </c>
      <c r="H134" s="32">
        <v>0</v>
      </c>
      <c r="I134" s="32">
        <v>0</v>
      </c>
      <c r="J134" s="29">
        <f>Лист4!E132/1000</f>
        <v>287.89665000000002</v>
      </c>
      <c r="K134" s="33"/>
      <c r="L134" s="33"/>
    </row>
    <row r="135" spans="1:12" s="34" customFormat="1" ht="25.5" customHeight="1" x14ac:dyDescent="0.25">
      <c r="A135" s="23" t="str">
        <f>Лист4!A133</f>
        <v xml:space="preserve">Бэра ул. д.20 </v>
      </c>
      <c r="B135" s="49">
        <f t="shared" si="2"/>
        <v>190.0044510638298</v>
      </c>
      <c r="C135" s="49">
        <f t="shared" si="3"/>
        <v>12.954848936170213</v>
      </c>
      <c r="D135" s="30">
        <v>0</v>
      </c>
      <c r="E135" s="31">
        <v>12.954848936170213</v>
      </c>
      <c r="F135" s="32">
        <v>0</v>
      </c>
      <c r="G135" s="32">
        <v>0</v>
      </c>
      <c r="H135" s="32">
        <v>0</v>
      </c>
      <c r="I135" s="32">
        <v>0</v>
      </c>
      <c r="J135" s="29">
        <f>Лист4!E133/1000</f>
        <v>202.95930000000001</v>
      </c>
      <c r="K135" s="33"/>
      <c r="L135" s="33"/>
    </row>
    <row r="136" spans="1:12" s="34" customFormat="1" ht="18.75" customHeight="1" x14ac:dyDescent="0.25">
      <c r="A136" s="23" t="str">
        <f>Лист4!A134</f>
        <v xml:space="preserve">Бэра ул. д.20/19 </v>
      </c>
      <c r="B136" s="49">
        <f t="shared" ref="B136:B199" si="4">J136+I136-E136</f>
        <v>2.5018212765957446</v>
      </c>
      <c r="C136" s="49">
        <f t="shared" ref="C136:C199" si="5">E136</f>
        <v>0.17057872340425534</v>
      </c>
      <c r="D136" s="30">
        <v>0</v>
      </c>
      <c r="E136" s="31">
        <v>0.17057872340425534</v>
      </c>
      <c r="F136" s="32">
        <v>0</v>
      </c>
      <c r="G136" s="32">
        <v>0</v>
      </c>
      <c r="H136" s="32">
        <v>0</v>
      </c>
      <c r="I136" s="32">
        <v>0</v>
      </c>
      <c r="J136" s="29">
        <f>Лист4!E134/1000</f>
        <v>2.6724000000000001</v>
      </c>
      <c r="K136" s="33"/>
      <c r="L136" s="33"/>
    </row>
    <row r="137" spans="1:12" s="34" customFormat="1" ht="18.75" customHeight="1" x14ac:dyDescent="0.25">
      <c r="A137" s="23" t="str">
        <f>Лист4!A135</f>
        <v xml:space="preserve">Бэра ул. д.3 </v>
      </c>
      <c r="B137" s="49">
        <f t="shared" si="4"/>
        <v>2.4879659574468085</v>
      </c>
      <c r="C137" s="49">
        <f t="shared" si="5"/>
        <v>0.16963404255319148</v>
      </c>
      <c r="D137" s="30">
        <v>0</v>
      </c>
      <c r="E137" s="31">
        <v>0.16963404255319148</v>
      </c>
      <c r="F137" s="32">
        <v>0</v>
      </c>
      <c r="G137" s="32">
        <v>0</v>
      </c>
      <c r="H137" s="32">
        <v>0</v>
      </c>
      <c r="I137" s="32">
        <v>0</v>
      </c>
      <c r="J137" s="29">
        <f>Лист4!E135/1000</f>
        <v>2.6576</v>
      </c>
      <c r="K137" s="33"/>
      <c r="L137" s="33"/>
    </row>
    <row r="138" spans="1:12" s="34" customFormat="1" ht="18.75" customHeight="1" x14ac:dyDescent="0.25">
      <c r="A138" s="23" t="str">
        <f>Лист4!A136</f>
        <v xml:space="preserve">Бэра ул. д.4 </v>
      </c>
      <c r="B138" s="49">
        <f t="shared" si="4"/>
        <v>27.119821276595747</v>
      </c>
      <c r="C138" s="49">
        <f t="shared" si="5"/>
        <v>1.8490787234042552</v>
      </c>
      <c r="D138" s="30">
        <v>0</v>
      </c>
      <c r="E138" s="31">
        <v>1.8490787234042552</v>
      </c>
      <c r="F138" s="32">
        <v>0</v>
      </c>
      <c r="G138" s="32">
        <v>0</v>
      </c>
      <c r="H138" s="32">
        <v>0</v>
      </c>
      <c r="I138" s="32">
        <v>0</v>
      </c>
      <c r="J138" s="29">
        <f>Лист4!E136/1000</f>
        <v>28.968900000000001</v>
      </c>
      <c r="K138" s="33"/>
      <c r="L138" s="33"/>
    </row>
    <row r="139" spans="1:12" s="34" customFormat="1" ht="18.75" customHeight="1" x14ac:dyDescent="0.25">
      <c r="A139" s="23" t="str">
        <f>Лист4!A137</f>
        <v xml:space="preserve">Бэра ул. д.5 </v>
      </c>
      <c r="B139" s="49">
        <f t="shared" si="4"/>
        <v>18.210289361702131</v>
      </c>
      <c r="C139" s="49">
        <f t="shared" si="5"/>
        <v>1.2416106382978724</v>
      </c>
      <c r="D139" s="30">
        <v>0</v>
      </c>
      <c r="E139" s="31">
        <v>1.2416106382978724</v>
      </c>
      <c r="F139" s="32">
        <v>0</v>
      </c>
      <c r="G139" s="32">
        <v>0</v>
      </c>
      <c r="H139" s="32">
        <v>0</v>
      </c>
      <c r="I139" s="32">
        <v>0</v>
      </c>
      <c r="J139" s="29">
        <f>Лист4!E137/1000</f>
        <v>19.451900000000002</v>
      </c>
      <c r="K139" s="33"/>
      <c r="L139" s="33"/>
    </row>
    <row r="140" spans="1:12" s="34" customFormat="1" ht="18.75" customHeight="1" x14ac:dyDescent="0.25">
      <c r="A140" s="23" t="str">
        <f>Лист4!A138</f>
        <v xml:space="preserve">Валерии Барсовой ул. д.12 </v>
      </c>
      <c r="B140" s="49">
        <f t="shared" si="4"/>
        <v>1545.3199744680865</v>
      </c>
      <c r="C140" s="49">
        <f t="shared" si="5"/>
        <v>105.36272553191499</v>
      </c>
      <c r="D140" s="30">
        <v>0</v>
      </c>
      <c r="E140" s="31">
        <v>105.36272553191499</v>
      </c>
      <c r="F140" s="32">
        <v>0</v>
      </c>
      <c r="G140" s="32">
        <v>0</v>
      </c>
      <c r="H140" s="32">
        <v>0</v>
      </c>
      <c r="I140" s="32">
        <v>0</v>
      </c>
      <c r="J140" s="29">
        <f>Лист4!E138/1000</f>
        <v>1650.6827000000014</v>
      </c>
      <c r="K140" s="33"/>
      <c r="L140" s="33"/>
    </row>
    <row r="141" spans="1:12" s="34" customFormat="1" ht="18.75" customHeight="1" x14ac:dyDescent="0.25">
      <c r="A141" s="23" t="str">
        <f>Лист4!A139</f>
        <v xml:space="preserve">Валерии Барсовой ул. д.12 - корп. 1 </v>
      </c>
      <c r="B141" s="49">
        <f t="shared" si="4"/>
        <v>1105.029855319149</v>
      </c>
      <c r="C141" s="49">
        <f t="shared" si="5"/>
        <v>75.342944680851076</v>
      </c>
      <c r="D141" s="30">
        <v>0</v>
      </c>
      <c r="E141" s="31">
        <v>75.342944680851076</v>
      </c>
      <c r="F141" s="32">
        <v>0</v>
      </c>
      <c r="G141" s="32">
        <v>0</v>
      </c>
      <c r="H141" s="32">
        <v>0</v>
      </c>
      <c r="I141" s="32">
        <v>0</v>
      </c>
      <c r="J141" s="29">
        <f>Лист4!E139/1000</f>
        <v>1180.3728000000001</v>
      </c>
      <c r="K141" s="33"/>
      <c r="L141" s="33"/>
    </row>
    <row r="142" spans="1:12" s="34" customFormat="1" ht="38.25" customHeight="1" x14ac:dyDescent="0.25">
      <c r="A142" s="23" t="str">
        <f>Лист4!A140</f>
        <v xml:space="preserve">Валерии Барсовой ул. д.12 - корп. 2 </v>
      </c>
      <c r="B142" s="49">
        <f t="shared" si="4"/>
        <v>682.17574723404266</v>
      </c>
      <c r="C142" s="49">
        <f t="shared" si="5"/>
        <v>46.511982765957455</v>
      </c>
      <c r="D142" s="30">
        <v>0</v>
      </c>
      <c r="E142" s="31">
        <v>46.511982765957455</v>
      </c>
      <c r="F142" s="32">
        <v>0</v>
      </c>
      <c r="G142" s="32">
        <v>0</v>
      </c>
      <c r="H142" s="32">
        <v>0</v>
      </c>
      <c r="I142" s="32">
        <v>0</v>
      </c>
      <c r="J142" s="29">
        <f>Лист4!E140/1000</f>
        <v>728.6877300000001</v>
      </c>
      <c r="K142" s="33"/>
      <c r="L142" s="33"/>
    </row>
    <row r="143" spans="1:12" s="34" customFormat="1" ht="38.25" customHeight="1" x14ac:dyDescent="0.25">
      <c r="A143" s="23" t="str">
        <f>Лист4!A141</f>
        <v xml:space="preserve">Валерии Барсовой ул. д.15 - корп. 2 </v>
      </c>
      <c r="B143" s="49">
        <f t="shared" si="4"/>
        <v>1204.3130561702133</v>
      </c>
      <c r="C143" s="49">
        <f t="shared" si="5"/>
        <v>82.11225382978725</v>
      </c>
      <c r="D143" s="30">
        <v>0</v>
      </c>
      <c r="E143" s="31">
        <v>82.11225382978725</v>
      </c>
      <c r="F143" s="32">
        <v>0</v>
      </c>
      <c r="G143" s="32">
        <v>0</v>
      </c>
      <c r="H143" s="32">
        <v>0</v>
      </c>
      <c r="I143" s="32">
        <v>4599.8</v>
      </c>
      <c r="J143" s="29">
        <f>Лист4!E141/1000-I143</f>
        <v>-3313.3746899999996</v>
      </c>
      <c r="K143" s="33"/>
      <c r="L143" s="33"/>
    </row>
    <row r="144" spans="1:12" s="34" customFormat="1" ht="38.25" customHeight="1" x14ac:dyDescent="0.25">
      <c r="A144" s="23" t="str">
        <f>Лист4!A142</f>
        <v xml:space="preserve">Валерии Барсовой ул. д.15 - корп. 4 </v>
      </c>
      <c r="B144" s="49">
        <f t="shared" si="4"/>
        <v>1240.4369999999999</v>
      </c>
      <c r="C144" s="49">
        <f t="shared" si="5"/>
        <v>84.575249999999997</v>
      </c>
      <c r="D144" s="30">
        <v>0</v>
      </c>
      <c r="E144" s="31">
        <v>84.575249999999997</v>
      </c>
      <c r="F144" s="32">
        <v>0</v>
      </c>
      <c r="G144" s="32">
        <v>0</v>
      </c>
      <c r="H144" s="32">
        <v>0</v>
      </c>
      <c r="I144" s="32">
        <v>0</v>
      </c>
      <c r="J144" s="29">
        <f>Лист4!E142/1000</f>
        <v>1325.01225</v>
      </c>
      <c r="K144" s="33"/>
      <c r="L144" s="33"/>
    </row>
    <row r="145" spans="1:12" s="34" customFormat="1" ht="38.25" customHeight="1" x14ac:dyDescent="0.25">
      <c r="A145" s="23" t="str">
        <f>Лист4!A143</f>
        <v xml:space="preserve">Валерии Барсовой ул. д.17 </v>
      </c>
      <c r="B145" s="49">
        <f t="shared" si="4"/>
        <v>1726.3517770212775</v>
      </c>
      <c r="C145" s="49">
        <f t="shared" si="5"/>
        <v>117.70580297872347</v>
      </c>
      <c r="D145" s="30">
        <v>0</v>
      </c>
      <c r="E145" s="31">
        <v>117.70580297872347</v>
      </c>
      <c r="F145" s="32">
        <v>0</v>
      </c>
      <c r="G145" s="32">
        <v>0</v>
      </c>
      <c r="H145" s="32">
        <v>0</v>
      </c>
      <c r="I145" s="32">
        <v>0</v>
      </c>
      <c r="J145" s="29">
        <f>Лист4!E143/1000</f>
        <v>1844.0575800000011</v>
      </c>
      <c r="K145" s="33"/>
      <c r="L145" s="33"/>
    </row>
    <row r="146" spans="1:12" s="34" customFormat="1" ht="38.25" customHeight="1" x14ac:dyDescent="0.25">
      <c r="A146" s="23" t="str">
        <f>Лист4!A144</f>
        <v xml:space="preserve">Валерии Барсовой ул. д.17 - корп. 1 </v>
      </c>
      <c r="B146" s="49">
        <f t="shared" si="4"/>
        <v>1073.0391591489365</v>
      </c>
      <c r="C146" s="49">
        <f t="shared" si="5"/>
        <v>73.161760851063832</v>
      </c>
      <c r="D146" s="30">
        <v>0</v>
      </c>
      <c r="E146" s="31">
        <v>73.161760851063832</v>
      </c>
      <c r="F146" s="32">
        <v>0</v>
      </c>
      <c r="G146" s="32">
        <v>0</v>
      </c>
      <c r="H146" s="32">
        <v>0</v>
      </c>
      <c r="I146" s="32">
        <v>0</v>
      </c>
      <c r="J146" s="29">
        <f>Лист4!E144/1000</f>
        <v>1146.2009200000002</v>
      </c>
      <c r="K146" s="33"/>
      <c r="L146" s="33"/>
    </row>
    <row r="147" spans="1:12" s="34" customFormat="1" ht="38.25" customHeight="1" x14ac:dyDescent="0.25">
      <c r="A147" s="23" t="str">
        <f>Лист4!A145</f>
        <v xml:space="preserve">Валерии Барсовой ул. д.18 </v>
      </c>
      <c r="B147" s="49">
        <f t="shared" si="4"/>
        <v>0</v>
      </c>
      <c r="C147" s="49">
        <f t="shared" si="5"/>
        <v>0</v>
      </c>
      <c r="D147" s="30">
        <v>0</v>
      </c>
      <c r="E147" s="31">
        <v>0</v>
      </c>
      <c r="F147" s="32">
        <v>0</v>
      </c>
      <c r="G147" s="32">
        <v>0</v>
      </c>
      <c r="H147" s="32">
        <v>0</v>
      </c>
      <c r="I147" s="32">
        <v>0</v>
      </c>
      <c r="J147" s="29">
        <f>Лист4!E145/1000</f>
        <v>0</v>
      </c>
      <c r="K147" s="33"/>
      <c r="L147" s="33"/>
    </row>
    <row r="148" spans="1:12" s="34" customFormat="1" ht="38.25" customHeight="1" x14ac:dyDescent="0.25">
      <c r="A148" s="23" t="str">
        <f>Лист4!A146</f>
        <v xml:space="preserve">Валерии Барсовой ул. д.2 </v>
      </c>
      <c r="B148" s="49">
        <f t="shared" si="4"/>
        <v>742.70314893617012</v>
      </c>
      <c r="C148" s="49">
        <f t="shared" si="5"/>
        <v>50.638851063829783</v>
      </c>
      <c r="D148" s="30">
        <v>0</v>
      </c>
      <c r="E148" s="31">
        <v>50.638851063829783</v>
      </c>
      <c r="F148" s="32">
        <v>0</v>
      </c>
      <c r="G148" s="32">
        <v>0</v>
      </c>
      <c r="H148" s="32">
        <v>0</v>
      </c>
      <c r="I148" s="32">
        <v>0</v>
      </c>
      <c r="J148" s="29">
        <f>Лист4!E146/1000</f>
        <v>793.34199999999987</v>
      </c>
      <c r="K148" s="33"/>
      <c r="L148" s="33"/>
    </row>
    <row r="149" spans="1:12" s="34" customFormat="1" ht="38.25" customHeight="1" x14ac:dyDescent="0.25">
      <c r="A149" s="23" t="str">
        <f>Лист4!A147</f>
        <v xml:space="preserve">Валерии Барсовой ул. д.8 </v>
      </c>
      <c r="B149" s="49">
        <f t="shared" si="4"/>
        <v>589.13096000000019</v>
      </c>
      <c r="C149" s="49">
        <f t="shared" si="5"/>
        <v>40.168020000000006</v>
      </c>
      <c r="D149" s="30">
        <v>0</v>
      </c>
      <c r="E149" s="31">
        <v>40.168020000000006</v>
      </c>
      <c r="F149" s="32">
        <v>0</v>
      </c>
      <c r="G149" s="32">
        <v>0</v>
      </c>
      <c r="H149" s="32">
        <v>0</v>
      </c>
      <c r="I149" s="32">
        <v>0</v>
      </c>
      <c r="J149" s="29">
        <f>Лист4!E147/1000</f>
        <v>629.29898000000014</v>
      </c>
      <c r="K149" s="33"/>
      <c r="L149" s="33"/>
    </row>
    <row r="150" spans="1:12" s="34" customFormat="1" ht="18.75" customHeight="1" x14ac:dyDescent="0.25">
      <c r="A150" s="23" t="str">
        <f>Лист4!A148</f>
        <v xml:space="preserve">Волжская ул. д.3 </v>
      </c>
      <c r="B150" s="49">
        <f t="shared" si="4"/>
        <v>0.37192170212765951</v>
      </c>
      <c r="C150" s="49">
        <f t="shared" si="5"/>
        <v>2.5358297872340424E-2</v>
      </c>
      <c r="D150" s="30">
        <v>0</v>
      </c>
      <c r="E150" s="31">
        <v>2.5358297872340424E-2</v>
      </c>
      <c r="F150" s="32">
        <v>0</v>
      </c>
      <c r="G150" s="32">
        <v>0</v>
      </c>
      <c r="H150" s="32">
        <v>0</v>
      </c>
      <c r="I150" s="32">
        <v>0</v>
      </c>
      <c r="J150" s="29">
        <f>Лист4!E148/1000</f>
        <v>0.39727999999999997</v>
      </c>
      <c r="K150" s="33"/>
      <c r="L150" s="33"/>
    </row>
    <row r="151" spans="1:12" s="34" customFormat="1" ht="18.75" customHeight="1" x14ac:dyDescent="0.25">
      <c r="A151" s="23" t="str">
        <f>Лист4!A149</f>
        <v xml:space="preserve">Волжская ул. д.5 </v>
      </c>
      <c r="B151" s="49">
        <f t="shared" si="4"/>
        <v>16.460961702127658</v>
      </c>
      <c r="C151" s="49">
        <f t="shared" si="5"/>
        <v>1.1223382978723402</v>
      </c>
      <c r="D151" s="30">
        <v>0</v>
      </c>
      <c r="E151" s="31">
        <v>1.1223382978723402</v>
      </c>
      <c r="F151" s="32">
        <v>0</v>
      </c>
      <c r="G151" s="32">
        <v>0</v>
      </c>
      <c r="H151" s="32">
        <v>0</v>
      </c>
      <c r="I151" s="32">
        <v>0</v>
      </c>
      <c r="J151" s="29">
        <f>Лист4!E149/1000</f>
        <v>17.583299999999998</v>
      </c>
      <c r="K151" s="33"/>
      <c r="L151" s="33"/>
    </row>
    <row r="152" spans="1:12" s="34" customFormat="1" ht="18.75" customHeight="1" x14ac:dyDescent="0.25">
      <c r="A152" s="23" t="str">
        <f>Лист4!A150</f>
        <v xml:space="preserve">Волжская ул. д.8 </v>
      </c>
      <c r="B152" s="49">
        <f t="shared" si="4"/>
        <v>8.9632680851063835</v>
      </c>
      <c r="C152" s="49">
        <f t="shared" si="5"/>
        <v>0.61113191489361707</v>
      </c>
      <c r="D152" s="30">
        <v>0</v>
      </c>
      <c r="E152" s="31">
        <v>0.61113191489361707</v>
      </c>
      <c r="F152" s="32">
        <v>0</v>
      </c>
      <c r="G152" s="32">
        <v>0</v>
      </c>
      <c r="H152" s="32">
        <v>0</v>
      </c>
      <c r="I152" s="32">
        <v>0</v>
      </c>
      <c r="J152" s="29">
        <f>Лист4!E150/1000</f>
        <v>9.5744000000000007</v>
      </c>
      <c r="K152" s="33"/>
      <c r="L152" s="33"/>
    </row>
    <row r="153" spans="1:12" s="34" customFormat="1" ht="18.75" customHeight="1" x14ac:dyDescent="0.25">
      <c r="A153" s="23" t="str">
        <f>Лист4!A151</f>
        <v xml:space="preserve">Володарского ул. д.10 </v>
      </c>
      <c r="B153" s="49">
        <f t="shared" si="4"/>
        <v>30.01726808510638</v>
      </c>
      <c r="C153" s="49">
        <f t="shared" si="5"/>
        <v>2.046631914893617</v>
      </c>
      <c r="D153" s="30">
        <v>0</v>
      </c>
      <c r="E153" s="31">
        <v>2.046631914893617</v>
      </c>
      <c r="F153" s="32">
        <v>0</v>
      </c>
      <c r="G153" s="32">
        <v>0</v>
      </c>
      <c r="H153" s="32">
        <v>0</v>
      </c>
      <c r="I153" s="32">
        <v>0</v>
      </c>
      <c r="J153" s="29">
        <f>Лист4!E151/1000</f>
        <v>32.063899999999997</v>
      </c>
      <c r="K153" s="33"/>
      <c r="L153" s="33"/>
    </row>
    <row r="154" spans="1:12" s="34" customFormat="1" ht="18.75" customHeight="1" x14ac:dyDescent="0.25">
      <c r="A154" s="23" t="str">
        <f>Лист4!A152</f>
        <v xml:space="preserve">Володарского ул. д.14 </v>
      </c>
      <c r="B154" s="49">
        <f t="shared" si="4"/>
        <v>42.796927659574465</v>
      </c>
      <c r="C154" s="49">
        <f t="shared" si="5"/>
        <v>2.917972340425532</v>
      </c>
      <c r="D154" s="30">
        <v>0</v>
      </c>
      <c r="E154" s="31">
        <v>2.917972340425532</v>
      </c>
      <c r="F154" s="32">
        <v>0</v>
      </c>
      <c r="G154" s="32">
        <v>0</v>
      </c>
      <c r="H154" s="32">
        <v>0</v>
      </c>
      <c r="I154" s="32">
        <v>0</v>
      </c>
      <c r="J154" s="29">
        <f>Лист4!E152/1000</f>
        <v>45.7149</v>
      </c>
      <c r="K154" s="33"/>
      <c r="L154" s="33"/>
    </row>
    <row r="155" spans="1:12" s="34" customFormat="1" ht="15" customHeight="1" x14ac:dyDescent="0.25">
      <c r="A155" s="23" t="str">
        <f>Лист4!A153</f>
        <v xml:space="preserve">Володарского ул. д.2/21/34 </v>
      </c>
      <c r="B155" s="49">
        <f t="shared" si="4"/>
        <v>66.967204255319146</v>
      </c>
      <c r="C155" s="49">
        <f t="shared" si="5"/>
        <v>4.5659457446808505</v>
      </c>
      <c r="D155" s="30">
        <v>0</v>
      </c>
      <c r="E155" s="31">
        <v>4.5659457446808505</v>
      </c>
      <c r="F155" s="32">
        <v>0</v>
      </c>
      <c r="G155" s="32">
        <v>0</v>
      </c>
      <c r="H155" s="32">
        <v>0</v>
      </c>
      <c r="I155" s="32">
        <v>0</v>
      </c>
      <c r="J155" s="29">
        <f>Лист4!E153/1000</f>
        <v>71.533149999999992</v>
      </c>
      <c r="K155" s="33"/>
      <c r="L155" s="33"/>
    </row>
    <row r="156" spans="1:12" s="34" customFormat="1" ht="18.75" customHeight="1" x14ac:dyDescent="0.25">
      <c r="A156" s="23" t="str">
        <f>Лист4!A154</f>
        <v xml:space="preserve">Володарского ул. д.22 </v>
      </c>
      <c r="B156" s="49">
        <f t="shared" si="4"/>
        <v>100.30986127659573</v>
      </c>
      <c r="C156" s="49">
        <f t="shared" si="5"/>
        <v>6.8393087234042538</v>
      </c>
      <c r="D156" s="30">
        <v>0</v>
      </c>
      <c r="E156" s="31">
        <v>6.8393087234042538</v>
      </c>
      <c r="F156" s="32">
        <v>0</v>
      </c>
      <c r="G156" s="32">
        <v>0</v>
      </c>
      <c r="H156" s="32">
        <v>0</v>
      </c>
      <c r="I156" s="32">
        <v>0</v>
      </c>
      <c r="J156" s="29">
        <f>Лист4!E154/1000</f>
        <v>107.14916999999998</v>
      </c>
      <c r="K156" s="33"/>
      <c r="L156" s="33"/>
    </row>
    <row r="157" spans="1:12" s="34" customFormat="1" ht="25.5" customHeight="1" x14ac:dyDescent="0.25">
      <c r="A157" s="23" t="str">
        <f>Лист4!A155</f>
        <v xml:space="preserve">Володарского ул. д.3 </v>
      </c>
      <c r="B157" s="49">
        <f t="shared" si="4"/>
        <v>41.5560340425532</v>
      </c>
      <c r="C157" s="49">
        <f t="shared" si="5"/>
        <v>2.8333659574468091</v>
      </c>
      <c r="D157" s="30">
        <v>0</v>
      </c>
      <c r="E157" s="31">
        <v>2.8333659574468091</v>
      </c>
      <c r="F157" s="32">
        <v>0</v>
      </c>
      <c r="G157" s="32">
        <v>0</v>
      </c>
      <c r="H157" s="32">
        <v>0</v>
      </c>
      <c r="I157" s="32">
        <v>0</v>
      </c>
      <c r="J157" s="29">
        <f>Лист4!E155/1000</f>
        <v>44.389400000000009</v>
      </c>
      <c r="K157" s="33"/>
      <c r="L157" s="33"/>
    </row>
    <row r="158" spans="1:12" s="34" customFormat="1" ht="18.75" customHeight="1" x14ac:dyDescent="0.25">
      <c r="A158" s="23" t="str">
        <f>Лист4!A156</f>
        <v xml:space="preserve">Володарского ул. д.4 - корп. 32 </v>
      </c>
      <c r="B158" s="49">
        <f t="shared" si="4"/>
        <v>319.22923063829779</v>
      </c>
      <c r="C158" s="49">
        <f t="shared" si="5"/>
        <v>21.765629361702121</v>
      </c>
      <c r="D158" s="30">
        <v>0</v>
      </c>
      <c r="E158" s="31">
        <v>21.765629361702121</v>
      </c>
      <c r="F158" s="32">
        <v>0</v>
      </c>
      <c r="G158" s="32">
        <v>0</v>
      </c>
      <c r="H158" s="32">
        <v>0</v>
      </c>
      <c r="I158" s="32">
        <v>0</v>
      </c>
      <c r="J158" s="29">
        <f>Лист4!E156/1000</f>
        <v>340.9948599999999</v>
      </c>
      <c r="K158" s="33"/>
      <c r="L158" s="33"/>
    </row>
    <row r="159" spans="1:12" s="34" customFormat="1" ht="18.75" customHeight="1" x14ac:dyDescent="0.25">
      <c r="A159" s="23" t="str">
        <f>Лист4!A157</f>
        <v xml:space="preserve">Володарского ул. д.8 </v>
      </c>
      <c r="B159" s="49">
        <f t="shared" si="4"/>
        <v>30.058272340425532</v>
      </c>
      <c r="C159" s="49">
        <f t="shared" si="5"/>
        <v>2.0494276595744685</v>
      </c>
      <c r="D159" s="30">
        <v>0</v>
      </c>
      <c r="E159" s="31">
        <v>2.0494276595744685</v>
      </c>
      <c r="F159" s="32">
        <v>0</v>
      </c>
      <c r="G159" s="32">
        <v>0</v>
      </c>
      <c r="H159" s="32">
        <v>0</v>
      </c>
      <c r="I159" s="32">
        <v>0</v>
      </c>
      <c r="J159" s="29">
        <f>Лист4!E157/1000</f>
        <v>32.107700000000001</v>
      </c>
      <c r="K159" s="33"/>
      <c r="L159" s="33"/>
    </row>
    <row r="160" spans="1:12" s="34" customFormat="1" ht="18.75" customHeight="1" x14ac:dyDescent="0.25">
      <c r="A160" s="23" t="str">
        <f>Лист4!A158</f>
        <v xml:space="preserve">Генерала Герасименко ул. д.2 </v>
      </c>
      <c r="B160" s="49">
        <f t="shared" si="4"/>
        <v>1105.5745191489357</v>
      </c>
      <c r="C160" s="49">
        <f t="shared" si="5"/>
        <v>75.380080851063809</v>
      </c>
      <c r="D160" s="30"/>
      <c r="E160" s="31">
        <v>75.380080851063809</v>
      </c>
      <c r="F160" s="32"/>
      <c r="G160" s="32"/>
      <c r="H160" s="32"/>
      <c r="I160" s="32"/>
      <c r="J160" s="29">
        <f>Лист4!E158/1000</f>
        <v>1180.9545999999996</v>
      </c>
      <c r="K160" s="33"/>
      <c r="L160" s="33"/>
    </row>
    <row r="161" spans="1:12" s="34" customFormat="1" ht="18.75" customHeight="1" x14ac:dyDescent="0.25">
      <c r="A161" s="23" t="str">
        <f>Лист4!A159</f>
        <v xml:space="preserve">Генерала Герасименко ул. д.6 </v>
      </c>
      <c r="B161" s="49">
        <f t="shared" si="4"/>
        <v>1575.9639055319149</v>
      </c>
      <c r="C161" s="49">
        <f t="shared" si="5"/>
        <v>107.4520844680851</v>
      </c>
      <c r="D161" s="30">
        <v>0</v>
      </c>
      <c r="E161" s="31">
        <v>107.4520844680851</v>
      </c>
      <c r="F161" s="32">
        <v>0</v>
      </c>
      <c r="G161" s="32">
        <v>0</v>
      </c>
      <c r="H161" s="32">
        <v>0</v>
      </c>
      <c r="I161" s="32"/>
      <c r="J161" s="29">
        <f>Лист4!E159/1000</f>
        <v>1683.41599</v>
      </c>
      <c r="K161" s="33"/>
      <c r="L161" s="33"/>
    </row>
    <row r="162" spans="1:12" s="34" customFormat="1" ht="25.5" customHeight="1" x14ac:dyDescent="0.25">
      <c r="A162" s="23" t="str">
        <f>Лист4!A160</f>
        <v xml:space="preserve">Генерала Герасименко ул. д.6 - корп. 1 </v>
      </c>
      <c r="B162" s="49">
        <f t="shared" si="4"/>
        <v>1077.5412765957446</v>
      </c>
      <c r="C162" s="49">
        <f t="shared" si="5"/>
        <v>73.468723404255314</v>
      </c>
      <c r="D162" s="30">
        <v>0</v>
      </c>
      <c r="E162" s="31">
        <v>73.468723404255314</v>
      </c>
      <c r="F162" s="32">
        <v>0</v>
      </c>
      <c r="G162" s="32">
        <v>0</v>
      </c>
      <c r="H162" s="32">
        <v>0</v>
      </c>
      <c r="I162" s="32">
        <v>0</v>
      </c>
      <c r="J162" s="29">
        <f>Лист4!E160/1000</f>
        <v>1151.01</v>
      </c>
      <c r="K162" s="33"/>
      <c r="L162" s="33"/>
    </row>
    <row r="163" spans="1:12" s="34" customFormat="1" ht="18.75" customHeight="1" x14ac:dyDescent="0.25">
      <c r="A163" s="23" t="str">
        <f>Лист4!A161</f>
        <v xml:space="preserve">Генерала Герасименко ул. д.6 - корп. 2 </v>
      </c>
      <c r="B163" s="49">
        <f t="shared" si="4"/>
        <v>574.76134638297867</v>
      </c>
      <c r="C163" s="49">
        <f t="shared" si="5"/>
        <v>39.188273617021274</v>
      </c>
      <c r="D163" s="30">
        <v>0</v>
      </c>
      <c r="E163" s="31">
        <v>39.188273617021274</v>
      </c>
      <c r="F163" s="32">
        <v>0</v>
      </c>
      <c r="G163" s="32">
        <v>0</v>
      </c>
      <c r="H163" s="32">
        <v>0</v>
      </c>
      <c r="I163" s="32">
        <v>0</v>
      </c>
      <c r="J163" s="29">
        <f>Лист4!E161/1000</f>
        <v>613.94961999999998</v>
      </c>
      <c r="K163" s="33"/>
      <c r="L163" s="33"/>
    </row>
    <row r="164" spans="1:12" s="34" customFormat="1" ht="25.5" customHeight="1" x14ac:dyDescent="0.25">
      <c r="A164" s="23" t="str">
        <f>Лист4!A162</f>
        <v xml:space="preserve">Генерала Герасименко ул. д.6 - корп. 3 </v>
      </c>
      <c r="B164" s="49">
        <f t="shared" si="4"/>
        <v>1304.8967378723405</v>
      </c>
      <c r="C164" s="49">
        <f t="shared" si="5"/>
        <v>88.970232127659585</v>
      </c>
      <c r="D164" s="30">
        <v>0</v>
      </c>
      <c r="E164" s="31">
        <v>88.970232127659585</v>
      </c>
      <c r="F164" s="32">
        <v>0</v>
      </c>
      <c r="G164" s="32">
        <v>0</v>
      </c>
      <c r="H164" s="32">
        <v>0</v>
      </c>
      <c r="I164" s="32">
        <v>0</v>
      </c>
      <c r="J164" s="29">
        <f>Лист4!E162/1000</f>
        <v>1393.86697</v>
      </c>
      <c r="K164" s="33"/>
      <c r="L164" s="33"/>
    </row>
    <row r="165" spans="1:12" s="34" customFormat="1" ht="18.75" customHeight="1" x14ac:dyDescent="0.25">
      <c r="A165" s="23" t="str">
        <f>Лист4!A163</f>
        <v xml:space="preserve">Генерала Герасименко ул. д.8 - корп. 1 </v>
      </c>
      <c r="B165" s="49">
        <f t="shared" si="4"/>
        <v>1045.6511999999998</v>
      </c>
      <c r="C165" s="49">
        <f t="shared" si="5"/>
        <v>71.294399999999982</v>
      </c>
      <c r="D165" s="30">
        <v>0</v>
      </c>
      <c r="E165" s="31">
        <v>71.294399999999982</v>
      </c>
      <c r="F165" s="32">
        <v>0</v>
      </c>
      <c r="G165" s="32">
        <v>0</v>
      </c>
      <c r="H165" s="32">
        <v>0</v>
      </c>
      <c r="I165" s="32">
        <v>0</v>
      </c>
      <c r="J165" s="29">
        <f>Лист4!E163/1000</f>
        <v>1116.9455999999998</v>
      </c>
      <c r="K165" s="33"/>
      <c r="L165" s="33"/>
    </row>
    <row r="166" spans="1:12" s="34" customFormat="1" ht="25.5" customHeight="1" x14ac:dyDescent="0.25">
      <c r="A166" s="23" t="str">
        <f>Лист4!A164</f>
        <v xml:space="preserve">Гилянская ул. д.10 </v>
      </c>
      <c r="B166" s="49">
        <f t="shared" si="4"/>
        <v>32.424255319148926</v>
      </c>
      <c r="C166" s="49">
        <f t="shared" si="5"/>
        <v>2.2107446808510636</v>
      </c>
      <c r="D166" s="30">
        <v>0</v>
      </c>
      <c r="E166" s="31">
        <v>2.2107446808510636</v>
      </c>
      <c r="F166" s="32">
        <v>0</v>
      </c>
      <c r="G166" s="32">
        <v>0</v>
      </c>
      <c r="H166" s="32">
        <v>0</v>
      </c>
      <c r="I166" s="32">
        <v>0</v>
      </c>
      <c r="J166" s="29">
        <f>Лист4!E164/1000</f>
        <v>34.634999999999991</v>
      </c>
      <c r="K166" s="33"/>
      <c r="L166" s="33"/>
    </row>
    <row r="167" spans="1:12" s="34" customFormat="1" ht="25.5" customHeight="1" x14ac:dyDescent="0.25">
      <c r="A167" s="23" t="str">
        <f>Лист4!A165</f>
        <v xml:space="preserve">Гилянская ул. д.12 </v>
      </c>
      <c r="B167" s="49">
        <f t="shared" si="4"/>
        <v>0</v>
      </c>
      <c r="C167" s="49">
        <f t="shared" si="5"/>
        <v>0</v>
      </c>
      <c r="D167" s="30">
        <v>0</v>
      </c>
      <c r="E167" s="31">
        <v>0</v>
      </c>
      <c r="F167" s="32">
        <v>0</v>
      </c>
      <c r="G167" s="32">
        <v>0</v>
      </c>
      <c r="H167" s="32">
        <v>0</v>
      </c>
      <c r="I167" s="32">
        <v>0</v>
      </c>
      <c r="J167" s="29">
        <f>Лист4!E165/1000</f>
        <v>0</v>
      </c>
      <c r="K167" s="33"/>
      <c r="L167" s="33"/>
    </row>
    <row r="168" spans="1:12" s="34" customFormat="1" ht="14.25" customHeight="1" x14ac:dyDescent="0.25">
      <c r="A168" s="23" t="str">
        <f>Лист4!A166</f>
        <v xml:space="preserve">Гилянская ул. д.19 </v>
      </c>
      <c r="B168" s="49">
        <f t="shared" si="4"/>
        <v>43.493625531914894</v>
      </c>
      <c r="C168" s="49">
        <f t="shared" si="5"/>
        <v>2.9654744680851066</v>
      </c>
      <c r="D168" s="30">
        <v>0</v>
      </c>
      <c r="E168" s="31">
        <v>2.9654744680851066</v>
      </c>
      <c r="F168" s="32">
        <v>0</v>
      </c>
      <c r="G168" s="32">
        <v>0</v>
      </c>
      <c r="H168" s="32">
        <v>0</v>
      </c>
      <c r="I168" s="32">
        <v>0</v>
      </c>
      <c r="J168" s="29">
        <f>Лист4!E166/1000</f>
        <v>46.459099999999999</v>
      </c>
      <c r="K168" s="33"/>
      <c r="L168" s="33"/>
    </row>
    <row r="169" spans="1:12" s="34" customFormat="1" ht="25.5" customHeight="1" x14ac:dyDescent="0.25">
      <c r="A169" s="23" t="str">
        <f>Лист4!A167</f>
        <v xml:space="preserve">Гилянская ул. д.24 </v>
      </c>
      <c r="B169" s="49">
        <f t="shared" si="4"/>
        <v>16.290485106382977</v>
      </c>
      <c r="C169" s="49">
        <f t="shared" si="5"/>
        <v>1.1107148936170212</v>
      </c>
      <c r="D169" s="30">
        <v>0</v>
      </c>
      <c r="E169" s="31">
        <v>1.1107148936170212</v>
      </c>
      <c r="F169" s="32">
        <v>0</v>
      </c>
      <c r="G169" s="32">
        <v>0</v>
      </c>
      <c r="H169" s="32">
        <v>0</v>
      </c>
      <c r="I169" s="32">
        <v>0</v>
      </c>
      <c r="J169" s="29">
        <f>Лист4!E167/1000</f>
        <v>17.401199999999999</v>
      </c>
      <c r="K169" s="33"/>
      <c r="L169" s="33"/>
    </row>
    <row r="170" spans="1:12" s="34" customFormat="1" ht="25.5" customHeight="1" x14ac:dyDescent="0.25">
      <c r="A170" s="23" t="str">
        <f>Лист4!A168</f>
        <v xml:space="preserve">Гилянская ул. д.36 </v>
      </c>
      <c r="B170" s="49">
        <f t="shared" si="4"/>
        <v>0</v>
      </c>
      <c r="C170" s="49">
        <f t="shared" si="5"/>
        <v>0</v>
      </c>
      <c r="D170" s="30">
        <v>0</v>
      </c>
      <c r="E170" s="31">
        <v>0</v>
      </c>
      <c r="F170" s="32">
        <v>0</v>
      </c>
      <c r="G170" s="32">
        <v>0</v>
      </c>
      <c r="H170" s="32">
        <v>0</v>
      </c>
      <c r="I170" s="32">
        <v>0</v>
      </c>
      <c r="J170" s="29">
        <f>Лист4!E168/1000</f>
        <v>0</v>
      </c>
      <c r="K170" s="33"/>
      <c r="L170" s="33"/>
    </row>
    <row r="171" spans="1:12" s="34" customFormat="1" ht="25.5" customHeight="1" x14ac:dyDescent="0.25">
      <c r="A171" s="23" t="str">
        <f>Лист4!A169</f>
        <v xml:space="preserve">Гилянская ул. д.46 </v>
      </c>
      <c r="B171" s="49">
        <f t="shared" si="4"/>
        <v>1.4051914893617021</v>
      </c>
      <c r="C171" s="49">
        <f t="shared" si="5"/>
        <v>9.5808510638297872E-2</v>
      </c>
      <c r="D171" s="30">
        <v>0</v>
      </c>
      <c r="E171" s="31">
        <v>9.5808510638297872E-2</v>
      </c>
      <c r="F171" s="32">
        <v>0</v>
      </c>
      <c r="G171" s="32">
        <v>0</v>
      </c>
      <c r="H171" s="32">
        <v>0</v>
      </c>
      <c r="I171" s="32">
        <v>0</v>
      </c>
      <c r="J171" s="29">
        <f>Лист4!E169/1000</f>
        <v>1.5009999999999999</v>
      </c>
      <c r="K171" s="33"/>
      <c r="L171" s="33"/>
    </row>
    <row r="172" spans="1:12" s="34" customFormat="1" ht="18.75" customHeight="1" x14ac:dyDescent="0.25">
      <c r="A172" s="23" t="str">
        <f>Лист4!A170</f>
        <v xml:space="preserve">Гилянская ул. д.48 </v>
      </c>
      <c r="B172" s="49">
        <f t="shared" si="4"/>
        <v>0</v>
      </c>
      <c r="C172" s="49">
        <f t="shared" si="5"/>
        <v>0</v>
      </c>
      <c r="D172" s="30">
        <v>0</v>
      </c>
      <c r="E172" s="31">
        <v>0</v>
      </c>
      <c r="F172" s="32">
        <v>0</v>
      </c>
      <c r="G172" s="32">
        <v>0</v>
      </c>
      <c r="H172" s="32">
        <v>0</v>
      </c>
      <c r="I172" s="32">
        <v>0</v>
      </c>
      <c r="J172" s="29">
        <f>Лист4!E170/1000</f>
        <v>0</v>
      </c>
      <c r="K172" s="33"/>
      <c r="L172" s="33"/>
    </row>
    <row r="173" spans="1:12" s="34" customFormat="1" ht="18.75" customHeight="1" x14ac:dyDescent="0.25">
      <c r="A173" s="23" t="str">
        <f>Лист4!A171</f>
        <v xml:space="preserve">Гилянская ул. д.49 </v>
      </c>
      <c r="B173" s="49">
        <f t="shared" si="4"/>
        <v>2.4948936170212765</v>
      </c>
      <c r="C173" s="49">
        <f t="shared" si="5"/>
        <v>0.17010638297872341</v>
      </c>
      <c r="D173" s="30">
        <v>0</v>
      </c>
      <c r="E173" s="31">
        <v>0.17010638297872341</v>
      </c>
      <c r="F173" s="32">
        <v>0</v>
      </c>
      <c r="G173" s="32">
        <v>0</v>
      </c>
      <c r="H173" s="32">
        <v>0</v>
      </c>
      <c r="I173" s="32"/>
      <c r="J173" s="29">
        <f>Лист4!E171/1000</f>
        <v>2.665</v>
      </c>
      <c r="K173" s="33"/>
      <c r="L173" s="33"/>
    </row>
    <row r="174" spans="1:12" s="34" customFormat="1" ht="25.5" customHeight="1" x14ac:dyDescent="0.25">
      <c r="A174" s="23" t="str">
        <f>Лист4!A172</f>
        <v xml:space="preserve">Гилянская ул. д.54 </v>
      </c>
      <c r="B174" s="49">
        <f t="shared" si="4"/>
        <v>1.9058553191489362</v>
      </c>
      <c r="C174" s="49">
        <f t="shared" si="5"/>
        <v>0.12994468085106381</v>
      </c>
      <c r="D174" s="30">
        <v>0</v>
      </c>
      <c r="E174" s="31">
        <v>0.12994468085106381</v>
      </c>
      <c r="F174" s="32">
        <v>0</v>
      </c>
      <c r="G174" s="32">
        <v>0</v>
      </c>
      <c r="H174" s="32">
        <v>0</v>
      </c>
      <c r="I174" s="32">
        <v>0</v>
      </c>
      <c r="J174" s="29">
        <f>Лист4!E172/1000</f>
        <v>2.0358000000000001</v>
      </c>
      <c r="K174" s="33"/>
      <c r="L174" s="33"/>
    </row>
    <row r="175" spans="1:12" s="34" customFormat="1" ht="25.5" customHeight="1" x14ac:dyDescent="0.25">
      <c r="A175" s="23" t="str">
        <f>Лист4!A173</f>
        <v xml:space="preserve">Гилянская ул. д.59 </v>
      </c>
      <c r="B175" s="49">
        <f t="shared" si="4"/>
        <v>15.702570212765957</v>
      </c>
      <c r="C175" s="49">
        <f t="shared" si="5"/>
        <v>1.0706297872340425</v>
      </c>
      <c r="D175" s="30">
        <v>0</v>
      </c>
      <c r="E175" s="31">
        <v>1.0706297872340425</v>
      </c>
      <c r="F175" s="32">
        <v>0</v>
      </c>
      <c r="G175" s="32">
        <v>0</v>
      </c>
      <c r="H175" s="32">
        <v>0</v>
      </c>
      <c r="I175" s="32">
        <v>0</v>
      </c>
      <c r="J175" s="29">
        <f>Лист4!E173/1000</f>
        <v>16.773199999999999</v>
      </c>
      <c r="K175" s="33"/>
      <c r="L175" s="33"/>
    </row>
    <row r="176" spans="1:12" s="34" customFormat="1" ht="25.5" customHeight="1" x14ac:dyDescent="0.25">
      <c r="A176" s="23" t="str">
        <f>Лист4!A174</f>
        <v xml:space="preserve">Гилянская ул. д.76 </v>
      </c>
      <c r="B176" s="49">
        <f t="shared" si="4"/>
        <v>0</v>
      </c>
      <c r="C176" s="49">
        <f t="shared" si="5"/>
        <v>0</v>
      </c>
      <c r="D176" s="30">
        <v>0</v>
      </c>
      <c r="E176" s="31">
        <v>0</v>
      </c>
      <c r="F176" s="32">
        <v>0</v>
      </c>
      <c r="G176" s="32">
        <v>0</v>
      </c>
      <c r="H176" s="32">
        <v>0</v>
      </c>
      <c r="I176" s="32">
        <v>0</v>
      </c>
      <c r="J176" s="29">
        <f>Лист4!E174/1000</f>
        <v>0</v>
      </c>
      <c r="K176" s="33"/>
      <c r="L176" s="33"/>
    </row>
    <row r="177" spans="1:12" s="34" customFormat="1" ht="25.5" customHeight="1" x14ac:dyDescent="0.25">
      <c r="A177" s="23" t="str">
        <f>Лист4!A175</f>
        <v xml:space="preserve">Гилянская ул. д.79 </v>
      </c>
      <c r="B177" s="49">
        <f t="shared" si="4"/>
        <v>0.18910638297872343</v>
      </c>
      <c r="C177" s="49">
        <f t="shared" si="5"/>
        <v>1.2893617021276595E-2</v>
      </c>
      <c r="D177" s="30">
        <v>0</v>
      </c>
      <c r="E177" s="31">
        <v>1.2893617021276595E-2</v>
      </c>
      <c r="F177" s="32">
        <v>0</v>
      </c>
      <c r="G177" s="32">
        <v>0</v>
      </c>
      <c r="H177" s="32">
        <v>0</v>
      </c>
      <c r="I177" s="32">
        <v>0</v>
      </c>
      <c r="J177" s="29">
        <f>Лист4!E175/1000</f>
        <v>0.20200000000000001</v>
      </c>
      <c r="K177" s="33"/>
      <c r="L177" s="33"/>
    </row>
    <row r="178" spans="1:12" s="34" customFormat="1" ht="18.75" customHeight="1" x14ac:dyDescent="0.25">
      <c r="A178" s="23" t="str">
        <f>Лист4!A176</f>
        <v xml:space="preserve">Грузинская ул. д.29 </v>
      </c>
      <c r="B178" s="49">
        <f t="shared" si="4"/>
        <v>11.880748936170212</v>
      </c>
      <c r="C178" s="49">
        <f t="shared" si="5"/>
        <v>0.81005106382978709</v>
      </c>
      <c r="D178" s="30">
        <v>0</v>
      </c>
      <c r="E178" s="31">
        <v>0.81005106382978709</v>
      </c>
      <c r="F178" s="32">
        <v>0</v>
      </c>
      <c r="G178" s="32">
        <v>0</v>
      </c>
      <c r="H178" s="32">
        <v>0</v>
      </c>
      <c r="I178" s="32">
        <v>0</v>
      </c>
      <c r="J178" s="29">
        <f>Лист4!E176/1000</f>
        <v>12.690799999999999</v>
      </c>
      <c r="K178" s="33"/>
      <c r="L178" s="33"/>
    </row>
    <row r="179" spans="1:12" s="34" customFormat="1" ht="18.75" customHeight="1" x14ac:dyDescent="0.25">
      <c r="A179" s="23" t="str">
        <f>Лист4!A177</f>
        <v xml:space="preserve">Грузинская ул. д.44 </v>
      </c>
      <c r="B179" s="49">
        <f t="shared" si="4"/>
        <v>0</v>
      </c>
      <c r="C179" s="49">
        <f t="shared" si="5"/>
        <v>0</v>
      </c>
      <c r="D179" s="30">
        <v>0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29">
        <f>Лист4!E177/1000</f>
        <v>0</v>
      </c>
      <c r="K179" s="33"/>
      <c r="L179" s="33"/>
    </row>
    <row r="180" spans="1:12" s="34" customFormat="1" ht="25.5" customHeight="1" x14ac:dyDescent="0.25">
      <c r="A180" s="23" t="str">
        <f>Лист4!A178</f>
        <v xml:space="preserve">Дантона ул. д.11 </v>
      </c>
      <c r="B180" s="49">
        <f t="shared" si="4"/>
        <v>22.716404255319151</v>
      </c>
      <c r="C180" s="49">
        <f t="shared" si="5"/>
        <v>1.5488457446808512</v>
      </c>
      <c r="D180" s="30">
        <v>0</v>
      </c>
      <c r="E180" s="31">
        <v>1.5488457446808512</v>
      </c>
      <c r="F180" s="32">
        <v>0</v>
      </c>
      <c r="G180" s="32">
        <v>0</v>
      </c>
      <c r="H180" s="32">
        <v>0</v>
      </c>
      <c r="I180" s="32">
        <v>0</v>
      </c>
      <c r="J180" s="29">
        <f>Лист4!E178/1000</f>
        <v>24.265250000000002</v>
      </c>
      <c r="K180" s="33"/>
      <c r="L180" s="33"/>
    </row>
    <row r="181" spans="1:12" s="34" customFormat="1" ht="25.5" customHeight="1" x14ac:dyDescent="0.25">
      <c r="A181" s="23" t="str">
        <f>Лист4!A179</f>
        <v xml:space="preserve">Дантона ул. д.4 </v>
      </c>
      <c r="B181" s="49">
        <f t="shared" si="4"/>
        <v>40.016127659574472</v>
      </c>
      <c r="C181" s="49">
        <f t="shared" si="5"/>
        <v>2.728372340425532</v>
      </c>
      <c r="D181" s="30">
        <v>0</v>
      </c>
      <c r="E181" s="31">
        <v>2.728372340425532</v>
      </c>
      <c r="F181" s="32">
        <v>0</v>
      </c>
      <c r="G181" s="32">
        <v>0</v>
      </c>
      <c r="H181" s="32">
        <v>0</v>
      </c>
      <c r="I181" s="32">
        <v>0</v>
      </c>
      <c r="J181" s="29">
        <f>Лист4!E179/1000</f>
        <v>42.744500000000002</v>
      </c>
      <c r="K181" s="33"/>
      <c r="L181" s="33"/>
    </row>
    <row r="182" spans="1:12" s="34" customFormat="1" ht="18.75" customHeight="1" x14ac:dyDescent="0.25">
      <c r="A182" s="23" t="str">
        <f>Лист4!A180</f>
        <v xml:space="preserve">Дантона ул. д.7 </v>
      </c>
      <c r="B182" s="49">
        <f t="shared" si="4"/>
        <v>18.832000000000001</v>
      </c>
      <c r="C182" s="49">
        <f t="shared" si="5"/>
        <v>1.284</v>
      </c>
      <c r="D182" s="30">
        <v>0</v>
      </c>
      <c r="E182" s="31">
        <v>1.284</v>
      </c>
      <c r="F182" s="32">
        <v>0</v>
      </c>
      <c r="G182" s="32">
        <v>0</v>
      </c>
      <c r="H182" s="32">
        <v>0</v>
      </c>
      <c r="I182" s="32">
        <v>0</v>
      </c>
      <c r="J182" s="29">
        <f>Лист4!E180/1000</f>
        <v>20.116</v>
      </c>
      <c r="K182" s="33"/>
      <c r="L182" s="33"/>
    </row>
    <row r="183" spans="1:12" s="34" customFormat="1" ht="18.75" customHeight="1" x14ac:dyDescent="0.25">
      <c r="A183" s="23" t="str">
        <f>Лист4!A181</f>
        <v xml:space="preserve">Дарвина ул. д.1 </v>
      </c>
      <c r="B183" s="49">
        <f t="shared" si="4"/>
        <v>35.359242553191493</v>
      </c>
      <c r="C183" s="49">
        <f t="shared" si="5"/>
        <v>2.4108574468085102</v>
      </c>
      <c r="D183" s="30">
        <v>0</v>
      </c>
      <c r="E183" s="31">
        <v>2.4108574468085102</v>
      </c>
      <c r="F183" s="32">
        <v>0</v>
      </c>
      <c r="G183" s="32">
        <v>0</v>
      </c>
      <c r="H183" s="32">
        <v>0</v>
      </c>
      <c r="I183" s="32">
        <v>0</v>
      </c>
      <c r="J183" s="29">
        <f>Лист4!E181/1000</f>
        <v>37.770099999999999</v>
      </c>
      <c r="K183" s="33"/>
      <c r="L183" s="33"/>
    </row>
    <row r="184" spans="1:12" s="34" customFormat="1" ht="25.5" customHeight="1" x14ac:dyDescent="0.25">
      <c r="A184" s="23" t="str">
        <f>Лист4!A182</f>
        <v xml:space="preserve">Дарвина ул. д.11 </v>
      </c>
      <c r="B184" s="49">
        <f t="shared" si="4"/>
        <v>12.478774468085108</v>
      </c>
      <c r="C184" s="49">
        <f t="shared" si="5"/>
        <v>0.85082553191489363</v>
      </c>
      <c r="D184" s="30">
        <v>0</v>
      </c>
      <c r="E184" s="31">
        <v>0.85082553191489363</v>
      </c>
      <c r="F184" s="32">
        <v>0</v>
      </c>
      <c r="G184" s="32">
        <v>0</v>
      </c>
      <c r="H184" s="32">
        <v>0</v>
      </c>
      <c r="I184" s="32">
        <v>0</v>
      </c>
      <c r="J184" s="29">
        <f>Лист4!E182/1000</f>
        <v>13.329600000000001</v>
      </c>
      <c r="K184" s="33"/>
      <c r="L184" s="33"/>
    </row>
    <row r="185" spans="1:12" s="34" customFormat="1" ht="18.75" customHeight="1" x14ac:dyDescent="0.25">
      <c r="A185" s="23" t="str">
        <f>Лист4!A183</f>
        <v xml:space="preserve">Дарвина ул. д.15 </v>
      </c>
      <c r="B185" s="49">
        <f t="shared" si="4"/>
        <v>19.407229787234044</v>
      </c>
      <c r="C185" s="49">
        <f t="shared" si="5"/>
        <v>1.3232202127659574</v>
      </c>
      <c r="D185" s="30">
        <v>0</v>
      </c>
      <c r="E185" s="31">
        <v>1.3232202127659574</v>
      </c>
      <c r="F185" s="32">
        <v>0</v>
      </c>
      <c r="G185" s="32">
        <v>0</v>
      </c>
      <c r="H185" s="32">
        <v>0</v>
      </c>
      <c r="I185" s="32">
        <v>0</v>
      </c>
      <c r="J185" s="29">
        <f>Лист4!E183/1000</f>
        <v>20.730450000000001</v>
      </c>
      <c r="K185" s="33"/>
      <c r="L185" s="33"/>
    </row>
    <row r="186" spans="1:12" s="34" customFormat="1" ht="18.75" customHeight="1" x14ac:dyDescent="0.25">
      <c r="A186" s="23" t="str">
        <f>Лист4!A184</f>
        <v xml:space="preserve">Дарвина ул. д.24 </v>
      </c>
      <c r="B186" s="49">
        <f t="shared" si="4"/>
        <v>39.463787234042556</v>
      </c>
      <c r="C186" s="49">
        <f t="shared" si="5"/>
        <v>2.6907127659574464</v>
      </c>
      <c r="D186" s="30">
        <v>0</v>
      </c>
      <c r="E186" s="31">
        <v>2.6907127659574464</v>
      </c>
      <c r="F186" s="32">
        <v>0</v>
      </c>
      <c r="G186" s="32">
        <v>0</v>
      </c>
      <c r="H186" s="32">
        <v>0</v>
      </c>
      <c r="I186" s="32">
        <v>0</v>
      </c>
      <c r="J186" s="29">
        <f>Лист4!E184/1000</f>
        <v>42.154499999999999</v>
      </c>
      <c r="K186" s="33"/>
      <c r="L186" s="33"/>
    </row>
    <row r="187" spans="1:12" s="34" customFormat="1" ht="18.75" customHeight="1" x14ac:dyDescent="0.25">
      <c r="A187" s="23" t="str">
        <f>Лист4!A185</f>
        <v xml:space="preserve">Дарвина ул. д.25 </v>
      </c>
      <c r="B187" s="49">
        <f t="shared" si="4"/>
        <v>23.968747234042553</v>
      </c>
      <c r="C187" s="49">
        <f t="shared" si="5"/>
        <v>1.6342327659574467</v>
      </c>
      <c r="D187" s="30">
        <v>0</v>
      </c>
      <c r="E187" s="31">
        <v>1.6342327659574467</v>
      </c>
      <c r="F187" s="32">
        <v>0</v>
      </c>
      <c r="G187" s="32">
        <v>0</v>
      </c>
      <c r="H187" s="32">
        <v>0</v>
      </c>
      <c r="I187" s="32">
        <v>0</v>
      </c>
      <c r="J187" s="29">
        <f>Лист4!E185/1000</f>
        <v>25.602979999999999</v>
      </c>
      <c r="K187" s="33"/>
      <c r="L187" s="33"/>
    </row>
    <row r="188" spans="1:12" s="34" customFormat="1" ht="18.75" customHeight="1" x14ac:dyDescent="0.25">
      <c r="A188" s="23" t="str">
        <f>Лист4!A186</f>
        <v xml:space="preserve">Дарвина ул. д.3 </v>
      </c>
      <c r="B188" s="49">
        <f t="shared" si="4"/>
        <v>60.644263829787235</v>
      </c>
      <c r="C188" s="49">
        <f t="shared" si="5"/>
        <v>4.1348361702127656</v>
      </c>
      <c r="D188" s="30">
        <v>0</v>
      </c>
      <c r="E188" s="31">
        <v>4.1348361702127656</v>
      </c>
      <c r="F188" s="32">
        <v>0</v>
      </c>
      <c r="G188" s="32">
        <v>0</v>
      </c>
      <c r="H188" s="32">
        <v>0</v>
      </c>
      <c r="I188" s="32">
        <v>0</v>
      </c>
      <c r="J188" s="29">
        <f>Лист4!E186/1000</f>
        <v>64.7791</v>
      </c>
      <c r="K188" s="33"/>
      <c r="L188" s="33"/>
    </row>
    <row r="189" spans="1:12" s="34" customFormat="1" ht="18.75" customHeight="1" x14ac:dyDescent="0.25">
      <c r="A189" s="23" t="str">
        <f>Лист4!A187</f>
        <v xml:space="preserve">Дарвина ул. д.35 </v>
      </c>
      <c r="B189" s="49">
        <f t="shared" si="4"/>
        <v>12.694655319148936</v>
      </c>
      <c r="C189" s="49">
        <f t="shared" si="5"/>
        <v>0.86554468085106384</v>
      </c>
      <c r="D189" s="30">
        <v>0</v>
      </c>
      <c r="E189" s="31">
        <v>0.86554468085106384</v>
      </c>
      <c r="F189" s="32">
        <v>0</v>
      </c>
      <c r="G189" s="32">
        <v>0</v>
      </c>
      <c r="H189" s="32">
        <v>0</v>
      </c>
      <c r="I189" s="32">
        <v>0</v>
      </c>
      <c r="J189" s="29">
        <f>Лист4!E187/1000</f>
        <v>13.5602</v>
      </c>
      <c r="K189" s="33"/>
      <c r="L189" s="33"/>
    </row>
    <row r="190" spans="1:12" s="34" customFormat="1" ht="18.75" customHeight="1" x14ac:dyDescent="0.25">
      <c r="A190" s="23" t="str">
        <f>Лист4!A188</f>
        <v xml:space="preserve">Дарвина ул. д.6 </v>
      </c>
      <c r="B190" s="49">
        <f t="shared" si="4"/>
        <v>22.081371914893616</v>
      </c>
      <c r="C190" s="49">
        <f t="shared" si="5"/>
        <v>1.5055480851063829</v>
      </c>
      <c r="D190" s="30">
        <v>0</v>
      </c>
      <c r="E190" s="31">
        <v>1.5055480851063829</v>
      </c>
      <c r="F190" s="32">
        <v>0</v>
      </c>
      <c r="G190" s="32">
        <v>0</v>
      </c>
      <c r="H190" s="32">
        <v>0</v>
      </c>
      <c r="I190" s="32">
        <v>0</v>
      </c>
      <c r="J190" s="29">
        <f>Лист4!E188/1000</f>
        <v>23.586919999999999</v>
      </c>
      <c r="K190" s="33"/>
      <c r="L190" s="33"/>
    </row>
    <row r="191" spans="1:12" s="34" customFormat="1" ht="18.75" customHeight="1" x14ac:dyDescent="0.25">
      <c r="A191" s="23" t="str">
        <f>Лист4!A189</f>
        <v xml:space="preserve">Дарвина ул. д.9 </v>
      </c>
      <c r="B191" s="49">
        <f t="shared" si="4"/>
        <v>0.87344680851063838</v>
      </c>
      <c r="C191" s="49">
        <f t="shared" si="5"/>
        <v>5.9553191489361702E-2</v>
      </c>
      <c r="D191" s="30">
        <v>0</v>
      </c>
      <c r="E191" s="31">
        <v>5.9553191489361702E-2</v>
      </c>
      <c r="F191" s="32">
        <v>0</v>
      </c>
      <c r="G191" s="32">
        <v>0</v>
      </c>
      <c r="H191" s="32">
        <v>0</v>
      </c>
      <c r="I191" s="32">
        <v>0</v>
      </c>
      <c r="J191" s="29">
        <f>Лист4!E189/1000</f>
        <v>0.93300000000000005</v>
      </c>
      <c r="K191" s="33"/>
      <c r="L191" s="33"/>
    </row>
    <row r="192" spans="1:12" s="34" customFormat="1" ht="18.75" customHeight="1" x14ac:dyDescent="0.25">
      <c r="A192" s="23" t="str">
        <f>Лист4!A190</f>
        <v xml:space="preserve">Донбасская ул. д. 54 </v>
      </c>
      <c r="B192" s="49">
        <f t="shared" si="4"/>
        <v>0.58622978723404262</v>
      </c>
      <c r="C192" s="49">
        <f t="shared" si="5"/>
        <v>3.9970212765957448E-2</v>
      </c>
      <c r="D192" s="30">
        <v>0</v>
      </c>
      <c r="E192" s="31">
        <v>3.9970212765957448E-2</v>
      </c>
      <c r="F192" s="32">
        <v>0</v>
      </c>
      <c r="G192" s="32">
        <v>0</v>
      </c>
      <c r="H192" s="32">
        <v>0</v>
      </c>
      <c r="I192" s="32"/>
      <c r="J192" s="29">
        <f>Лист4!E190/1000</f>
        <v>0.62620000000000009</v>
      </c>
      <c r="K192" s="33"/>
      <c r="L192" s="33"/>
    </row>
    <row r="193" spans="1:12" s="34" customFormat="1" ht="18.75" customHeight="1" x14ac:dyDescent="0.25">
      <c r="A193" s="23" t="str">
        <f>Лист4!A191</f>
        <v xml:space="preserve">Донбасская ул. д.14 </v>
      </c>
      <c r="B193" s="49">
        <f t="shared" si="4"/>
        <v>1.4321531914893619</v>
      </c>
      <c r="C193" s="49">
        <f t="shared" si="5"/>
        <v>9.7646808510638325E-2</v>
      </c>
      <c r="D193" s="30">
        <v>0</v>
      </c>
      <c r="E193" s="31">
        <v>9.7646808510638325E-2</v>
      </c>
      <c r="F193" s="32">
        <v>0</v>
      </c>
      <c r="G193" s="32">
        <v>0</v>
      </c>
      <c r="H193" s="32">
        <v>0</v>
      </c>
      <c r="I193" s="32">
        <v>0</v>
      </c>
      <c r="J193" s="29">
        <f>Лист4!E191/1000</f>
        <v>1.5298000000000003</v>
      </c>
      <c r="K193" s="33"/>
      <c r="L193" s="33"/>
    </row>
    <row r="194" spans="1:12" s="34" customFormat="1" ht="25.5" customHeight="1" x14ac:dyDescent="0.25">
      <c r="A194" s="23" t="str">
        <f>Лист4!A192</f>
        <v xml:space="preserve">Донбасская ул. д.15 </v>
      </c>
      <c r="B194" s="49">
        <f t="shared" si="4"/>
        <v>1.0578723404255319</v>
      </c>
      <c r="C194" s="49">
        <f t="shared" si="5"/>
        <v>7.2127659574468081E-2</v>
      </c>
      <c r="D194" s="30">
        <v>0</v>
      </c>
      <c r="E194" s="31">
        <v>7.2127659574468081E-2</v>
      </c>
      <c r="F194" s="32">
        <v>0</v>
      </c>
      <c r="G194" s="32">
        <v>0</v>
      </c>
      <c r="H194" s="32">
        <v>0</v>
      </c>
      <c r="I194" s="32">
        <v>0</v>
      </c>
      <c r="J194" s="29">
        <f>Лист4!E192/1000</f>
        <v>1.1299999999999999</v>
      </c>
      <c r="K194" s="33"/>
      <c r="L194" s="33"/>
    </row>
    <row r="195" spans="1:12" s="34" customFormat="1" ht="18.75" customHeight="1" x14ac:dyDescent="0.25">
      <c r="A195" s="23" t="str">
        <f>Лист4!A193</f>
        <v xml:space="preserve">Донбасская ул. д.26 </v>
      </c>
      <c r="B195" s="49">
        <f t="shared" si="4"/>
        <v>0.24060510638297875</v>
      </c>
      <c r="C195" s="49">
        <f t="shared" si="5"/>
        <v>1.6404893617021278E-2</v>
      </c>
      <c r="D195" s="30">
        <v>0</v>
      </c>
      <c r="E195" s="31">
        <v>1.6404893617021278E-2</v>
      </c>
      <c r="F195" s="32">
        <v>0</v>
      </c>
      <c r="G195" s="32">
        <v>0</v>
      </c>
      <c r="H195" s="32">
        <v>0</v>
      </c>
      <c r="I195" s="32">
        <v>0</v>
      </c>
      <c r="J195" s="29">
        <f>Лист4!E193/1000</f>
        <v>0.25701000000000002</v>
      </c>
      <c r="K195" s="33"/>
      <c r="L195" s="33"/>
    </row>
    <row r="196" spans="1:12" s="34" customFormat="1" ht="25.5" customHeight="1" x14ac:dyDescent="0.25">
      <c r="A196" s="23" t="str">
        <f>Лист4!A194</f>
        <v xml:space="preserve">Донбасская ул. д.28 </v>
      </c>
      <c r="B196" s="49">
        <f t="shared" si="4"/>
        <v>37.701446808510639</v>
      </c>
      <c r="C196" s="49">
        <f t="shared" si="5"/>
        <v>2.5705531914893616</v>
      </c>
      <c r="D196" s="30">
        <v>0</v>
      </c>
      <c r="E196" s="31">
        <v>2.5705531914893616</v>
      </c>
      <c r="F196" s="32">
        <v>0</v>
      </c>
      <c r="G196" s="32">
        <v>0</v>
      </c>
      <c r="H196" s="32">
        <v>0</v>
      </c>
      <c r="I196" s="32">
        <v>0</v>
      </c>
      <c r="J196" s="29">
        <f>Лист4!E194/1000</f>
        <v>40.271999999999998</v>
      </c>
      <c r="K196" s="33"/>
      <c r="L196" s="33"/>
    </row>
    <row r="197" spans="1:12" s="34" customFormat="1" ht="25.5" customHeight="1" x14ac:dyDescent="0.25">
      <c r="A197" s="23" t="str">
        <f>Лист4!A195</f>
        <v xml:space="preserve">Донбасская ул. д.30 </v>
      </c>
      <c r="B197" s="49">
        <f t="shared" si="4"/>
        <v>0</v>
      </c>
      <c r="C197" s="49">
        <f t="shared" si="5"/>
        <v>0</v>
      </c>
      <c r="D197" s="30">
        <v>0</v>
      </c>
      <c r="E197" s="31">
        <v>0</v>
      </c>
      <c r="F197" s="32">
        <v>0</v>
      </c>
      <c r="G197" s="32">
        <v>0</v>
      </c>
      <c r="H197" s="32">
        <v>0</v>
      </c>
      <c r="I197" s="32">
        <v>0</v>
      </c>
      <c r="J197" s="29">
        <f>Лист4!E195/1000</f>
        <v>0</v>
      </c>
      <c r="K197" s="33"/>
      <c r="L197" s="33"/>
    </row>
    <row r="198" spans="1:12" s="34" customFormat="1" ht="18.75" customHeight="1" x14ac:dyDescent="0.25">
      <c r="A198" s="23" t="str">
        <f>Лист4!A196</f>
        <v xml:space="preserve">Донбасская ул. д.4 </v>
      </c>
      <c r="B198" s="49">
        <f t="shared" si="4"/>
        <v>0.26165957446808513</v>
      </c>
      <c r="C198" s="49">
        <f t="shared" si="5"/>
        <v>1.7840425531914894E-2</v>
      </c>
      <c r="D198" s="30">
        <v>0</v>
      </c>
      <c r="E198" s="31">
        <v>1.7840425531914894E-2</v>
      </c>
      <c r="F198" s="32">
        <v>0</v>
      </c>
      <c r="G198" s="32">
        <v>0</v>
      </c>
      <c r="H198" s="32">
        <v>0</v>
      </c>
      <c r="I198" s="32">
        <v>0</v>
      </c>
      <c r="J198" s="29">
        <f>Лист4!E196/1000</f>
        <v>0.27950000000000003</v>
      </c>
      <c r="K198" s="33"/>
      <c r="L198" s="33"/>
    </row>
    <row r="199" spans="1:12" s="34" customFormat="1" ht="18.75" customHeight="1" x14ac:dyDescent="0.25">
      <c r="A199" s="23" t="str">
        <f>Лист4!A197</f>
        <v xml:space="preserve">Донбасская ул. д.8 </v>
      </c>
      <c r="B199" s="49">
        <f t="shared" si="4"/>
        <v>1.2170212765957447</v>
      </c>
      <c r="C199" s="49">
        <f t="shared" si="5"/>
        <v>8.2978723404255328E-2</v>
      </c>
      <c r="D199" s="30">
        <v>0</v>
      </c>
      <c r="E199" s="31">
        <v>8.2978723404255328E-2</v>
      </c>
      <c r="F199" s="32">
        <v>0</v>
      </c>
      <c r="G199" s="32">
        <v>0</v>
      </c>
      <c r="H199" s="32">
        <v>0</v>
      </c>
      <c r="I199" s="32"/>
      <c r="J199" s="29">
        <f>Лист4!E197/1000</f>
        <v>1.3</v>
      </c>
      <c r="K199" s="33"/>
      <c r="L199" s="33"/>
    </row>
    <row r="200" spans="1:12" s="34" customFormat="1" ht="25.5" customHeight="1" x14ac:dyDescent="0.25">
      <c r="A200" s="23" t="str">
        <f>Лист4!A198</f>
        <v xml:space="preserve">Епишина ул. д.19 </v>
      </c>
      <c r="B200" s="49">
        <f t="shared" ref="B200:B263" si="6">J200+I200-E200</f>
        <v>6.1748851063829786</v>
      </c>
      <c r="C200" s="49">
        <f t="shared" ref="C200:C263" si="7">E200</f>
        <v>0.42101489361702127</v>
      </c>
      <c r="D200" s="30">
        <v>0</v>
      </c>
      <c r="E200" s="31">
        <v>0.42101489361702127</v>
      </c>
      <c r="F200" s="32">
        <v>0</v>
      </c>
      <c r="G200" s="32">
        <v>0</v>
      </c>
      <c r="H200" s="32">
        <v>0</v>
      </c>
      <c r="I200" s="32">
        <v>0</v>
      </c>
      <c r="J200" s="29">
        <f>Лист4!E198/1000</f>
        <v>6.5959000000000003</v>
      </c>
      <c r="K200" s="33"/>
      <c r="L200" s="33"/>
    </row>
    <row r="201" spans="1:12" s="34" customFormat="1" ht="25.5" customHeight="1" x14ac:dyDescent="0.25">
      <c r="A201" s="23" t="str">
        <f>Лист4!A199</f>
        <v xml:space="preserve">Епишина ул. д.45 </v>
      </c>
      <c r="B201" s="49">
        <f t="shared" si="6"/>
        <v>9.6695148936170199</v>
      </c>
      <c r="C201" s="49">
        <f t="shared" si="7"/>
        <v>0.65928510638297866</v>
      </c>
      <c r="D201" s="30">
        <v>0</v>
      </c>
      <c r="E201" s="31">
        <v>0.65928510638297866</v>
      </c>
      <c r="F201" s="32">
        <v>0</v>
      </c>
      <c r="G201" s="32">
        <v>0</v>
      </c>
      <c r="H201" s="32">
        <v>0</v>
      </c>
      <c r="I201" s="32">
        <v>0</v>
      </c>
      <c r="J201" s="29">
        <f>Лист4!E199/1000</f>
        <v>10.328799999999999</v>
      </c>
      <c r="K201" s="33"/>
      <c r="L201" s="33"/>
    </row>
    <row r="202" spans="1:12" s="34" customFormat="1" ht="25.5" customHeight="1" x14ac:dyDescent="0.25">
      <c r="A202" s="23" t="str">
        <f>Лист4!A200</f>
        <v xml:space="preserve">Епишина ул. д.58 </v>
      </c>
      <c r="B202" s="49">
        <f t="shared" si="6"/>
        <v>56.539719148936179</v>
      </c>
      <c r="C202" s="49">
        <f t="shared" si="7"/>
        <v>3.8549808510638304</v>
      </c>
      <c r="D202" s="30">
        <v>0</v>
      </c>
      <c r="E202" s="31">
        <v>3.8549808510638304</v>
      </c>
      <c r="F202" s="32">
        <v>0</v>
      </c>
      <c r="G202" s="32">
        <v>0</v>
      </c>
      <c r="H202" s="32">
        <v>0</v>
      </c>
      <c r="I202" s="32">
        <v>0</v>
      </c>
      <c r="J202" s="29">
        <f>Лист4!E200/1000</f>
        <v>60.394700000000007</v>
      </c>
      <c r="K202" s="33"/>
      <c r="L202" s="33"/>
    </row>
    <row r="203" spans="1:12" s="34" customFormat="1" ht="25.5" customHeight="1" x14ac:dyDescent="0.25">
      <c r="A203" s="23" t="str">
        <f>Лист4!A201</f>
        <v xml:space="preserve">Епишина ул. д.6 </v>
      </c>
      <c r="B203" s="49">
        <f t="shared" si="6"/>
        <v>9.6253276595744683</v>
      </c>
      <c r="C203" s="49">
        <f t="shared" si="7"/>
        <v>0.65627234042553195</v>
      </c>
      <c r="D203" s="30">
        <v>0</v>
      </c>
      <c r="E203" s="31">
        <v>0.65627234042553195</v>
      </c>
      <c r="F203" s="32">
        <v>0</v>
      </c>
      <c r="G203" s="32">
        <v>0</v>
      </c>
      <c r="H203" s="32">
        <v>0</v>
      </c>
      <c r="I203" s="32">
        <v>0</v>
      </c>
      <c r="J203" s="29">
        <f>Лист4!E201/1000</f>
        <v>10.281600000000001</v>
      </c>
      <c r="K203" s="33"/>
      <c r="L203" s="33"/>
    </row>
    <row r="204" spans="1:12" s="34" customFormat="1" ht="18.75" customHeight="1" x14ac:dyDescent="0.25">
      <c r="A204" s="23" t="str">
        <f>Лист4!A202</f>
        <v xml:space="preserve">Епишина ул. д.61 </v>
      </c>
      <c r="B204" s="49">
        <f t="shared" si="6"/>
        <v>0</v>
      </c>
      <c r="C204" s="49">
        <f t="shared" si="7"/>
        <v>0</v>
      </c>
      <c r="D204" s="30">
        <v>0</v>
      </c>
      <c r="E204" s="31">
        <v>0</v>
      </c>
      <c r="F204" s="32">
        <v>0</v>
      </c>
      <c r="G204" s="32">
        <v>0</v>
      </c>
      <c r="H204" s="32">
        <v>0</v>
      </c>
      <c r="I204" s="32">
        <v>0</v>
      </c>
      <c r="J204" s="29">
        <f>Лист4!E202/1000</f>
        <v>0</v>
      </c>
      <c r="K204" s="33"/>
      <c r="L204" s="33"/>
    </row>
    <row r="205" spans="1:12" s="34" customFormat="1" ht="25.5" customHeight="1" x14ac:dyDescent="0.25">
      <c r="A205" s="23" t="str">
        <f>Лист4!A203</f>
        <v xml:space="preserve">Епишина ул. д.62 </v>
      </c>
      <c r="B205" s="49">
        <f t="shared" si="6"/>
        <v>0.90845957446808512</v>
      </c>
      <c r="C205" s="49">
        <f t="shared" si="7"/>
        <v>6.1940425531914894E-2</v>
      </c>
      <c r="D205" s="30">
        <v>0</v>
      </c>
      <c r="E205" s="31">
        <v>6.1940425531914894E-2</v>
      </c>
      <c r="F205" s="32">
        <v>0</v>
      </c>
      <c r="G205" s="32">
        <v>0</v>
      </c>
      <c r="H205" s="32">
        <v>0</v>
      </c>
      <c r="I205" s="32">
        <v>0</v>
      </c>
      <c r="J205" s="29">
        <f>Лист4!E203/1000</f>
        <v>0.97040000000000004</v>
      </c>
      <c r="K205" s="33"/>
      <c r="L205" s="33"/>
    </row>
    <row r="206" spans="1:12" s="34" customFormat="1" ht="25.5" customHeight="1" x14ac:dyDescent="0.25">
      <c r="A206" s="23" t="str">
        <f>Лист4!A204</f>
        <v xml:space="preserve">Епишина ул. д.67 </v>
      </c>
      <c r="B206" s="49">
        <f t="shared" si="6"/>
        <v>0</v>
      </c>
      <c r="C206" s="49">
        <f t="shared" si="7"/>
        <v>0</v>
      </c>
      <c r="D206" s="30">
        <v>0</v>
      </c>
      <c r="E206" s="31">
        <v>0</v>
      </c>
      <c r="F206" s="32">
        <v>0</v>
      </c>
      <c r="G206" s="32">
        <v>0</v>
      </c>
      <c r="H206" s="32">
        <v>0</v>
      </c>
      <c r="I206" s="32">
        <v>0</v>
      </c>
      <c r="J206" s="29">
        <f>Лист4!E204/1000</f>
        <v>0</v>
      </c>
      <c r="K206" s="33"/>
      <c r="L206" s="33"/>
    </row>
    <row r="207" spans="1:12" s="34" customFormat="1" ht="18.75" customHeight="1" x14ac:dyDescent="0.25">
      <c r="A207" s="23" t="str">
        <f>Лист4!A205</f>
        <v xml:space="preserve">Епишина ул. д.67А </v>
      </c>
      <c r="B207" s="49">
        <f t="shared" si="6"/>
        <v>0</v>
      </c>
      <c r="C207" s="49">
        <f t="shared" si="7"/>
        <v>0</v>
      </c>
      <c r="D207" s="30">
        <v>0</v>
      </c>
      <c r="E207" s="31">
        <v>0</v>
      </c>
      <c r="F207" s="32">
        <v>0</v>
      </c>
      <c r="G207" s="32">
        <v>0</v>
      </c>
      <c r="H207" s="32">
        <v>0</v>
      </c>
      <c r="I207" s="32">
        <v>0</v>
      </c>
      <c r="J207" s="29">
        <f>Лист4!E205/1000</f>
        <v>0</v>
      </c>
      <c r="K207" s="33"/>
      <c r="L207" s="33"/>
    </row>
    <row r="208" spans="1:12" s="34" customFormat="1" ht="18.75" customHeight="1" x14ac:dyDescent="0.25">
      <c r="A208" s="23" t="str">
        <f>Лист4!A206</f>
        <v xml:space="preserve">Епишина ул. д.72 </v>
      </c>
      <c r="B208" s="49">
        <f t="shared" si="6"/>
        <v>9.9982978723404253E-2</v>
      </c>
      <c r="C208" s="49">
        <f t="shared" si="7"/>
        <v>6.8170212765957441E-3</v>
      </c>
      <c r="D208" s="30">
        <v>0</v>
      </c>
      <c r="E208" s="31">
        <v>6.8170212765957441E-3</v>
      </c>
      <c r="F208" s="32">
        <v>0</v>
      </c>
      <c r="G208" s="32">
        <v>0</v>
      </c>
      <c r="H208" s="32">
        <v>0</v>
      </c>
      <c r="I208" s="32">
        <v>0</v>
      </c>
      <c r="J208" s="29">
        <f>Лист4!E206/1000</f>
        <v>0.10679999999999999</v>
      </c>
      <c r="K208" s="33"/>
      <c r="L208" s="33"/>
    </row>
    <row r="209" spans="1:12" s="34" customFormat="1" ht="18.75" customHeight="1" x14ac:dyDescent="0.25">
      <c r="A209" s="23" t="str">
        <f>Лист4!A207</f>
        <v xml:space="preserve">Епишина ул. д.88 </v>
      </c>
      <c r="B209" s="49">
        <f t="shared" si="6"/>
        <v>8.7146774468085102</v>
      </c>
      <c r="C209" s="49">
        <f t="shared" si="7"/>
        <v>0.59418255319148938</v>
      </c>
      <c r="D209" s="30">
        <v>0</v>
      </c>
      <c r="E209" s="31">
        <v>0.59418255319148938</v>
      </c>
      <c r="F209" s="32">
        <v>0</v>
      </c>
      <c r="G209" s="32">
        <v>0</v>
      </c>
      <c r="H209" s="32">
        <v>0</v>
      </c>
      <c r="I209" s="32">
        <v>0</v>
      </c>
      <c r="J209" s="29">
        <f>Лист4!E207/1000</f>
        <v>9.3088599999999992</v>
      </c>
      <c r="K209" s="33"/>
      <c r="L209" s="33"/>
    </row>
    <row r="210" spans="1:12" s="34" customFormat="1" ht="25.5" customHeight="1" x14ac:dyDescent="0.25">
      <c r="A210" s="23" t="str">
        <f>Лист4!A208</f>
        <v xml:space="preserve">Жана Жореса ул. д.14А </v>
      </c>
      <c r="B210" s="49">
        <f t="shared" si="6"/>
        <v>0.13714893617021276</v>
      </c>
      <c r="C210" s="49">
        <f t="shared" si="7"/>
        <v>9.3510638297872335E-3</v>
      </c>
      <c r="D210" s="30">
        <v>0</v>
      </c>
      <c r="E210" s="31">
        <v>9.3510638297872335E-3</v>
      </c>
      <c r="F210" s="32">
        <v>0</v>
      </c>
      <c r="G210" s="32">
        <v>0</v>
      </c>
      <c r="H210" s="32">
        <v>0</v>
      </c>
      <c r="I210" s="32">
        <v>0</v>
      </c>
      <c r="J210" s="29">
        <f>Лист4!E208/1000</f>
        <v>0.14649999999999999</v>
      </c>
      <c r="K210" s="33"/>
      <c r="L210" s="33"/>
    </row>
    <row r="211" spans="1:12" s="34" customFormat="1" ht="25.5" customHeight="1" x14ac:dyDescent="0.25">
      <c r="A211" s="23" t="str">
        <f>Лист4!A209</f>
        <v xml:space="preserve">Жана Жореса ул. д.15 </v>
      </c>
      <c r="B211" s="49">
        <f t="shared" si="6"/>
        <v>0.53174468085106374</v>
      </c>
      <c r="C211" s="49">
        <f t="shared" si="7"/>
        <v>3.6255319148936163E-2</v>
      </c>
      <c r="D211" s="30">
        <v>0</v>
      </c>
      <c r="E211" s="31">
        <v>3.6255319148936163E-2</v>
      </c>
      <c r="F211" s="32">
        <v>0</v>
      </c>
      <c r="G211" s="32">
        <v>0</v>
      </c>
      <c r="H211" s="32">
        <v>0</v>
      </c>
      <c r="I211" s="32">
        <v>0</v>
      </c>
      <c r="J211" s="29">
        <f>Лист4!E209/1000</f>
        <v>0.56799999999999995</v>
      </c>
      <c r="K211" s="33"/>
      <c r="L211" s="33"/>
    </row>
    <row r="212" spans="1:12" s="34" customFormat="1" ht="18.75" customHeight="1" x14ac:dyDescent="0.25">
      <c r="A212" s="23" t="str">
        <f>Лист4!A210</f>
        <v xml:space="preserve">Жана Жореса ул. д.18 </v>
      </c>
      <c r="B212" s="49">
        <f t="shared" si="6"/>
        <v>11.344136170212764</v>
      </c>
      <c r="C212" s="49">
        <f t="shared" si="7"/>
        <v>0.77346382978723383</v>
      </c>
      <c r="D212" s="30">
        <v>0</v>
      </c>
      <c r="E212" s="31">
        <v>0.77346382978723383</v>
      </c>
      <c r="F212" s="32">
        <v>0</v>
      </c>
      <c r="G212" s="32">
        <v>0</v>
      </c>
      <c r="H212" s="32">
        <v>0</v>
      </c>
      <c r="I212" s="32">
        <v>0</v>
      </c>
      <c r="J212" s="29">
        <f>Лист4!E210/1000</f>
        <v>12.117599999999998</v>
      </c>
      <c r="K212" s="33"/>
      <c r="L212" s="33"/>
    </row>
    <row r="213" spans="1:12" s="34" customFormat="1" ht="18.75" customHeight="1" x14ac:dyDescent="0.25">
      <c r="A213" s="23" t="str">
        <f>Лист4!A211</f>
        <v xml:space="preserve">Жана Жореса ул. д.5 </v>
      </c>
      <c r="B213" s="49">
        <f t="shared" si="6"/>
        <v>0.10897021276595745</v>
      </c>
      <c r="C213" s="49">
        <f t="shared" si="7"/>
        <v>7.4297872340425529E-3</v>
      </c>
      <c r="D213" s="30">
        <v>0</v>
      </c>
      <c r="E213" s="31">
        <v>7.4297872340425529E-3</v>
      </c>
      <c r="F213" s="32">
        <v>0</v>
      </c>
      <c r="G213" s="32">
        <v>0</v>
      </c>
      <c r="H213" s="32">
        <v>0</v>
      </c>
      <c r="I213" s="32">
        <v>0</v>
      </c>
      <c r="J213" s="29">
        <f>Лист4!E211/1000</f>
        <v>0.1164</v>
      </c>
      <c r="K213" s="33"/>
      <c r="L213" s="33"/>
    </row>
    <row r="214" spans="1:12" s="34" customFormat="1" ht="18.75" customHeight="1" x14ac:dyDescent="0.25">
      <c r="A214" s="23" t="str">
        <f>Лист4!A212</f>
        <v xml:space="preserve">Зеленая ул. д.1 - корп. 1 </v>
      </c>
      <c r="B214" s="49">
        <f t="shared" si="6"/>
        <v>890.7274902127657</v>
      </c>
      <c r="C214" s="49">
        <f t="shared" si="7"/>
        <v>60.731419787234032</v>
      </c>
      <c r="D214" s="30">
        <v>0</v>
      </c>
      <c r="E214" s="31">
        <v>60.731419787234032</v>
      </c>
      <c r="F214" s="32">
        <v>0</v>
      </c>
      <c r="G214" s="32">
        <v>0</v>
      </c>
      <c r="H214" s="32">
        <v>0</v>
      </c>
      <c r="I214" s="32">
        <v>0</v>
      </c>
      <c r="J214" s="29">
        <f>Лист4!E212/1000</f>
        <v>951.45890999999972</v>
      </c>
      <c r="K214" s="33"/>
      <c r="L214" s="33"/>
    </row>
    <row r="215" spans="1:12" s="34" customFormat="1" ht="18.75" customHeight="1" x14ac:dyDescent="0.25">
      <c r="A215" s="23" t="str">
        <f>Лист4!A213</f>
        <v xml:space="preserve">Зеленая ул. д.1 - корп. 2 </v>
      </c>
      <c r="B215" s="49">
        <f t="shared" si="6"/>
        <v>706.25339914893641</v>
      </c>
      <c r="C215" s="49">
        <f t="shared" si="7"/>
        <v>48.153640851063848</v>
      </c>
      <c r="D215" s="30">
        <v>0</v>
      </c>
      <c r="E215" s="31">
        <v>48.153640851063848</v>
      </c>
      <c r="F215" s="32">
        <v>0</v>
      </c>
      <c r="G215" s="32">
        <v>0</v>
      </c>
      <c r="H215" s="32">
        <v>0</v>
      </c>
      <c r="I215" s="32">
        <v>0</v>
      </c>
      <c r="J215" s="29">
        <f>Лист4!E213/1000</f>
        <v>754.40704000000028</v>
      </c>
      <c r="K215" s="33"/>
      <c r="L215" s="33"/>
    </row>
    <row r="216" spans="1:12" s="34" customFormat="1" ht="18.75" customHeight="1" x14ac:dyDescent="0.25">
      <c r="A216" s="23" t="str">
        <f>Лист4!A214</f>
        <v xml:space="preserve">Зеленая ул. д.1 - корп. 3 </v>
      </c>
      <c r="B216" s="49">
        <f t="shared" si="6"/>
        <v>63.313191489361699</v>
      </c>
      <c r="C216" s="49">
        <f t="shared" si="7"/>
        <v>4.3168085106382978</v>
      </c>
      <c r="D216" s="30">
        <v>0</v>
      </c>
      <c r="E216" s="31">
        <v>4.3168085106382978</v>
      </c>
      <c r="F216" s="32">
        <v>0</v>
      </c>
      <c r="G216" s="32">
        <v>0</v>
      </c>
      <c r="H216" s="32">
        <v>0</v>
      </c>
      <c r="I216" s="32">
        <v>0</v>
      </c>
      <c r="J216" s="29">
        <f>Лист4!E214/1000</f>
        <v>67.63</v>
      </c>
      <c r="K216" s="33"/>
      <c r="L216" s="33"/>
    </row>
    <row r="217" spans="1:12" s="34" customFormat="1" ht="18.75" customHeight="1" x14ac:dyDescent="0.25">
      <c r="A217" s="23" t="str">
        <f>Лист4!A215</f>
        <v xml:space="preserve">Зеленая ул. д.1 - корп. 4 </v>
      </c>
      <c r="B217" s="49">
        <f t="shared" si="6"/>
        <v>7.1523217021276588</v>
      </c>
      <c r="C217" s="49">
        <f t="shared" si="7"/>
        <v>0.48765829787234038</v>
      </c>
      <c r="D217" s="30">
        <v>0</v>
      </c>
      <c r="E217" s="31">
        <v>0.48765829787234038</v>
      </c>
      <c r="F217" s="32">
        <v>0</v>
      </c>
      <c r="G217" s="32">
        <v>0</v>
      </c>
      <c r="H217" s="32">
        <v>0</v>
      </c>
      <c r="I217" s="32">
        <v>0</v>
      </c>
      <c r="J217" s="29">
        <f>Лист4!E215/1000</f>
        <v>7.6399799999999995</v>
      </c>
      <c r="K217" s="33"/>
      <c r="L217" s="33"/>
    </row>
    <row r="218" spans="1:12" s="34" customFormat="1" ht="18.75" customHeight="1" x14ac:dyDescent="0.25">
      <c r="A218" s="23" t="str">
        <f>Лист4!A216</f>
        <v xml:space="preserve">Зеленая ул. д.1 - корп. 5 </v>
      </c>
      <c r="B218" s="49">
        <f t="shared" si="6"/>
        <v>3.2884851063829785</v>
      </c>
      <c r="C218" s="49">
        <f t="shared" si="7"/>
        <v>0.22421489361702124</v>
      </c>
      <c r="D218" s="30">
        <v>0</v>
      </c>
      <c r="E218" s="31">
        <v>0.22421489361702124</v>
      </c>
      <c r="F218" s="32">
        <v>0</v>
      </c>
      <c r="G218" s="32">
        <v>0</v>
      </c>
      <c r="H218" s="32">
        <v>0</v>
      </c>
      <c r="I218" s="32">
        <v>0</v>
      </c>
      <c r="J218" s="29">
        <f>Лист4!E216/1000</f>
        <v>3.5126999999999997</v>
      </c>
      <c r="K218" s="33"/>
      <c r="L218" s="33"/>
    </row>
    <row r="219" spans="1:12" s="34" customFormat="1" ht="18.75" customHeight="1" x14ac:dyDescent="0.25">
      <c r="A219" s="23" t="str">
        <f>Лист4!A217</f>
        <v xml:space="preserve">Зеленая ул. д.1 - корп. 6 </v>
      </c>
      <c r="B219" s="49">
        <f t="shared" si="6"/>
        <v>3.2873617021276593</v>
      </c>
      <c r="C219" s="49">
        <f t="shared" si="7"/>
        <v>0.22413829787234041</v>
      </c>
      <c r="D219" s="30">
        <v>0</v>
      </c>
      <c r="E219" s="31">
        <v>0.22413829787234041</v>
      </c>
      <c r="F219" s="32">
        <v>0</v>
      </c>
      <c r="G219" s="32">
        <v>0</v>
      </c>
      <c r="H219" s="32">
        <v>0</v>
      </c>
      <c r="I219" s="32">
        <v>0</v>
      </c>
      <c r="J219" s="29">
        <f>Лист4!E217/1000</f>
        <v>3.5114999999999998</v>
      </c>
      <c r="K219" s="33"/>
      <c r="L219" s="33"/>
    </row>
    <row r="220" spans="1:12" s="34" customFormat="1" ht="18.75" customHeight="1" x14ac:dyDescent="0.25">
      <c r="A220" s="23" t="str">
        <f>Лист4!A218</f>
        <v xml:space="preserve">Зеленая ул. д.70 </v>
      </c>
      <c r="B220" s="49">
        <f t="shared" si="6"/>
        <v>0</v>
      </c>
      <c r="C220" s="49">
        <f t="shared" si="7"/>
        <v>0</v>
      </c>
      <c r="D220" s="30">
        <v>0</v>
      </c>
      <c r="E220" s="31">
        <v>0</v>
      </c>
      <c r="F220" s="32">
        <v>0</v>
      </c>
      <c r="G220" s="32">
        <v>0</v>
      </c>
      <c r="H220" s="32">
        <v>0</v>
      </c>
      <c r="I220" s="32">
        <v>0</v>
      </c>
      <c r="J220" s="29">
        <f>Лист4!E218/1000</f>
        <v>0</v>
      </c>
      <c r="K220" s="33"/>
      <c r="L220" s="33"/>
    </row>
    <row r="221" spans="1:12" s="34" customFormat="1" ht="18.75" customHeight="1" x14ac:dyDescent="0.25">
      <c r="A221" s="23" t="str">
        <f>Лист4!A219</f>
        <v xml:space="preserve">Зеленгинская 2-я  д.3 </v>
      </c>
      <c r="B221" s="49">
        <f t="shared" si="6"/>
        <v>176.12767489361704</v>
      </c>
      <c r="C221" s="49">
        <f t="shared" si="7"/>
        <v>12.008705106382981</v>
      </c>
      <c r="D221" s="30">
        <v>0</v>
      </c>
      <c r="E221" s="31">
        <v>12.008705106382981</v>
      </c>
      <c r="F221" s="32">
        <v>0</v>
      </c>
      <c r="G221" s="32">
        <v>0</v>
      </c>
      <c r="H221" s="32">
        <v>0</v>
      </c>
      <c r="I221" s="32">
        <v>0</v>
      </c>
      <c r="J221" s="29">
        <f>Лист4!E219/1000</f>
        <v>188.13638000000003</v>
      </c>
      <c r="K221" s="33"/>
      <c r="L221" s="33"/>
    </row>
    <row r="222" spans="1:12" s="34" customFormat="1" ht="18.75" customHeight="1" x14ac:dyDescent="0.25">
      <c r="A222" s="23" t="str">
        <f>Лист4!A220</f>
        <v xml:space="preserve">Зеленгинская 2-я ул. д.1 </v>
      </c>
      <c r="B222" s="49">
        <f t="shared" si="6"/>
        <v>1423.3936714893619</v>
      </c>
      <c r="C222" s="49">
        <f t="shared" si="7"/>
        <v>97.049568510638295</v>
      </c>
      <c r="D222" s="30">
        <v>0</v>
      </c>
      <c r="E222" s="31">
        <v>97.049568510638295</v>
      </c>
      <c r="F222" s="32">
        <v>0</v>
      </c>
      <c r="G222" s="32">
        <v>0</v>
      </c>
      <c r="H222" s="32">
        <v>0</v>
      </c>
      <c r="I222" s="32">
        <v>0</v>
      </c>
      <c r="J222" s="29">
        <f>Лист4!E220/1000</f>
        <v>1520.4432400000001</v>
      </c>
      <c r="K222" s="33"/>
      <c r="L222" s="33"/>
    </row>
    <row r="223" spans="1:12" s="34" customFormat="1" ht="18.75" customHeight="1" x14ac:dyDescent="0.25">
      <c r="A223" s="23" t="str">
        <f>Лист4!A221</f>
        <v xml:space="preserve">Зеленгинская 2-я ул. д.1 - корп. 1 </v>
      </c>
      <c r="B223" s="49">
        <f t="shared" si="6"/>
        <v>805.41263234042572</v>
      </c>
      <c r="C223" s="49">
        <f t="shared" si="7"/>
        <v>54.914497659574486</v>
      </c>
      <c r="D223" s="30">
        <v>0</v>
      </c>
      <c r="E223" s="31">
        <v>54.914497659574486</v>
      </c>
      <c r="F223" s="32">
        <v>0</v>
      </c>
      <c r="G223" s="32">
        <v>0</v>
      </c>
      <c r="H223" s="32">
        <v>0</v>
      </c>
      <c r="I223" s="32">
        <v>0</v>
      </c>
      <c r="J223" s="29">
        <f>Лист4!E221/1000</f>
        <v>860.32713000000024</v>
      </c>
      <c r="K223" s="33"/>
      <c r="L223" s="33"/>
    </row>
    <row r="224" spans="1:12" s="34" customFormat="1" ht="18.75" customHeight="1" x14ac:dyDescent="0.25">
      <c r="A224" s="23" t="str">
        <f>Лист4!A222</f>
        <v xml:space="preserve">Зеленгинская 2-я ул. д.1 - корп. 2 </v>
      </c>
      <c r="B224" s="49">
        <f t="shared" si="6"/>
        <v>997.07413276595742</v>
      </c>
      <c r="C224" s="49">
        <f t="shared" si="7"/>
        <v>67.982327234042558</v>
      </c>
      <c r="D224" s="30">
        <v>0</v>
      </c>
      <c r="E224" s="31">
        <v>67.982327234042558</v>
      </c>
      <c r="F224" s="32">
        <v>0</v>
      </c>
      <c r="G224" s="32">
        <v>0</v>
      </c>
      <c r="H224" s="32">
        <v>0</v>
      </c>
      <c r="I224" s="32">
        <v>0</v>
      </c>
      <c r="J224" s="29">
        <f>Лист4!E222/1000</f>
        <v>1065.05646</v>
      </c>
      <c r="K224" s="33"/>
      <c r="L224" s="33"/>
    </row>
    <row r="225" spans="1:12" s="34" customFormat="1" ht="18.75" customHeight="1" x14ac:dyDescent="0.25">
      <c r="A225" s="23" t="str">
        <f>Лист4!A223</f>
        <v xml:space="preserve">Зеленгинская 2-я ул. д.1 - корп. 4 </v>
      </c>
      <c r="B225" s="49">
        <f t="shared" si="6"/>
        <v>694.35253191489358</v>
      </c>
      <c r="C225" s="49">
        <f t="shared" si="7"/>
        <v>47.342218085106381</v>
      </c>
      <c r="D225" s="30">
        <v>0</v>
      </c>
      <c r="E225" s="31">
        <v>47.342218085106381</v>
      </c>
      <c r="F225" s="32">
        <v>0</v>
      </c>
      <c r="G225" s="32">
        <v>0</v>
      </c>
      <c r="H225" s="32">
        <v>0</v>
      </c>
      <c r="I225" s="32">
        <v>0</v>
      </c>
      <c r="J225" s="29">
        <f>Лист4!E223/1000</f>
        <v>741.69475</v>
      </c>
      <c r="K225" s="33"/>
      <c r="L225" s="33"/>
    </row>
    <row r="226" spans="1:12" s="34" customFormat="1" ht="25.5" customHeight="1" x14ac:dyDescent="0.25">
      <c r="A226" s="23" t="str">
        <f>Лист4!A224</f>
        <v xml:space="preserve">Зеленгинская 2-я ул. д.3 - корп. 2 </v>
      </c>
      <c r="B226" s="49">
        <f t="shared" si="6"/>
        <v>1043.6956995744683</v>
      </c>
      <c r="C226" s="49">
        <f t="shared" si="7"/>
        <v>71.161070425531932</v>
      </c>
      <c r="D226" s="30">
        <v>0</v>
      </c>
      <c r="E226" s="31">
        <v>71.161070425531932</v>
      </c>
      <c r="F226" s="32">
        <v>0</v>
      </c>
      <c r="G226" s="32">
        <v>0</v>
      </c>
      <c r="H226" s="32">
        <v>0</v>
      </c>
      <c r="I226" s="32">
        <v>0</v>
      </c>
      <c r="J226" s="29">
        <f>Лист4!E224/1000</f>
        <v>1114.8567700000003</v>
      </c>
      <c r="K226" s="33"/>
      <c r="L226" s="33"/>
    </row>
    <row r="227" spans="1:12" s="34" customFormat="1" ht="25.5" customHeight="1" x14ac:dyDescent="0.25">
      <c r="A227" s="23" t="str">
        <f>Лист4!A225</f>
        <v xml:space="preserve">Зеленгинская 2-я ул. д.3 - корп. 4 </v>
      </c>
      <c r="B227" s="49">
        <f t="shared" si="6"/>
        <v>429.56633617021276</v>
      </c>
      <c r="C227" s="49">
        <f t="shared" si="7"/>
        <v>29.288613829787231</v>
      </c>
      <c r="D227" s="30">
        <v>0</v>
      </c>
      <c r="E227" s="31">
        <v>29.288613829787231</v>
      </c>
      <c r="F227" s="32">
        <v>0</v>
      </c>
      <c r="G227" s="32">
        <v>0</v>
      </c>
      <c r="H227" s="32">
        <v>0</v>
      </c>
      <c r="I227" s="32">
        <v>0</v>
      </c>
      <c r="J227" s="29">
        <f>Лист4!E225/1000</f>
        <v>458.85494999999997</v>
      </c>
      <c r="K227" s="33"/>
      <c r="L227" s="33"/>
    </row>
    <row r="228" spans="1:12" s="34" customFormat="1" ht="25.5" customHeight="1" x14ac:dyDescent="0.25">
      <c r="A228" s="23" t="str">
        <f>Лист4!A226</f>
        <v xml:space="preserve">Зеленгинская 3-я ул. д.2 </v>
      </c>
      <c r="B228" s="49">
        <f t="shared" si="6"/>
        <v>248.86462723404256</v>
      </c>
      <c r="C228" s="49">
        <f t="shared" si="7"/>
        <v>16.968042765957446</v>
      </c>
      <c r="D228" s="30">
        <v>0</v>
      </c>
      <c r="E228" s="31">
        <v>16.968042765957446</v>
      </c>
      <c r="F228" s="32">
        <v>0</v>
      </c>
      <c r="G228" s="32">
        <v>0</v>
      </c>
      <c r="H228" s="32">
        <v>0</v>
      </c>
      <c r="I228" s="32">
        <v>0</v>
      </c>
      <c r="J228" s="29">
        <f>Лист4!E226/1000</f>
        <v>265.83267000000001</v>
      </c>
      <c r="K228" s="33"/>
      <c r="L228" s="33"/>
    </row>
    <row r="229" spans="1:12" s="34" customFormat="1" ht="25.5" customHeight="1" x14ac:dyDescent="0.25">
      <c r="A229" s="23" t="str">
        <f>Лист4!A227</f>
        <v xml:space="preserve">Зеленгинская 3-я ул. д.2 - корп. 3 </v>
      </c>
      <c r="B229" s="49">
        <f t="shared" si="6"/>
        <v>798.72595234042524</v>
      </c>
      <c r="C229" s="49">
        <f t="shared" si="7"/>
        <v>54.458587659574448</v>
      </c>
      <c r="D229" s="30">
        <v>0</v>
      </c>
      <c r="E229" s="31">
        <v>54.458587659574448</v>
      </c>
      <c r="F229" s="32">
        <v>0</v>
      </c>
      <c r="G229" s="32">
        <v>0</v>
      </c>
      <c r="H229" s="32">
        <v>0</v>
      </c>
      <c r="I229" s="32">
        <v>0</v>
      </c>
      <c r="J229" s="29">
        <f>Лист4!E227/1000</f>
        <v>853.18453999999974</v>
      </c>
      <c r="K229" s="33"/>
      <c r="L229" s="33"/>
    </row>
    <row r="230" spans="1:12" s="34" customFormat="1" ht="25.5" customHeight="1" x14ac:dyDescent="0.25">
      <c r="A230" s="23" t="str">
        <f>Лист4!A228</f>
        <v xml:space="preserve">Зеленгинская 3-я ул. д.4 </v>
      </c>
      <c r="B230" s="49">
        <f t="shared" si="6"/>
        <v>578.67958382978713</v>
      </c>
      <c r="C230" s="49">
        <f t="shared" si="7"/>
        <v>39.45542617021276</v>
      </c>
      <c r="D230" s="30">
        <v>0</v>
      </c>
      <c r="E230" s="31">
        <v>39.45542617021276</v>
      </c>
      <c r="F230" s="32">
        <v>0</v>
      </c>
      <c r="G230" s="32">
        <v>0</v>
      </c>
      <c r="H230" s="32">
        <v>0</v>
      </c>
      <c r="I230" s="32">
        <v>0</v>
      </c>
      <c r="J230" s="29">
        <f>Лист4!E228/1000</f>
        <v>618.13500999999985</v>
      </c>
      <c r="K230" s="33"/>
      <c r="L230" s="33"/>
    </row>
    <row r="231" spans="1:12" s="34" customFormat="1" ht="25.5" customHeight="1" x14ac:dyDescent="0.25">
      <c r="A231" s="23" t="str">
        <f>Лист4!A229</f>
        <v xml:space="preserve">Зеленгинская 3-я ул. д.4 - корп. 1 </v>
      </c>
      <c r="B231" s="49">
        <f t="shared" si="6"/>
        <v>189.81796595744683</v>
      </c>
      <c r="C231" s="49">
        <f t="shared" si="7"/>
        <v>12.942134042553192</v>
      </c>
      <c r="D231" s="30">
        <v>0</v>
      </c>
      <c r="E231" s="31">
        <v>12.942134042553192</v>
      </c>
      <c r="F231" s="32">
        <v>0</v>
      </c>
      <c r="G231" s="32">
        <v>0</v>
      </c>
      <c r="H231" s="32">
        <v>0</v>
      </c>
      <c r="I231" s="32">
        <v>0</v>
      </c>
      <c r="J231" s="29">
        <f>Лист4!E229/1000</f>
        <v>202.76010000000002</v>
      </c>
      <c r="K231" s="33"/>
      <c r="L231" s="33"/>
    </row>
    <row r="232" spans="1:12" s="34" customFormat="1" ht="18.75" customHeight="1" x14ac:dyDescent="0.25">
      <c r="A232" s="23" t="str">
        <f>Лист4!A230</f>
        <v xml:space="preserve">Зеленгинская 4-я ул. д.39 </v>
      </c>
      <c r="B232" s="49">
        <f t="shared" si="6"/>
        <v>654.04108936170201</v>
      </c>
      <c r="C232" s="49">
        <f t="shared" si="7"/>
        <v>44.593710638297871</v>
      </c>
      <c r="D232" s="30">
        <v>0</v>
      </c>
      <c r="E232" s="31">
        <v>44.593710638297871</v>
      </c>
      <c r="F232" s="32">
        <v>0</v>
      </c>
      <c r="G232" s="32">
        <v>0</v>
      </c>
      <c r="H232" s="32">
        <v>0</v>
      </c>
      <c r="I232" s="32">
        <v>0</v>
      </c>
      <c r="J232" s="29">
        <f>Лист4!E230/1000</f>
        <v>698.63479999999993</v>
      </c>
      <c r="K232" s="33"/>
      <c r="L232" s="33"/>
    </row>
    <row r="233" spans="1:12" s="34" customFormat="1" ht="18.75" customHeight="1" x14ac:dyDescent="0.25">
      <c r="A233" s="23" t="str">
        <f>Лист4!A231</f>
        <v xml:space="preserve">Зеленгинская ул. д.51 </v>
      </c>
      <c r="B233" s="49">
        <f t="shared" si="6"/>
        <v>439.34805106382987</v>
      </c>
      <c r="C233" s="49">
        <f t="shared" si="7"/>
        <v>29.955548936170217</v>
      </c>
      <c r="D233" s="30">
        <v>0</v>
      </c>
      <c r="E233" s="31">
        <v>29.955548936170217</v>
      </c>
      <c r="F233" s="32">
        <v>0</v>
      </c>
      <c r="G233" s="32">
        <v>0</v>
      </c>
      <c r="H233" s="32">
        <v>0</v>
      </c>
      <c r="I233" s="32">
        <v>0</v>
      </c>
      <c r="J233" s="29">
        <f>Лист4!E231/1000</f>
        <v>469.30360000000007</v>
      </c>
      <c r="K233" s="33"/>
      <c r="L233" s="33"/>
    </row>
    <row r="234" spans="1:12" s="34" customFormat="1" ht="18.75" customHeight="1" x14ac:dyDescent="0.25">
      <c r="A234" s="23" t="str">
        <f>Лист4!A232</f>
        <v xml:space="preserve">Зои Космодемьянской ул. д.106 </v>
      </c>
      <c r="B234" s="49">
        <f t="shared" si="6"/>
        <v>0.40124255319148938</v>
      </c>
      <c r="C234" s="49">
        <f t="shared" si="7"/>
        <v>2.7357446808510641E-2</v>
      </c>
      <c r="D234" s="30">
        <v>0</v>
      </c>
      <c r="E234" s="31">
        <v>2.7357446808510641E-2</v>
      </c>
      <c r="F234" s="32">
        <v>0</v>
      </c>
      <c r="G234" s="32">
        <v>0</v>
      </c>
      <c r="H234" s="32">
        <v>0</v>
      </c>
      <c r="I234" s="32">
        <v>0</v>
      </c>
      <c r="J234" s="29">
        <f>Лист4!E232/1000</f>
        <v>0.42860000000000004</v>
      </c>
      <c r="K234" s="33"/>
      <c r="L234" s="33"/>
    </row>
    <row r="235" spans="1:12" s="34" customFormat="1" ht="18.75" customHeight="1" x14ac:dyDescent="0.25">
      <c r="A235" s="23" t="str">
        <f>Лист4!A233</f>
        <v xml:space="preserve">Зои Космодемьянской ул. д.112 </v>
      </c>
      <c r="B235" s="49">
        <f t="shared" si="6"/>
        <v>0</v>
      </c>
      <c r="C235" s="49">
        <f t="shared" si="7"/>
        <v>0</v>
      </c>
      <c r="D235" s="30">
        <v>0</v>
      </c>
      <c r="E235" s="31">
        <v>0</v>
      </c>
      <c r="F235" s="32">
        <v>0</v>
      </c>
      <c r="G235" s="32">
        <v>0</v>
      </c>
      <c r="H235" s="32">
        <v>0</v>
      </c>
      <c r="I235" s="32">
        <v>0</v>
      </c>
      <c r="J235" s="29">
        <f>Лист4!E233/1000</f>
        <v>0</v>
      </c>
      <c r="K235" s="33"/>
      <c r="L235" s="33"/>
    </row>
    <row r="236" spans="1:12" s="34" customFormat="1" ht="46.5" customHeight="1" x14ac:dyDescent="0.25">
      <c r="A236" s="23" t="str">
        <f>Лист4!A234</f>
        <v xml:space="preserve">Зои Космодемьянской ул. д.121 </v>
      </c>
      <c r="B236" s="49">
        <f t="shared" si="6"/>
        <v>0</v>
      </c>
      <c r="C236" s="49">
        <f t="shared" si="7"/>
        <v>0</v>
      </c>
      <c r="D236" s="30">
        <v>0</v>
      </c>
      <c r="E236" s="31">
        <v>0</v>
      </c>
      <c r="F236" s="32">
        <v>0</v>
      </c>
      <c r="G236" s="32">
        <v>0</v>
      </c>
      <c r="H236" s="32">
        <v>0</v>
      </c>
      <c r="I236" s="32">
        <v>0</v>
      </c>
      <c r="J236" s="29">
        <f>Лист4!E234/1000</f>
        <v>0</v>
      </c>
      <c r="K236" s="33"/>
      <c r="L236" s="33"/>
    </row>
    <row r="237" spans="1:12" s="34" customFormat="1" ht="46.5" customHeight="1" x14ac:dyDescent="0.25">
      <c r="A237" s="23" t="str">
        <f>Лист4!A235</f>
        <v xml:space="preserve">Зои Космодемьянской ул. д.125 </v>
      </c>
      <c r="B237" s="49">
        <f t="shared" si="6"/>
        <v>0</v>
      </c>
      <c r="C237" s="49">
        <f t="shared" si="7"/>
        <v>0</v>
      </c>
      <c r="D237" s="30">
        <v>0</v>
      </c>
      <c r="E237" s="31">
        <v>0</v>
      </c>
      <c r="F237" s="32">
        <v>0</v>
      </c>
      <c r="G237" s="32">
        <v>0</v>
      </c>
      <c r="H237" s="32">
        <v>0</v>
      </c>
      <c r="I237" s="32">
        <v>0</v>
      </c>
      <c r="J237" s="29">
        <f>Лист4!E235/1000</f>
        <v>0</v>
      </c>
      <c r="K237" s="33"/>
      <c r="L237" s="33"/>
    </row>
    <row r="238" spans="1:12" s="34" customFormat="1" ht="46.5" customHeight="1" x14ac:dyDescent="0.25">
      <c r="A238" s="23" t="str">
        <f>Лист4!A236</f>
        <v xml:space="preserve">Зои Космодемьянской ул. д.2 </v>
      </c>
      <c r="B238" s="49">
        <f t="shared" si="6"/>
        <v>10.506825531914894</v>
      </c>
      <c r="C238" s="49">
        <f t="shared" si="7"/>
        <v>0.71637446808510641</v>
      </c>
      <c r="D238" s="30">
        <v>0</v>
      </c>
      <c r="E238" s="31">
        <v>0.71637446808510641</v>
      </c>
      <c r="F238" s="32">
        <v>0</v>
      </c>
      <c r="G238" s="32">
        <v>0</v>
      </c>
      <c r="H238" s="32">
        <v>0</v>
      </c>
      <c r="I238" s="32">
        <v>0</v>
      </c>
      <c r="J238" s="29">
        <f>Лист4!E236/1000</f>
        <v>11.2232</v>
      </c>
      <c r="K238" s="33"/>
      <c r="L238" s="33"/>
    </row>
    <row r="239" spans="1:12" s="34" customFormat="1" ht="46.5" customHeight="1" x14ac:dyDescent="0.25">
      <c r="A239" s="23" t="str">
        <f>Лист4!A237</f>
        <v xml:space="preserve">Зои Космодемьянской ул. д.32 </v>
      </c>
      <c r="B239" s="49">
        <f t="shared" si="6"/>
        <v>24.305787234042555</v>
      </c>
      <c r="C239" s="49">
        <f t="shared" si="7"/>
        <v>1.6572127659574467</v>
      </c>
      <c r="D239" s="30">
        <v>0</v>
      </c>
      <c r="E239" s="31">
        <v>1.6572127659574467</v>
      </c>
      <c r="F239" s="32">
        <v>0</v>
      </c>
      <c r="G239" s="32">
        <v>0</v>
      </c>
      <c r="H239" s="32">
        <v>0</v>
      </c>
      <c r="I239" s="32">
        <v>0</v>
      </c>
      <c r="J239" s="29">
        <f>Лист4!E237/1000</f>
        <v>25.963000000000001</v>
      </c>
      <c r="K239" s="33"/>
      <c r="L239" s="33"/>
    </row>
    <row r="240" spans="1:12" s="34" customFormat="1" ht="18.75" customHeight="1" x14ac:dyDescent="0.25">
      <c r="A240" s="23" t="str">
        <f>Лист4!A238</f>
        <v xml:space="preserve">Зои Космодемьянской ул. д.50 </v>
      </c>
      <c r="B240" s="49">
        <f t="shared" si="6"/>
        <v>24.878068085106385</v>
      </c>
      <c r="C240" s="49">
        <f t="shared" si="7"/>
        <v>1.6962319148936174</v>
      </c>
      <c r="D240" s="30">
        <v>0</v>
      </c>
      <c r="E240" s="31">
        <v>1.6962319148936174</v>
      </c>
      <c r="F240" s="32">
        <v>0</v>
      </c>
      <c r="G240" s="32">
        <v>0</v>
      </c>
      <c r="H240" s="32">
        <v>0</v>
      </c>
      <c r="I240" s="32">
        <v>0</v>
      </c>
      <c r="J240" s="29">
        <f>Лист4!E238/1000</f>
        <v>26.574300000000001</v>
      </c>
      <c r="K240" s="33"/>
      <c r="L240" s="33"/>
    </row>
    <row r="241" spans="1:12" s="34" customFormat="1" ht="18.75" customHeight="1" x14ac:dyDescent="0.25">
      <c r="A241" s="23" t="str">
        <f>Лист4!A239</f>
        <v xml:space="preserve">Зои Космодемьянской ул. д.6 </v>
      </c>
      <c r="B241" s="49">
        <f t="shared" si="6"/>
        <v>19.210306382978722</v>
      </c>
      <c r="C241" s="49">
        <f t="shared" si="7"/>
        <v>1.3097936170212765</v>
      </c>
      <c r="D241" s="30">
        <v>0</v>
      </c>
      <c r="E241" s="31">
        <v>1.3097936170212765</v>
      </c>
      <c r="F241" s="32">
        <v>0</v>
      </c>
      <c r="G241" s="32">
        <v>0</v>
      </c>
      <c r="H241" s="32">
        <v>0</v>
      </c>
      <c r="I241" s="32">
        <v>0</v>
      </c>
      <c r="J241" s="29">
        <f>Лист4!E239/1000</f>
        <v>20.520099999999999</v>
      </c>
      <c r="K241" s="33"/>
      <c r="L241" s="33"/>
    </row>
    <row r="242" spans="1:12" s="34" customFormat="1" ht="18.75" customHeight="1" x14ac:dyDescent="0.25">
      <c r="A242" s="23" t="str">
        <f>Лист4!A240</f>
        <v xml:space="preserve">Зои Космодемьянской ул. д.67 </v>
      </c>
      <c r="B242" s="49">
        <f t="shared" si="6"/>
        <v>8.490127659574469</v>
      </c>
      <c r="C242" s="49">
        <f t="shared" si="7"/>
        <v>0.57887234042553193</v>
      </c>
      <c r="D242" s="30">
        <v>0</v>
      </c>
      <c r="E242" s="31">
        <v>0.57887234042553193</v>
      </c>
      <c r="F242" s="32">
        <v>0</v>
      </c>
      <c r="G242" s="32">
        <v>0</v>
      </c>
      <c r="H242" s="32">
        <v>0</v>
      </c>
      <c r="I242" s="32">
        <v>0</v>
      </c>
      <c r="J242" s="29">
        <f>Лист4!E240/1000</f>
        <v>9.0690000000000008</v>
      </c>
      <c r="K242" s="33"/>
      <c r="L242" s="33"/>
    </row>
    <row r="243" spans="1:12" s="34" customFormat="1" ht="18.75" customHeight="1" x14ac:dyDescent="0.25">
      <c r="A243" s="23" t="str">
        <f>Лист4!A241</f>
        <v xml:space="preserve">Зои Космодемьянской ул. д.76 </v>
      </c>
      <c r="B243" s="49">
        <f t="shared" si="6"/>
        <v>49.521906382978727</v>
      </c>
      <c r="C243" s="49">
        <f t="shared" si="7"/>
        <v>3.3764936170212767</v>
      </c>
      <c r="D243" s="30">
        <v>0</v>
      </c>
      <c r="E243" s="31">
        <v>3.3764936170212767</v>
      </c>
      <c r="F243" s="32">
        <v>0</v>
      </c>
      <c r="G243" s="32">
        <v>0</v>
      </c>
      <c r="H243" s="32">
        <v>0</v>
      </c>
      <c r="I243" s="32">
        <v>0</v>
      </c>
      <c r="J243" s="29">
        <f>Лист4!E241/1000</f>
        <v>52.898400000000002</v>
      </c>
      <c r="K243" s="33"/>
      <c r="L243" s="33"/>
    </row>
    <row r="244" spans="1:12" s="34" customFormat="1" ht="18.75" customHeight="1" x14ac:dyDescent="0.25">
      <c r="A244" s="23" t="str">
        <f>Лист4!A242</f>
        <v xml:space="preserve">Зои Космодемьянской ул. д.82 </v>
      </c>
      <c r="B244" s="49">
        <f t="shared" si="6"/>
        <v>8.1834382978723408</v>
      </c>
      <c r="C244" s="49">
        <f t="shared" si="7"/>
        <v>0.55796170212765961</v>
      </c>
      <c r="D244" s="30">
        <v>0</v>
      </c>
      <c r="E244" s="31">
        <v>0.55796170212765961</v>
      </c>
      <c r="F244" s="32">
        <v>0</v>
      </c>
      <c r="G244" s="32">
        <v>0</v>
      </c>
      <c r="H244" s="32">
        <v>0</v>
      </c>
      <c r="I244" s="32">
        <v>0</v>
      </c>
      <c r="J244" s="29">
        <f>Лист4!E242/1000</f>
        <v>8.7414000000000005</v>
      </c>
      <c r="K244" s="33"/>
      <c r="L244" s="33"/>
    </row>
    <row r="245" spans="1:12" s="34" customFormat="1" ht="18.75" customHeight="1" x14ac:dyDescent="0.25">
      <c r="A245" s="23" t="str">
        <f>Лист4!A243</f>
        <v xml:space="preserve">Зои Космодемьянской ул. д.82А </v>
      </c>
      <c r="B245" s="49">
        <f t="shared" si="6"/>
        <v>196.67475744680854</v>
      </c>
      <c r="C245" s="49">
        <f t="shared" si="7"/>
        <v>13.409642553191492</v>
      </c>
      <c r="D245" s="30">
        <v>0</v>
      </c>
      <c r="E245" s="31">
        <v>13.409642553191492</v>
      </c>
      <c r="F245" s="32">
        <v>0</v>
      </c>
      <c r="G245" s="32">
        <v>0</v>
      </c>
      <c r="H245" s="32">
        <v>0</v>
      </c>
      <c r="I245" s="32">
        <v>0</v>
      </c>
      <c r="J245" s="29">
        <f>Лист4!E243/1000</f>
        <v>210.08440000000004</v>
      </c>
      <c r="K245" s="33"/>
      <c r="L245" s="33"/>
    </row>
    <row r="246" spans="1:12" s="34" customFormat="1" ht="18.75" customHeight="1" x14ac:dyDescent="0.25">
      <c r="A246" s="23" t="str">
        <f>Лист4!A244</f>
        <v xml:space="preserve">Интернациональная 3-я ул. д.1 </v>
      </c>
      <c r="B246" s="49">
        <f t="shared" si="6"/>
        <v>35.45576170212766</v>
      </c>
      <c r="C246" s="49">
        <f t="shared" si="7"/>
        <v>2.4174382978723403</v>
      </c>
      <c r="D246" s="30">
        <v>0</v>
      </c>
      <c r="E246" s="31">
        <v>2.4174382978723403</v>
      </c>
      <c r="F246" s="32">
        <v>0</v>
      </c>
      <c r="G246" s="32">
        <v>0</v>
      </c>
      <c r="H246" s="32">
        <v>0</v>
      </c>
      <c r="I246" s="32">
        <v>0</v>
      </c>
      <c r="J246" s="29">
        <f>Лист4!E244/1000</f>
        <v>37.873199999999997</v>
      </c>
      <c r="K246" s="33"/>
      <c r="L246" s="33"/>
    </row>
    <row r="247" spans="1:12" s="34" customFormat="1" ht="18.75" customHeight="1" x14ac:dyDescent="0.25">
      <c r="A247" s="23" t="str">
        <f>Лист4!A245</f>
        <v xml:space="preserve">Интернациональная 3-я ул. д.14 </v>
      </c>
      <c r="B247" s="49">
        <f t="shared" si="6"/>
        <v>6.344987234042553</v>
      </c>
      <c r="C247" s="49">
        <f t="shared" si="7"/>
        <v>0.4326127659574468</v>
      </c>
      <c r="D247" s="30">
        <v>0</v>
      </c>
      <c r="E247" s="31">
        <v>0.4326127659574468</v>
      </c>
      <c r="F247" s="32">
        <v>0</v>
      </c>
      <c r="G247" s="32">
        <v>0</v>
      </c>
      <c r="H247" s="32">
        <v>0</v>
      </c>
      <c r="I247" s="32">
        <v>0</v>
      </c>
      <c r="J247" s="29">
        <f>Лист4!E245/1000</f>
        <v>6.7775999999999996</v>
      </c>
      <c r="K247" s="33"/>
      <c r="L247" s="33"/>
    </row>
    <row r="248" spans="1:12" s="34" customFormat="1" ht="18.75" customHeight="1" x14ac:dyDescent="0.25">
      <c r="A248" s="23" t="str">
        <f>Лист4!A246</f>
        <v xml:space="preserve">Интернациональная 3-я ул. д.16 </v>
      </c>
      <c r="B248" s="49">
        <f t="shared" si="6"/>
        <v>0</v>
      </c>
      <c r="C248" s="49">
        <f t="shared" si="7"/>
        <v>0</v>
      </c>
      <c r="D248" s="30">
        <v>0</v>
      </c>
      <c r="E248" s="31">
        <v>0</v>
      </c>
      <c r="F248" s="32">
        <v>0</v>
      </c>
      <c r="G248" s="32">
        <v>0</v>
      </c>
      <c r="H248" s="32">
        <v>0</v>
      </c>
      <c r="I248" s="32">
        <v>0</v>
      </c>
      <c r="J248" s="29">
        <f>Лист4!E246/1000</f>
        <v>0</v>
      </c>
      <c r="K248" s="33"/>
      <c r="L248" s="33"/>
    </row>
    <row r="249" spans="1:12" s="34" customFormat="1" ht="18.75" customHeight="1" x14ac:dyDescent="0.25">
      <c r="A249" s="23" t="str">
        <f>Лист4!A247</f>
        <v xml:space="preserve">Интернациональная 3-я ул. д.22 </v>
      </c>
      <c r="B249" s="49">
        <f t="shared" si="6"/>
        <v>0</v>
      </c>
      <c r="C249" s="49">
        <f t="shared" si="7"/>
        <v>0</v>
      </c>
      <c r="D249" s="30">
        <v>0</v>
      </c>
      <c r="E249" s="31">
        <v>0</v>
      </c>
      <c r="F249" s="32">
        <v>0</v>
      </c>
      <c r="G249" s="32">
        <v>0</v>
      </c>
      <c r="H249" s="32">
        <v>0</v>
      </c>
      <c r="I249" s="32">
        <v>0</v>
      </c>
      <c r="J249" s="29">
        <f>Лист4!E247/1000</f>
        <v>0</v>
      </c>
      <c r="K249" s="33"/>
      <c r="L249" s="33"/>
    </row>
    <row r="250" spans="1:12" s="34" customFormat="1" ht="18.75" customHeight="1" x14ac:dyDescent="0.25">
      <c r="A250" s="23" t="str">
        <f>Лист4!A248</f>
        <v xml:space="preserve">Интернациональная 3-я ул. д.24 </v>
      </c>
      <c r="B250" s="49">
        <f t="shared" si="6"/>
        <v>8.6384170212765952</v>
      </c>
      <c r="C250" s="49">
        <f t="shared" si="7"/>
        <v>0.58898297872340422</v>
      </c>
      <c r="D250" s="30">
        <v>0</v>
      </c>
      <c r="E250" s="31">
        <v>0.58898297872340422</v>
      </c>
      <c r="F250" s="32">
        <v>0</v>
      </c>
      <c r="G250" s="32">
        <v>0</v>
      </c>
      <c r="H250" s="32">
        <v>0</v>
      </c>
      <c r="I250" s="32">
        <v>0</v>
      </c>
      <c r="J250" s="29">
        <f>Лист4!E248/1000</f>
        <v>9.2273999999999994</v>
      </c>
      <c r="K250" s="33"/>
      <c r="L250" s="33"/>
    </row>
    <row r="251" spans="1:12" s="34" customFormat="1" ht="18.75" customHeight="1" x14ac:dyDescent="0.25">
      <c r="A251" s="23" t="str">
        <f>Лист4!A249</f>
        <v xml:space="preserve">Интернациональная 3-я ул. д.26 </v>
      </c>
      <c r="B251" s="49">
        <f t="shared" si="6"/>
        <v>10.649872340425532</v>
      </c>
      <c r="C251" s="49">
        <f t="shared" si="7"/>
        <v>0.72612765957446801</v>
      </c>
      <c r="D251" s="30">
        <v>0</v>
      </c>
      <c r="E251" s="31">
        <v>0.72612765957446801</v>
      </c>
      <c r="F251" s="32">
        <v>0</v>
      </c>
      <c r="G251" s="32">
        <v>0</v>
      </c>
      <c r="H251" s="32">
        <v>0</v>
      </c>
      <c r="I251" s="32">
        <v>0</v>
      </c>
      <c r="J251" s="29">
        <f>Лист4!E249/1000</f>
        <v>11.375999999999999</v>
      </c>
      <c r="K251" s="33"/>
      <c r="L251" s="33"/>
    </row>
    <row r="252" spans="1:12" s="34" customFormat="1" ht="18.75" customHeight="1" x14ac:dyDescent="0.25">
      <c r="A252" s="23" t="str">
        <f>Лист4!A250</f>
        <v xml:space="preserve">Интернациональная 3-я ул. д.3 </v>
      </c>
      <c r="B252" s="49">
        <f t="shared" si="6"/>
        <v>55.401804255319142</v>
      </c>
      <c r="C252" s="49">
        <f t="shared" si="7"/>
        <v>3.7773957446808506</v>
      </c>
      <c r="D252" s="30">
        <v>0</v>
      </c>
      <c r="E252" s="31">
        <v>3.7773957446808506</v>
      </c>
      <c r="F252" s="32">
        <v>0</v>
      </c>
      <c r="G252" s="32">
        <v>0</v>
      </c>
      <c r="H252" s="32">
        <v>0</v>
      </c>
      <c r="I252" s="32">
        <v>0</v>
      </c>
      <c r="J252" s="29">
        <f>Лист4!E250/1000</f>
        <v>59.179199999999994</v>
      </c>
      <c r="K252" s="33"/>
      <c r="L252" s="33"/>
    </row>
    <row r="253" spans="1:12" s="34" customFormat="1" ht="18.75" customHeight="1" x14ac:dyDescent="0.25">
      <c r="A253" s="23" t="str">
        <f>Лист4!A251</f>
        <v xml:space="preserve">Интернациональная 3-я ул. д.31 </v>
      </c>
      <c r="B253" s="49">
        <f t="shared" si="6"/>
        <v>7.4785021276595742</v>
      </c>
      <c r="C253" s="49">
        <f t="shared" si="7"/>
        <v>0.5098978723404255</v>
      </c>
      <c r="D253" s="30">
        <v>0</v>
      </c>
      <c r="E253" s="31">
        <v>0.5098978723404255</v>
      </c>
      <c r="F253" s="32">
        <v>0</v>
      </c>
      <c r="G253" s="32">
        <v>0</v>
      </c>
      <c r="H253" s="32">
        <v>0</v>
      </c>
      <c r="I253" s="32">
        <v>0</v>
      </c>
      <c r="J253" s="29">
        <f>Лист4!E251/1000</f>
        <v>7.9883999999999995</v>
      </c>
      <c r="K253" s="33"/>
      <c r="L253" s="33"/>
    </row>
    <row r="254" spans="1:12" s="34" customFormat="1" ht="18.75" customHeight="1" x14ac:dyDescent="0.25">
      <c r="A254" s="23" t="str">
        <f>Лист4!A252</f>
        <v xml:space="preserve">Интернациональная 3-я ул. д.5 </v>
      </c>
      <c r="B254" s="49">
        <f t="shared" si="6"/>
        <v>44.114306382978718</v>
      </c>
      <c r="C254" s="49">
        <f t="shared" si="7"/>
        <v>3.0077936170212762</v>
      </c>
      <c r="D254" s="30">
        <v>0</v>
      </c>
      <c r="E254" s="31">
        <v>3.0077936170212762</v>
      </c>
      <c r="F254" s="32">
        <v>0</v>
      </c>
      <c r="G254" s="32">
        <v>0</v>
      </c>
      <c r="H254" s="32">
        <v>0</v>
      </c>
      <c r="I254" s="32">
        <v>0</v>
      </c>
      <c r="J254" s="29">
        <f>Лист4!E252/1000</f>
        <v>47.122099999999996</v>
      </c>
      <c r="K254" s="33"/>
      <c r="L254" s="33"/>
    </row>
    <row r="255" spans="1:12" s="34" customFormat="1" ht="18.75" customHeight="1" x14ac:dyDescent="0.25">
      <c r="A255" s="23" t="str">
        <f>Лист4!A253</f>
        <v xml:space="preserve">Интернациональная 3-я ул. д.8 </v>
      </c>
      <c r="B255" s="49">
        <f t="shared" si="6"/>
        <v>27.480808510638298</v>
      </c>
      <c r="C255" s="49">
        <f t="shared" si="7"/>
        <v>1.8736914893617023</v>
      </c>
      <c r="D255" s="30">
        <v>0</v>
      </c>
      <c r="E255" s="31">
        <v>1.8736914893617023</v>
      </c>
      <c r="F255" s="32">
        <v>0</v>
      </c>
      <c r="G255" s="32">
        <v>0</v>
      </c>
      <c r="H255" s="32">
        <v>0</v>
      </c>
      <c r="I255" s="32">
        <v>0</v>
      </c>
      <c r="J255" s="29">
        <f>Лист4!E253/1000</f>
        <v>29.354500000000002</v>
      </c>
      <c r="K255" s="33"/>
      <c r="L255" s="33"/>
    </row>
    <row r="256" spans="1:12" s="34" customFormat="1" ht="18.75" customHeight="1" x14ac:dyDescent="0.25">
      <c r="A256" s="23" t="str">
        <f>Лист4!A254</f>
        <v xml:space="preserve">Казанская (Кировский район) ул. д.1 </v>
      </c>
      <c r="B256" s="49">
        <f t="shared" si="6"/>
        <v>8.1547914893617008</v>
      </c>
      <c r="C256" s="49">
        <f t="shared" si="7"/>
        <v>0.55600851063829781</v>
      </c>
      <c r="D256" s="30">
        <v>0</v>
      </c>
      <c r="E256" s="31">
        <v>0.55600851063829781</v>
      </c>
      <c r="F256" s="32">
        <v>0</v>
      </c>
      <c r="G256" s="32">
        <v>0</v>
      </c>
      <c r="H256" s="32">
        <v>0</v>
      </c>
      <c r="I256" s="32">
        <v>0</v>
      </c>
      <c r="J256" s="29">
        <f>Лист4!E254/1000</f>
        <v>8.710799999999999</v>
      </c>
      <c r="K256" s="33"/>
      <c r="L256" s="33"/>
    </row>
    <row r="257" spans="1:12" s="34" customFormat="1" ht="18.75" customHeight="1" x14ac:dyDescent="0.25">
      <c r="A257" s="23" t="str">
        <f>Лист4!A255</f>
        <v xml:space="preserve">Казанская (Кировский район) ул. д.100 </v>
      </c>
      <c r="B257" s="49">
        <f t="shared" si="6"/>
        <v>106.97261276595745</v>
      </c>
      <c r="C257" s="49">
        <f t="shared" si="7"/>
        <v>7.2935872340425529</v>
      </c>
      <c r="D257" s="30">
        <v>0</v>
      </c>
      <c r="E257" s="31">
        <v>7.2935872340425529</v>
      </c>
      <c r="F257" s="32">
        <v>0</v>
      </c>
      <c r="G257" s="32">
        <v>0</v>
      </c>
      <c r="H257" s="32">
        <v>0</v>
      </c>
      <c r="I257" s="32">
        <v>0</v>
      </c>
      <c r="J257" s="29">
        <f>Лист4!E255/1000</f>
        <v>114.2662</v>
      </c>
      <c r="K257" s="33"/>
      <c r="L257" s="33"/>
    </row>
    <row r="258" spans="1:12" s="34" customFormat="1" ht="18.75" customHeight="1" x14ac:dyDescent="0.25">
      <c r="A258" s="23" t="str">
        <f>Лист4!A256</f>
        <v xml:space="preserve">Казанская (Кировский район) ул. д.111 </v>
      </c>
      <c r="B258" s="49">
        <f t="shared" si="6"/>
        <v>1.8547404255319149</v>
      </c>
      <c r="C258" s="49">
        <f t="shared" si="7"/>
        <v>0.12645957446808512</v>
      </c>
      <c r="D258" s="30">
        <v>0</v>
      </c>
      <c r="E258" s="31">
        <v>0.12645957446808512</v>
      </c>
      <c r="F258" s="32">
        <v>0</v>
      </c>
      <c r="G258" s="32">
        <v>0</v>
      </c>
      <c r="H258" s="32">
        <v>0</v>
      </c>
      <c r="I258" s="32">
        <v>0</v>
      </c>
      <c r="J258" s="29">
        <f>Лист4!E256/1000</f>
        <v>1.9812000000000001</v>
      </c>
      <c r="K258" s="33"/>
      <c r="L258" s="33"/>
    </row>
    <row r="259" spans="1:12" s="34" customFormat="1" ht="18.75" customHeight="1" x14ac:dyDescent="0.25">
      <c r="A259" s="23" t="str">
        <f>Лист4!A257</f>
        <v xml:space="preserve">Казанская (Кировский район) ул. д.112 </v>
      </c>
      <c r="B259" s="49">
        <f t="shared" si="6"/>
        <v>0.28459574468085103</v>
      </c>
      <c r="C259" s="49">
        <f t="shared" si="7"/>
        <v>1.9404255319148939E-2</v>
      </c>
      <c r="D259" s="30">
        <v>0</v>
      </c>
      <c r="E259" s="31">
        <v>1.9404255319148939E-2</v>
      </c>
      <c r="F259" s="32">
        <v>0</v>
      </c>
      <c r="G259" s="32">
        <v>0</v>
      </c>
      <c r="H259" s="32">
        <v>0</v>
      </c>
      <c r="I259" s="32">
        <v>0</v>
      </c>
      <c r="J259" s="29">
        <f>Лист4!E257/1000</f>
        <v>0.30399999999999999</v>
      </c>
      <c r="K259" s="33"/>
      <c r="L259" s="33"/>
    </row>
    <row r="260" spans="1:12" s="34" customFormat="1" ht="18.75" customHeight="1" x14ac:dyDescent="0.25">
      <c r="A260" s="23" t="str">
        <f>Лист4!A258</f>
        <v xml:space="preserve">Казанская (Кировский район) ул. д.113 </v>
      </c>
      <c r="B260" s="49">
        <f t="shared" si="6"/>
        <v>0.45580255319148932</v>
      </c>
      <c r="C260" s="49">
        <f t="shared" si="7"/>
        <v>3.1077446808510639E-2</v>
      </c>
      <c r="D260" s="30">
        <v>0</v>
      </c>
      <c r="E260" s="31">
        <v>3.1077446808510639E-2</v>
      </c>
      <c r="F260" s="32">
        <v>0</v>
      </c>
      <c r="G260" s="32">
        <v>0</v>
      </c>
      <c r="H260" s="32">
        <v>0</v>
      </c>
      <c r="I260" s="32">
        <v>0</v>
      </c>
      <c r="J260" s="29">
        <f>Лист4!E258/1000</f>
        <v>0.48687999999999998</v>
      </c>
      <c r="K260" s="33"/>
      <c r="L260" s="33"/>
    </row>
    <row r="261" spans="1:12" s="34" customFormat="1" ht="18.75" customHeight="1" x14ac:dyDescent="0.25">
      <c r="A261" s="23" t="str">
        <f>Лист4!A259</f>
        <v xml:space="preserve">Казанская (Кировский район) ул. д.114 </v>
      </c>
      <c r="B261" s="49">
        <f t="shared" si="6"/>
        <v>0.18068085106382981</v>
      </c>
      <c r="C261" s="49">
        <f t="shared" si="7"/>
        <v>1.2319148936170213E-2</v>
      </c>
      <c r="D261" s="30">
        <v>0</v>
      </c>
      <c r="E261" s="31">
        <v>1.2319148936170213E-2</v>
      </c>
      <c r="F261" s="32">
        <v>0</v>
      </c>
      <c r="G261" s="32">
        <v>0</v>
      </c>
      <c r="H261" s="32">
        <v>0</v>
      </c>
      <c r="I261" s="32">
        <v>0</v>
      </c>
      <c r="J261" s="29">
        <f>Лист4!E259/1000</f>
        <v>0.193</v>
      </c>
      <c r="K261" s="33"/>
      <c r="L261" s="33"/>
    </row>
    <row r="262" spans="1:12" s="34" customFormat="1" ht="18.75" customHeight="1" x14ac:dyDescent="0.25">
      <c r="A262" s="23" t="str">
        <f>Лист4!A260</f>
        <v xml:space="preserve">Казанская (Кировский район) ул. д.116 </v>
      </c>
      <c r="B262" s="49">
        <f t="shared" si="6"/>
        <v>44.813906382978722</v>
      </c>
      <c r="C262" s="49">
        <f t="shared" si="7"/>
        <v>3.0554936170212761</v>
      </c>
      <c r="D262" s="30">
        <v>0</v>
      </c>
      <c r="E262" s="31">
        <v>3.0554936170212761</v>
      </c>
      <c r="F262" s="32">
        <v>0</v>
      </c>
      <c r="G262" s="32">
        <v>0</v>
      </c>
      <c r="H262" s="32">
        <v>0</v>
      </c>
      <c r="I262" s="32">
        <v>0</v>
      </c>
      <c r="J262" s="29">
        <f>Лист4!E260/1000</f>
        <v>47.869399999999999</v>
      </c>
      <c r="K262" s="33"/>
      <c r="L262" s="33"/>
    </row>
    <row r="263" spans="1:12" s="34" customFormat="1" ht="18.75" customHeight="1" x14ac:dyDescent="0.25">
      <c r="A263" s="23" t="str">
        <f>Лист4!A261</f>
        <v xml:space="preserve">Казанская (Кировский район) ул. д.117 </v>
      </c>
      <c r="B263" s="49">
        <f t="shared" si="6"/>
        <v>15.058204255319151</v>
      </c>
      <c r="C263" s="49">
        <f t="shared" si="7"/>
        <v>1.0266957446808511</v>
      </c>
      <c r="D263" s="30">
        <v>0</v>
      </c>
      <c r="E263" s="31">
        <v>1.0266957446808511</v>
      </c>
      <c r="F263" s="32">
        <v>0</v>
      </c>
      <c r="G263" s="32">
        <v>0</v>
      </c>
      <c r="H263" s="32">
        <v>0</v>
      </c>
      <c r="I263" s="32">
        <v>0</v>
      </c>
      <c r="J263" s="29">
        <f>Лист4!E261/1000</f>
        <v>16.084900000000001</v>
      </c>
      <c r="K263" s="33"/>
      <c r="L263" s="33"/>
    </row>
    <row r="264" spans="1:12" s="34" customFormat="1" ht="18.75" customHeight="1" x14ac:dyDescent="0.25">
      <c r="A264" s="23" t="str">
        <f>Лист4!A262</f>
        <v xml:space="preserve">Казанская (Кировский район) ул. д.119 </v>
      </c>
      <c r="B264" s="49">
        <f t="shared" ref="B264:B327" si="8">J264+I264-E264</f>
        <v>8.5925446808510628</v>
      </c>
      <c r="C264" s="49">
        <f t="shared" ref="C264:C327" si="9">E264</f>
        <v>0.58585531914893618</v>
      </c>
      <c r="D264" s="30">
        <v>0</v>
      </c>
      <c r="E264" s="31">
        <v>0.58585531914893618</v>
      </c>
      <c r="F264" s="32">
        <v>0</v>
      </c>
      <c r="G264" s="32">
        <v>0</v>
      </c>
      <c r="H264" s="32">
        <v>0</v>
      </c>
      <c r="I264" s="32">
        <v>0</v>
      </c>
      <c r="J264" s="29">
        <f>Лист4!E262/1000</f>
        <v>9.1783999999999999</v>
      </c>
      <c r="K264" s="33"/>
      <c r="L264" s="33"/>
    </row>
    <row r="265" spans="1:12" s="34" customFormat="1" ht="18.75" customHeight="1" x14ac:dyDescent="0.25">
      <c r="A265" s="23" t="str">
        <f>Лист4!A263</f>
        <v xml:space="preserve">Казанская (Кировский район) ул. д.120 </v>
      </c>
      <c r="B265" s="49">
        <f t="shared" si="8"/>
        <v>0</v>
      </c>
      <c r="C265" s="49">
        <f t="shared" si="9"/>
        <v>0</v>
      </c>
      <c r="D265" s="30">
        <v>0</v>
      </c>
      <c r="E265" s="31">
        <v>0</v>
      </c>
      <c r="F265" s="32">
        <v>0</v>
      </c>
      <c r="G265" s="32">
        <v>0</v>
      </c>
      <c r="H265" s="32">
        <v>0</v>
      </c>
      <c r="I265" s="32">
        <v>0</v>
      </c>
      <c r="J265" s="29">
        <f>Лист4!E263/1000</f>
        <v>0</v>
      </c>
      <c r="K265" s="33"/>
      <c r="L265" s="33"/>
    </row>
    <row r="266" spans="1:12" s="34" customFormat="1" ht="18.75" customHeight="1" x14ac:dyDescent="0.25">
      <c r="A266" s="23" t="str">
        <f>Лист4!A264</f>
        <v xml:space="preserve">Казанская (Кировский район) ул. д.124 </v>
      </c>
      <c r="B266" s="49">
        <f t="shared" si="8"/>
        <v>6.4655659574468078</v>
      </c>
      <c r="C266" s="49">
        <f t="shared" si="9"/>
        <v>0.44083404255319147</v>
      </c>
      <c r="D266" s="30">
        <v>0</v>
      </c>
      <c r="E266" s="31">
        <v>0.44083404255319147</v>
      </c>
      <c r="F266" s="32">
        <v>0</v>
      </c>
      <c r="G266" s="32">
        <v>0</v>
      </c>
      <c r="H266" s="32">
        <v>0</v>
      </c>
      <c r="I266" s="32">
        <v>0</v>
      </c>
      <c r="J266" s="29">
        <f>Лист4!E264/1000</f>
        <v>6.9063999999999997</v>
      </c>
      <c r="K266" s="33"/>
      <c r="L266" s="33"/>
    </row>
    <row r="267" spans="1:12" s="34" customFormat="1" ht="18.75" customHeight="1" x14ac:dyDescent="0.25">
      <c r="A267" s="23" t="str">
        <f>Лист4!A265</f>
        <v xml:space="preserve">Казанская (Кировский район) ул. д.131 </v>
      </c>
      <c r="B267" s="49">
        <f t="shared" si="8"/>
        <v>0</v>
      </c>
      <c r="C267" s="49">
        <f t="shared" si="9"/>
        <v>0</v>
      </c>
      <c r="D267" s="30">
        <v>0</v>
      </c>
      <c r="E267" s="31">
        <v>0</v>
      </c>
      <c r="F267" s="32">
        <v>0</v>
      </c>
      <c r="G267" s="32">
        <v>0</v>
      </c>
      <c r="H267" s="32">
        <v>0</v>
      </c>
      <c r="I267" s="32">
        <v>0</v>
      </c>
      <c r="J267" s="29">
        <f>Лист4!E265/1000</f>
        <v>0</v>
      </c>
      <c r="K267" s="33"/>
      <c r="L267" s="33"/>
    </row>
    <row r="268" spans="1:12" s="34" customFormat="1" ht="18.75" customHeight="1" x14ac:dyDescent="0.25">
      <c r="A268" s="23" t="str">
        <f>Лист4!A266</f>
        <v xml:space="preserve">Казанская (Кировский район) ул. д.137 </v>
      </c>
      <c r="B268" s="49">
        <f t="shared" si="8"/>
        <v>2.3653276595744677</v>
      </c>
      <c r="C268" s="49">
        <f t="shared" si="9"/>
        <v>0.1612723404255319</v>
      </c>
      <c r="D268" s="30">
        <v>0</v>
      </c>
      <c r="E268" s="31">
        <v>0.1612723404255319</v>
      </c>
      <c r="F268" s="32">
        <v>0</v>
      </c>
      <c r="G268" s="32">
        <v>0</v>
      </c>
      <c r="H268" s="32">
        <v>0</v>
      </c>
      <c r="I268" s="32">
        <v>0</v>
      </c>
      <c r="J268" s="29">
        <f>Лист4!E266/1000</f>
        <v>2.5265999999999997</v>
      </c>
      <c r="K268" s="33"/>
      <c r="L268" s="33"/>
    </row>
    <row r="269" spans="1:12" s="34" customFormat="1" ht="18.75" customHeight="1" x14ac:dyDescent="0.25">
      <c r="A269" s="23" t="str">
        <f>Лист4!A267</f>
        <v xml:space="preserve">Казанская (Кировский район) ул. д.20 </v>
      </c>
      <c r="B269" s="49">
        <f t="shared" si="8"/>
        <v>0</v>
      </c>
      <c r="C269" s="49">
        <f t="shared" si="9"/>
        <v>0</v>
      </c>
      <c r="D269" s="30">
        <v>0</v>
      </c>
      <c r="E269" s="31">
        <v>0</v>
      </c>
      <c r="F269" s="32">
        <v>0</v>
      </c>
      <c r="G269" s="32">
        <v>0</v>
      </c>
      <c r="H269" s="32">
        <v>0</v>
      </c>
      <c r="I269" s="32">
        <v>0</v>
      </c>
      <c r="J269" s="29">
        <f>Лист4!E267/1000</f>
        <v>0</v>
      </c>
      <c r="K269" s="33"/>
      <c r="L269" s="33"/>
    </row>
    <row r="270" spans="1:12" s="34" customFormat="1" ht="18.75" customHeight="1" x14ac:dyDescent="0.25">
      <c r="A270" s="23" t="str">
        <f>Лист4!A268</f>
        <v xml:space="preserve">Казанская (Кировский район) ул. д.41 </v>
      </c>
      <c r="B270" s="49">
        <f t="shared" si="8"/>
        <v>0</v>
      </c>
      <c r="C270" s="49">
        <f t="shared" si="9"/>
        <v>0</v>
      </c>
      <c r="D270" s="30">
        <v>0</v>
      </c>
      <c r="E270" s="31">
        <v>0</v>
      </c>
      <c r="F270" s="32">
        <v>0</v>
      </c>
      <c r="G270" s="32">
        <v>0</v>
      </c>
      <c r="H270" s="32">
        <v>0</v>
      </c>
      <c r="I270" s="32">
        <v>0</v>
      </c>
      <c r="J270" s="29">
        <f>Лист4!E268/1000</f>
        <v>0</v>
      </c>
      <c r="K270" s="33"/>
      <c r="L270" s="33"/>
    </row>
    <row r="271" spans="1:12" s="34" customFormat="1" ht="18.75" customHeight="1" x14ac:dyDescent="0.25">
      <c r="A271" s="23" t="str">
        <f>Лист4!A269</f>
        <v xml:space="preserve">Казанская (Кировский район) ул. д.43 </v>
      </c>
      <c r="B271" s="49">
        <f t="shared" si="8"/>
        <v>0.46948936170212763</v>
      </c>
      <c r="C271" s="49">
        <f t="shared" si="9"/>
        <v>3.2010638297872332E-2</v>
      </c>
      <c r="D271" s="30">
        <v>0</v>
      </c>
      <c r="E271" s="31">
        <v>3.2010638297872332E-2</v>
      </c>
      <c r="F271" s="32">
        <v>0</v>
      </c>
      <c r="G271" s="32">
        <v>0</v>
      </c>
      <c r="H271" s="32">
        <v>0</v>
      </c>
      <c r="I271" s="32">
        <v>0</v>
      </c>
      <c r="J271" s="29">
        <f>Лист4!E269/1000</f>
        <v>0.50149999999999995</v>
      </c>
      <c r="K271" s="33"/>
      <c r="L271" s="33"/>
    </row>
    <row r="272" spans="1:12" s="34" customFormat="1" ht="18.75" customHeight="1" x14ac:dyDescent="0.25">
      <c r="A272" s="23" t="str">
        <f>Лист4!A270</f>
        <v xml:space="preserve">Казанская (Кировский район) ул. д.57 </v>
      </c>
      <c r="B272" s="49">
        <f t="shared" si="8"/>
        <v>5.4684510638297876</v>
      </c>
      <c r="C272" s="49">
        <f t="shared" si="9"/>
        <v>0.37284893617021281</v>
      </c>
      <c r="D272" s="30">
        <v>0</v>
      </c>
      <c r="E272" s="31">
        <v>0.37284893617021281</v>
      </c>
      <c r="F272" s="32">
        <v>0</v>
      </c>
      <c r="G272" s="32">
        <v>0</v>
      </c>
      <c r="H272" s="32">
        <v>0</v>
      </c>
      <c r="I272" s="32">
        <v>0</v>
      </c>
      <c r="J272" s="29">
        <f>Лист4!E270/1000</f>
        <v>5.8413000000000004</v>
      </c>
      <c r="K272" s="33"/>
      <c r="L272" s="33"/>
    </row>
    <row r="273" spans="1:12" s="34" customFormat="1" ht="18.75" customHeight="1" x14ac:dyDescent="0.25">
      <c r="A273" s="23" t="str">
        <f>Лист4!A271</f>
        <v xml:space="preserve">Казанская (Кировский район) ул. д.59 </v>
      </c>
      <c r="B273" s="49">
        <f t="shared" si="8"/>
        <v>22.582297872340426</v>
      </c>
      <c r="C273" s="49">
        <f t="shared" si="9"/>
        <v>1.5397021276595746</v>
      </c>
      <c r="D273" s="30">
        <v>0</v>
      </c>
      <c r="E273" s="31">
        <v>1.5397021276595746</v>
      </c>
      <c r="F273" s="32">
        <v>0</v>
      </c>
      <c r="G273" s="32">
        <v>0</v>
      </c>
      <c r="H273" s="32">
        <v>0</v>
      </c>
      <c r="I273" s="32">
        <v>0</v>
      </c>
      <c r="J273" s="29">
        <f>Лист4!E271/1000</f>
        <v>24.122</v>
      </c>
      <c r="K273" s="33"/>
      <c r="L273" s="33"/>
    </row>
    <row r="274" spans="1:12" s="34" customFormat="1" ht="18.75" customHeight="1" x14ac:dyDescent="0.25">
      <c r="A274" s="23" t="str">
        <f>Лист4!A272</f>
        <v xml:space="preserve">Казанская (Кировский район) ул. д.63 </v>
      </c>
      <c r="B274" s="49">
        <f t="shared" si="8"/>
        <v>10.169617021276595</v>
      </c>
      <c r="C274" s="49">
        <f t="shared" si="9"/>
        <v>0.69338297872340426</v>
      </c>
      <c r="D274" s="30">
        <v>0</v>
      </c>
      <c r="E274" s="31">
        <v>0.69338297872340426</v>
      </c>
      <c r="F274" s="32">
        <v>0</v>
      </c>
      <c r="G274" s="32">
        <v>0</v>
      </c>
      <c r="H274" s="32">
        <v>0</v>
      </c>
      <c r="I274" s="32">
        <v>0</v>
      </c>
      <c r="J274" s="29">
        <f>Лист4!E272/1000</f>
        <v>10.863</v>
      </c>
      <c r="K274" s="33"/>
      <c r="L274" s="33"/>
    </row>
    <row r="275" spans="1:12" s="34" customFormat="1" ht="15" customHeight="1" x14ac:dyDescent="0.25">
      <c r="A275" s="23" t="str">
        <f>Лист4!A273</f>
        <v xml:space="preserve">Калинина ул. д.17 </v>
      </c>
      <c r="B275" s="49">
        <f t="shared" si="8"/>
        <v>0</v>
      </c>
      <c r="C275" s="49">
        <f t="shared" si="9"/>
        <v>0</v>
      </c>
      <c r="D275" s="30">
        <v>0</v>
      </c>
      <c r="E275" s="31">
        <v>0</v>
      </c>
      <c r="F275" s="32">
        <v>0</v>
      </c>
      <c r="G275" s="32">
        <v>0</v>
      </c>
      <c r="H275" s="32">
        <v>0</v>
      </c>
      <c r="I275" s="32">
        <v>0</v>
      </c>
      <c r="J275" s="29">
        <f>Лист4!E273/1000</f>
        <v>0</v>
      </c>
      <c r="K275" s="33"/>
      <c r="L275" s="33"/>
    </row>
    <row r="276" spans="1:12" s="34" customFormat="1" ht="15" customHeight="1" x14ac:dyDescent="0.25">
      <c r="A276" s="23" t="str">
        <f>Лист4!A274</f>
        <v xml:space="preserve">Калинина ул. д.2 </v>
      </c>
      <c r="B276" s="49">
        <f t="shared" si="8"/>
        <v>0</v>
      </c>
      <c r="C276" s="49">
        <f t="shared" si="9"/>
        <v>0</v>
      </c>
      <c r="D276" s="30">
        <v>0</v>
      </c>
      <c r="E276" s="31">
        <v>0</v>
      </c>
      <c r="F276" s="32">
        <v>0</v>
      </c>
      <c r="G276" s="32">
        <v>0</v>
      </c>
      <c r="H276" s="32">
        <v>0</v>
      </c>
      <c r="I276" s="32">
        <v>0</v>
      </c>
      <c r="J276" s="29">
        <f>Лист4!E274/1000</f>
        <v>0</v>
      </c>
      <c r="K276" s="33"/>
      <c r="L276" s="33"/>
    </row>
    <row r="277" spans="1:12" s="34" customFormat="1" ht="18.75" customHeight="1" x14ac:dyDescent="0.25">
      <c r="A277" s="23" t="str">
        <f>Лист4!A275</f>
        <v xml:space="preserve">Калинина ул. д.24 </v>
      </c>
      <c r="B277" s="49">
        <f t="shared" si="8"/>
        <v>7.946212765957446</v>
      </c>
      <c r="C277" s="49">
        <f t="shared" si="9"/>
        <v>0.54178723404255313</v>
      </c>
      <c r="D277" s="30">
        <v>0</v>
      </c>
      <c r="E277" s="31">
        <v>0.54178723404255313</v>
      </c>
      <c r="F277" s="32">
        <v>0</v>
      </c>
      <c r="G277" s="32">
        <v>0</v>
      </c>
      <c r="H277" s="32">
        <v>0</v>
      </c>
      <c r="I277" s="32">
        <v>0</v>
      </c>
      <c r="J277" s="29">
        <f>Лист4!E275/1000</f>
        <v>8.4879999999999995</v>
      </c>
      <c r="K277" s="33"/>
      <c r="L277" s="33"/>
    </row>
    <row r="278" spans="1:12" s="34" customFormat="1" ht="18.75" customHeight="1" x14ac:dyDescent="0.25">
      <c r="A278" s="23" t="str">
        <f>Лист4!A276</f>
        <v xml:space="preserve">Калинина ул. д.29 </v>
      </c>
      <c r="B278" s="49">
        <f t="shared" si="8"/>
        <v>20.818459574468086</v>
      </c>
      <c r="C278" s="49">
        <f t="shared" si="9"/>
        <v>1.4194404255319149</v>
      </c>
      <c r="D278" s="30">
        <v>0</v>
      </c>
      <c r="E278" s="31">
        <v>1.4194404255319149</v>
      </c>
      <c r="F278" s="32">
        <v>0</v>
      </c>
      <c r="G278" s="32">
        <v>0</v>
      </c>
      <c r="H278" s="32">
        <v>0</v>
      </c>
      <c r="I278" s="32">
        <v>0</v>
      </c>
      <c r="J278" s="29">
        <f>Лист4!E276/1000</f>
        <v>22.2379</v>
      </c>
      <c r="K278" s="33"/>
      <c r="L278" s="33"/>
    </row>
    <row r="279" spans="1:12" s="34" customFormat="1" ht="18.75" customHeight="1" x14ac:dyDescent="0.25">
      <c r="A279" s="23" t="str">
        <f>Лист4!A277</f>
        <v xml:space="preserve">Калинина ул. д.30/60 </v>
      </c>
      <c r="B279" s="49">
        <f t="shared" si="8"/>
        <v>466.53029617021275</v>
      </c>
      <c r="C279" s="49">
        <f t="shared" si="9"/>
        <v>31.808883829787234</v>
      </c>
      <c r="D279" s="30">
        <v>0</v>
      </c>
      <c r="E279" s="31">
        <v>31.808883829787234</v>
      </c>
      <c r="F279" s="32">
        <v>0</v>
      </c>
      <c r="G279" s="32">
        <v>0</v>
      </c>
      <c r="H279" s="32">
        <v>0</v>
      </c>
      <c r="I279" s="32">
        <v>0</v>
      </c>
      <c r="J279" s="29">
        <f>Лист4!E277/1000</f>
        <v>498.33918</v>
      </c>
      <c r="K279" s="33"/>
      <c r="L279" s="33"/>
    </row>
    <row r="280" spans="1:12" s="34" customFormat="1" ht="18.75" customHeight="1" x14ac:dyDescent="0.25">
      <c r="A280" s="23" t="str">
        <f>Лист4!A278</f>
        <v xml:space="preserve">Калинина ул. д.33 </v>
      </c>
      <c r="B280" s="49">
        <f t="shared" si="8"/>
        <v>0.35012765957446806</v>
      </c>
      <c r="C280" s="49">
        <f t="shared" si="9"/>
        <v>2.3872340425531914E-2</v>
      </c>
      <c r="D280" s="30">
        <v>0</v>
      </c>
      <c r="E280" s="31">
        <v>2.3872340425531914E-2</v>
      </c>
      <c r="F280" s="32">
        <v>0</v>
      </c>
      <c r="G280" s="32">
        <v>0</v>
      </c>
      <c r="H280" s="32">
        <v>0</v>
      </c>
      <c r="I280" s="32">
        <v>0</v>
      </c>
      <c r="J280" s="29">
        <f>Лист4!E278/1000</f>
        <v>0.374</v>
      </c>
      <c r="K280" s="33"/>
      <c r="L280" s="33"/>
    </row>
    <row r="281" spans="1:12" s="34" customFormat="1" ht="18.75" customHeight="1" x14ac:dyDescent="0.25">
      <c r="A281" s="23" t="str">
        <f>Лист4!A279</f>
        <v xml:space="preserve">Калинина ул. д.36 </v>
      </c>
      <c r="B281" s="49">
        <f t="shared" si="8"/>
        <v>6.9876680851063835</v>
      </c>
      <c r="C281" s="49">
        <f t="shared" si="9"/>
        <v>0.47643191489361703</v>
      </c>
      <c r="D281" s="30">
        <v>0</v>
      </c>
      <c r="E281" s="31">
        <v>0.47643191489361703</v>
      </c>
      <c r="F281" s="32">
        <v>0</v>
      </c>
      <c r="G281" s="32">
        <v>0</v>
      </c>
      <c r="H281" s="32">
        <v>0</v>
      </c>
      <c r="I281" s="32">
        <v>0</v>
      </c>
      <c r="J281" s="29">
        <f>Лист4!E279/1000</f>
        <v>7.4641000000000002</v>
      </c>
      <c r="K281" s="33"/>
      <c r="L281" s="33"/>
    </row>
    <row r="282" spans="1:12" s="34" customFormat="1" ht="18.75" customHeight="1" x14ac:dyDescent="0.25">
      <c r="A282" s="23" t="str">
        <f>Лист4!A280</f>
        <v xml:space="preserve">Калинина ул. д.36А </v>
      </c>
      <c r="B282" s="49">
        <f t="shared" si="8"/>
        <v>9.1939404255319133</v>
      </c>
      <c r="C282" s="49">
        <f t="shared" si="9"/>
        <v>0.62685957446808505</v>
      </c>
      <c r="D282" s="30">
        <v>0</v>
      </c>
      <c r="E282" s="31">
        <v>0.62685957446808505</v>
      </c>
      <c r="F282" s="32">
        <v>0</v>
      </c>
      <c r="G282" s="32">
        <v>0</v>
      </c>
      <c r="H282" s="32">
        <v>0</v>
      </c>
      <c r="I282" s="32">
        <v>0</v>
      </c>
      <c r="J282" s="29">
        <f>Лист4!E280/1000</f>
        <v>9.8207999999999984</v>
      </c>
      <c r="K282" s="33"/>
      <c r="L282" s="33"/>
    </row>
    <row r="283" spans="1:12" s="34" customFormat="1" ht="18.75" customHeight="1" x14ac:dyDescent="0.25">
      <c r="A283" s="23" t="str">
        <f>Лист4!A281</f>
        <v xml:space="preserve">Калинина ул. д.38 </v>
      </c>
      <c r="B283" s="49">
        <f t="shared" si="8"/>
        <v>17.193327659574464</v>
      </c>
      <c r="C283" s="49">
        <f t="shared" si="9"/>
        <v>1.1722723404255317</v>
      </c>
      <c r="D283" s="30">
        <v>0</v>
      </c>
      <c r="E283" s="31">
        <v>1.1722723404255317</v>
      </c>
      <c r="F283" s="32">
        <v>0</v>
      </c>
      <c r="G283" s="32">
        <v>0</v>
      </c>
      <c r="H283" s="32">
        <v>0</v>
      </c>
      <c r="I283" s="32">
        <v>0</v>
      </c>
      <c r="J283" s="29">
        <f>Лист4!E281/1000</f>
        <v>18.365599999999997</v>
      </c>
      <c r="K283" s="33"/>
      <c r="L283" s="33"/>
    </row>
    <row r="284" spans="1:12" s="34" customFormat="1" ht="18.75" customHeight="1" x14ac:dyDescent="0.25">
      <c r="A284" s="23" t="str">
        <f>Лист4!A282</f>
        <v xml:space="preserve">Калинина ул. д.40 </v>
      </c>
      <c r="B284" s="49">
        <f t="shared" si="8"/>
        <v>0</v>
      </c>
      <c r="C284" s="49">
        <f t="shared" si="9"/>
        <v>0</v>
      </c>
      <c r="D284" s="30">
        <v>0</v>
      </c>
      <c r="E284" s="31">
        <v>0</v>
      </c>
      <c r="F284" s="32">
        <v>0</v>
      </c>
      <c r="G284" s="32">
        <v>0</v>
      </c>
      <c r="H284" s="32">
        <v>0</v>
      </c>
      <c r="I284" s="32">
        <v>0</v>
      </c>
      <c r="J284" s="29">
        <f>Лист4!E282/1000</f>
        <v>0</v>
      </c>
      <c r="K284" s="33"/>
      <c r="L284" s="33"/>
    </row>
    <row r="285" spans="1:12" s="34" customFormat="1" ht="18.75" customHeight="1" x14ac:dyDescent="0.25">
      <c r="A285" s="23" t="str">
        <f>Лист4!A283</f>
        <v xml:space="preserve">Калинина ул. д.42 </v>
      </c>
      <c r="B285" s="49">
        <f t="shared" si="8"/>
        <v>28.025191489361703</v>
      </c>
      <c r="C285" s="49">
        <f t="shared" si="9"/>
        <v>1.9108085106382977</v>
      </c>
      <c r="D285" s="30">
        <v>0</v>
      </c>
      <c r="E285" s="31">
        <v>1.9108085106382977</v>
      </c>
      <c r="F285" s="32">
        <v>0</v>
      </c>
      <c r="G285" s="32">
        <v>0</v>
      </c>
      <c r="H285" s="32">
        <v>0</v>
      </c>
      <c r="I285" s="32">
        <v>0</v>
      </c>
      <c r="J285" s="29">
        <f>Лист4!E283/1000</f>
        <v>29.936</v>
      </c>
      <c r="K285" s="33"/>
      <c r="L285" s="33"/>
    </row>
    <row r="286" spans="1:12" s="34" customFormat="1" ht="18.75" customHeight="1" x14ac:dyDescent="0.25">
      <c r="A286" s="23" t="str">
        <f>Лист4!A284</f>
        <v xml:space="preserve">Калинина ул. д.45 </v>
      </c>
      <c r="B286" s="49">
        <f t="shared" si="8"/>
        <v>0</v>
      </c>
      <c r="C286" s="49">
        <f t="shared" si="9"/>
        <v>0</v>
      </c>
      <c r="D286" s="30">
        <v>0</v>
      </c>
      <c r="E286" s="31">
        <v>0</v>
      </c>
      <c r="F286" s="32">
        <v>0</v>
      </c>
      <c r="G286" s="32">
        <v>0</v>
      </c>
      <c r="H286" s="32">
        <v>0</v>
      </c>
      <c r="I286" s="32">
        <v>0</v>
      </c>
      <c r="J286" s="29">
        <f>Лист4!E284/1000</f>
        <v>0</v>
      </c>
      <c r="K286" s="33"/>
      <c r="L286" s="33"/>
    </row>
    <row r="287" spans="1:12" s="34" customFormat="1" ht="25.5" customHeight="1" x14ac:dyDescent="0.25">
      <c r="A287" s="23" t="str">
        <f>Лист4!A285</f>
        <v xml:space="preserve">Калинина ул. д.48 </v>
      </c>
      <c r="B287" s="49">
        <f t="shared" si="8"/>
        <v>5.8467574468085104</v>
      </c>
      <c r="C287" s="49">
        <f t="shared" si="9"/>
        <v>0.39864255319148939</v>
      </c>
      <c r="D287" s="30">
        <v>0</v>
      </c>
      <c r="E287" s="31">
        <v>0.39864255319148939</v>
      </c>
      <c r="F287" s="32">
        <v>0</v>
      </c>
      <c r="G287" s="32">
        <v>0</v>
      </c>
      <c r="H287" s="32">
        <v>0</v>
      </c>
      <c r="I287" s="32">
        <v>0</v>
      </c>
      <c r="J287" s="29">
        <f>Лист4!E285/1000</f>
        <v>6.2454000000000001</v>
      </c>
      <c r="K287" s="33"/>
      <c r="L287" s="33"/>
    </row>
    <row r="288" spans="1:12" s="34" customFormat="1" ht="18.75" customHeight="1" x14ac:dyDescent="0.25">
      <c r="A288" s="23" t="str">
        <f>Лист4!A286</f>
        <v xml:space="preserve">Калинина ул. д.69 </v>
      </c>
      <c r="B288" s="49">
        <f t="shared" si="8"/>
        <v>0.17974468085106382</v>
      </c>
      <c r="C288" s="49">
        <f t="shared" si="9"/>
        <v>1.225531914893617E-2</v>
      </c>
      <c r="D288" s="30">
        <v>0</v>
      </c>
      <c r="E288" s="31">
        <v>1.225531914893617E-2</v>
      </c>
      <c r="F288" s="32">
        <v>0</v>
      </c>
      <c r="G288" s="32">
        <v>0</v>
      </c>
      <c r="H288" s="32">
        <v>0</v>
      </c>
      <c r="I288" s="32">
        <v>0</v>
      </c>
      <c r="J288" s="29">
        <f>Лист4!E286/1000</f>
        <v>0.192</v>
      </c>
      <c r="K288" s="33"/>
      <c r="L288" s="33"/>
    </row>
    <row r="289" spans="1:12" s="34" customFormat="1" ht="18.75" customHeight="1" x14ac:dyDescent="0.25">
      <c r="A289" s="23" t="str">
        <f>Лист4!A287</f>
        <v xml:space="preserve">Карла Маркса пл д.1 </v>
      </c>
      <c r="B289" s="49">
        <f t="shared" si="8"/>
        <v>0</v>
      </c>
      <c r="C289" s="49">
        <f t="shared" si="9"/>
        <v>0</v>
      </c>
      <c r="D289" s="30">
        <v>0</v>
      </c>
      <c r="E289" s="31">
        <v>0</v>
      </c>
      <c r="F289" s="32">
        <v>0</v>
      </c>
      <c r="G289" s="32">
        <v>0</v>
      </c>
      <c r="H289" s="32">
        <v>0</v>
      </c>
      <c r="I289" s="32">
        <v>0</v>
      </c>
      <c r="J289" s="29">
        <f>Лист4!E287/1000</f>
        <v>0</v>
      </c>
      <c r="K289" s="33"/>
      <c r="L289" s="33"/>
    </row>
    <row r="290" spans="1:12" s="34" customFormat="1" ht="18.75" customHeight="1" x14ac:dyDescent="0.25">
      <c r="A290" s="23" t="str">
        <f>Лист4!A288</f>
        <v xml:space="preserve">Карла Маркса пл д.21 </v>
      </c>
      <c r="B290" s="49">
        <f t="shared" si="8"/>
        <v>938.91159999999968</v>
      </c>
      <c r="C290" s="49">
        <f t="shared" si="9"/>
        <v>64.016699999999972</v>
      </c>
      <c r="D290" s="30">
        <v>0</v>
      </c>
      <c r="E290" s="31">
        <v>64.016699999999972</v>
      </c>
      <c r="F290" s="32">
        <v>0</v>
      </c>
      <c r="G290" s="32">
        <v>0</v>
      </c>
      <c r="H290" s="32">
        <v>0</v>
      </c>
      <c r="I290" s="32">
        <v>0</v>
      </c>
      <c r="J290" s="29">
        <f>Лист4!E288/1000</f>
        <v>1002.9282999999997</v>
      </c>
      <c r="K290" s="33"/>
      <c r="L290" s="33"/>
    </row>
    <row r="291" spans="1:12" s="34" customFormat="1" ht="18.75" customHeight="1" x14ac:dyDescent="0.25">
      <c r="A291" s="23" t="str">
        <f>Лист4!A289</f>
        <v xml:space="preserve">Карла Маркса пл д.23 </v>
      </c>
      <c r="B291" s="49">
        <f t="shared" si="8"/>
        <v>579.23719489361679</v>
      </c>
      <c r="C291" s="49">
        <f t="shared" si="9"/>
        <v>39.493445106382964</v>
      </c>
      <c r="D291" s="30">
        <v>0</v>
      </c>
      <c r="E291" s="31">
        <v>39.493445106382964</v>
      </c>
      <c r="F291" s="32">
        <v>0</v>
      </c>
      <c r="G291" s="32">
        <v>0</v>
      </c>
      <c r="H291" s="32">
        <v>0</v>
      </c>
      <c r="I291" s="32">
        <v>0</v>
      </c>
      <c r="J291" s="29">
        <f>Лист4!E289/1000</f>
        <v>618.73063999999977</v>
      </c>
      <c r="K291" s="33"/>
      <c r="L291" s="33"/>
    </row>
    <row r="292" spans="1:12" s="34" customFormat="1" ht="18.75" customHeight="1" x14ac:dyDescent="0.25">
      <c r="A292" s="23" t="str">
        <f>Лист4!A290</f>
        <v xml:space="preserve">Карла Маркса пл д.3 </v>
      </c>
      <c r="B292" s="49">
        <f t="shared" si="8"/>
        <v>734.95795063829792</v>
      </c>
      <c r="C292" s="49">
        <f t="shared" si="9"/>
        <v>50.110769361702133</v>
      </c>
      <c r="D292" s="30">
        <v>0</v>
      </c>
      <c r="E292" s="31">
        <v>50.110769361702133</v>
      </c>
      <c r="F292" s="32">
        <v>0</v>
      </c>
      <c r="G292" s="32">
        <v>0</v>
      </c>
      <c r="H292" s="32">
        <v>0</v>
      </c>
      <c r="I292" s="32">
        <v>0</v>
      </c>
      <c r="J292" s="29">
        <f>Лист4!E290/1000</f>
        <v>785.0687200000001</v>
      </c>
      <c r="K292" s="33"/>
      <c r="L292" s="33"/>
    </row>
    <row r="293" spans="1:12" s="34" customFormat="1" ht="18.75" customHeight="1" x14ac:dyDescent="0.25">
      <c r="A293" s="23" t="str">
        <f>Лист4!A291</f>
        <v xml:space="preserve">Карла Маркса пл д.3 - корп. 1 </v>
      </c>
      <c r="B293" s="49">
        <f t="shared" si="8"/>
        <v>188.88366808510639</v>
      </c>
      <c r="C293" s="49">
        <f t="shared" si="9"/>
        <v>12.878431914893618</v>
      </c>
      <c r="D293" s="30">
        <v>0</v>
      </c>
      <c r="E293" s="31">
        <v>12.878431914893618</v>
      </c>
      <c r="F293" s="32">
        <v>0</v>
      </c>
      <c r="G293" s="32">
        <v>0</v>
      </c>
      <c r="H293" s="32">
        <v>0</v>
      </c>
      <c r="I293" s="32">
        <v>0</v>
      </c>
      <c r="J293" s="29">
        <f>Лист4!E291/1000</f>
        <v>201.7621</v>
      </c>
      <c r="K293" s="33"/>
      <c r="L293" s="33"/>
    </row>
    <row r="294" spans="1:12" s="34" customFormat="1" ht="18.75" customHeight="1" x14ac:dyDescent="0.25">
      <c r="A294" s="23" t="str">
        <f>Лист4!A292</f>
        <v xml:space="preserve">Карла Маркса пл д.33 - корп. 1 </v>
      </c>
      <c r="B294" s="49">
        <f t="shared" si="8"/>
        <v>932.75927659574427</v>
      </c>
      <c r="C294" s="49">
        <f t="shared" si="9"/>
        <v>63.597223404255288</v>
      </c>
      <c r="D294" s="30">
        <v>0</v>
      </c>
      <c r="E294" s="31">
        <v>63.597223404255288</v>
      </c>
      <c r="F294" s="32">
        <v>0</v>
      </c>
      <c r="G294" s="32">
        <v>0</v>
      </c>
      <c r="H294" s="32">
        <v>0</v>
      </c>
      <c r="I294" s="32">
        <v>0</v>
      </c>
      <c r="J294" s="29">
        <f>Лист4!E292/1000</f>
        <v>996.35649999999953</v>
      </c>
      <c r="K294" s="33"/>
      <c r="L294" s="33"/>
    </row>
    <row r="295" spans="1:12" s="34" customFormat="1" ht="18.75" customHeight="1" x14ac:dyDescent="0.25">
      <c r="A295" s="23" t="str">
        <f>Лист4!A293</f>
        <v xml:space="preserve">Карла Маркса пл д.5 </v>
      </c>
      <c r="B295" s="49">
        <f t="shared" si="8"/>
        <v>1195.1258561702132</v>
      </c>
      <c r="C295" s="49">
        <f t="shared" si="9"/>
        <v>81.48585382978726</v>
      </c>
      <c r="D295" s="30">
        <v>0</v>
      </c>
      <c r="E295" s="31">
        <v>81.48585382978726</v>
      </c>
      <c r="F295" s="32">
        <v>0</v>
      </c>
      <c r="G295" s="32">
        <v>0</v>
      </c>
      <c r="H295" s="32">
        <v>0</v>
      </c>
      <c r="I295" s="32">
        <v>0</v>
      </c>
      <c r="J295" s="29">
        <f>Лист4!E293/1000</f>
        <v>1276.6117100000004</v>
      </c>
      <c r="K295" s="33"/>
      <c r="L295" s="33"/>
    </row>
    <row r="296" spans="1:12" s="34" customFormat="1" ht="18.75" customHeight="1" x14ac:dyDescent="0.25">
      <c r="A296" s="23" t="str">
        <f>Лист4!A294</f>
        <v xml:space="preserve">Каховского ул. д.1 </v>
      </c>
      <c r="B296" s="49">
        <f t="shared" si="8"/>
        <v>0</v>
      </c>
      <c r="C296" s="49">
        <f t="shared" si="9"/>
        <v>0</v>
      </c>
      <c r="D296" s="30">
        <v>0</v>
      </c>
      <c r="E296" s="31">
        <v>0</v>
      </c>
      <c r="F296" s="32">
        <v>0</v>
      </c>
      <c r="G296" s="32">
        <v>0</v>
      </c>
      <c r="H296" s="32">
        <v>0</v>
      </c>
      <c r="I296" s="32">
        <v>0</v>
      </c>
      <c r="J296" s="29">
        <f>Лист4!E294/1000</f>
        <v>0</v>
      </c>
      <c r="K296" s="33"/>
      <c r="L296" s="33"/>
    </row>
    <row r="297" spans="1:12" s="34" customFormat="1" ht="25.5" customHeight="1" x14ac:dyDescent="0.25">
      <c r="A297" s="23" t="str">
        <f>Лист4!A295</f>
        <v xml:space="preserve">Каховского ул. д.1/4 </v>
      </c>
      <c r="B297" s="49">
        <f t="shared" si="8"/>
        <v>2.8624340425531916</v>
      </c>
      <c r="C297" s="49">
        <f t="shared" si="9"/>
        <v>0.19516595744680851</v>
      </c>
      <c r="D297" s="30">
        <v>0</v>
      </c>
      <c r="E297" s="31">
        <v>0.19516595744680851</v>
      </c>
      <c r="F297" s="32">
        <v>0</v>
      </c>
      <c r="G297" s="32">
        <v>0</v>
      </c>
      <c r="H297" s="32">
        <v>0</v>
      </c>
      <c r="I297" s="32">
        <v>0</v>
      </c>
      <c r="J297" s="29">
        <f>Лист4!E295/1000</f>
        <v>3.0575999999999999</v>
      </c>
      <c r="K297" s="33"/>
      <c r="L297" s="33"/>
    </row>
    <row r="298" spans="1:12" s="34" customFormat="1" ht="18.75" customHeight="1" x14ac:dyDescent="0.25">
      <c r="A298" s="23" t="str">
        <f>Лист4!A296</f>
        <v xml:space="preserve">Каховского ул. д.24 </v>
      </c>
      <c r="B298" s="49">
        <f t="shared" si="8"/>
        <v>1.0908255319148936</v>
      </c>
      <c r="C298" s="49">
        <f t="shared" si="9"/>
        <v>7.4374468085106379E-2</v>
      </c>
      <c r="D298" s="30">
        <v>0</v>
      </c>
      <c r="E298" s="31">
        <v>7.4374468085106379E-2</v>
      </c>
      <c r="F298" s="32">
        <v>0</v>
      </c>
      <c r="G298" s="32">
        <v>0</v>
      </c>
      <c r="H298" s="32">
        <v>0</v>
      </c>
      <c r="I298" s="32">
        <v>0</v>
      </c>
      <c r="J298" s="29">
        <f>Лист4!E296/1000</f>
        <v>1.1652</v>
      </c>
      <c r="K298" s="33"/>
      <c r="L298" s="33"/>
    </row>
    <row r="299" spans="1:12" s="34" customFormat="1" ht="18.75" customHeight="1" x14ac:dyDescent="0.25">
      <c r="A299" s="23" t="str">
        <f>Лист4!A297</f>
        <v xml:space="preserve">Кибальчича ул. д.3 </v>
      </c>
      <c r="B299" s="49">
        <f t="shared" si="8"/>
        <v>18.47410212765957</v>
      </c>
      <c r="C299" s="49">
        <f t="shared" si="9"/>
        <v>1.2595978723404253</v>
      </c>
      <c r="D299" s="30">
        <v>0</v>
      </c>
      <c r="E299" s="31">
        <v>1.2595978723404253</v>
      </c>
      <c r="F299" s="32">
        <v>0</v>
      </c>
      <c r="G299" s="32">
        <v>0</v>
      </c>
      <c r="H299" s="32">
        <v>0</v>
      </c>
      <c r="I299" s="32">
        <v>0</v>
      </c>
      <c r="J299" s="29">
        <f>Лист4!E297/1000</f>
        <v>19.733699999999995</v>
      </c>
      <c r="K299" s="33"/>
      <c r="L299" s="33"/>
    </row>
    <row r="300" spans="1:12" s="34" customFormat="1" ht="25.5" customHeight="1" x14ac:dyDescent="0.25">
      <c r="A300" s="23" t="str">
        <f>Лист4!A298</f>
        <v>Кирова ул. д.12 пом.032</v>
      </c>
      <c r="B300" s="49">
        <f t="shared" si="8"/>
        <v>77.629050212765961</v>
      </c>
      <c r="C300" s="49">
        <f t="shared" si="9"/>
        <v>5.292889787234043</v>
      </c>
      <c r="D300" s="30">
        <v>0</v>
      </c>
      <c r="E300" s="31">
        <v>5.292889787234043</v>
      </c>
      <c r="F300" s="32">
        <v>0</v>
      </c>
      <c r="G300" s="32">
        <v>0</v>
      </c>
      <c r="H300" s="32">
        <v>0</v>
      </c>
      <c r="I300" s="32">
        <v>0</v>
      </c>
      <c r="J300" s="29">
        <f>Лист4!E298/1000</f>
        <v>82.921940000000006</v>
      </c>
      <c r="K300" s="33"/>
      <c r="L300" s="33"/>
    </row>
    <row r="301" spans="1:12" s="34" customFormat="1" ht="18.75" customHeight="1" x14ac:dyDescent="0.25">
      <c r="A301" s="23" t="str">
        <f>Лист4!A299</f>
        <v xml:space="preserve">Кирова ул. д.17 </v>
      </c>
      <c r="B301" s="49">
        <f t="shared" si="8"/>
        <v>26.671957446808513</v>
      </c>
      <c r="C301" s="49">
        <f t="shared" si="9"/>
        <v>1.8185425531914894</v>
      </c>
      <c r="D301" s="30">
        <v>0</v>
      </c>
      <c r="E301" s="31">
        <v>1.8185425531914894</v>
      </c>
      <c r="F301" s="32">
        <v>0</v>
      </c>
      <c r="G301" s="32">
        <v>0</v>
      </c>
      <c r="H301" s="32">
        <v>0</v>
      </c>
      <c r="I301" s="32">
        <v>0</v>
      </c>
      <c r="J301" s="29">
        <f>Лист4!E299/1000</f>
        <v>28.490500000000001</v>
      </c>
      <c r="K301" s="33"/>
      <c r="L301" s="33"/>
    </row>
    <row r="302" spans="1:12" s="34" customFormat="1" ht="18.75" customHeight="1" x14ac:dyDescent="0.25">
      <c r="A302" s="23" t="str">
        <f>Лист4!A300</f>
        <v xml:space="preserve">Кирова ул. д.20 </v>
      </c>
      <c r="B302" s="49">
        <f t="shared" si="8"/>
        <v>332.47841702127658</v>
      </c>
      <c r="C302" s="49">
        <f t="shared" si="9"/>
        <v>22.668982978723406</v>
      </c>
      <c r="D302" s="30">
        <v>0</v>
      </c>
      <c r="E302" s="31">
        <v>22.668982978723406</v>
      </c>
      <c r="F302" s="32">
        <v>0</v>
      </c>
      <c r="G302" s="32">
        <v>0</v>
      </c>
      <c r="H302" s="32">
        <v>0</v>
      </c>
      <c r="I302" s="32">
        <v>0</v>
      </c>
      <c r="J302" s="29">
        <f>Лист4!E300/1000</f>
        <v>355.1474</v>
      </c>
      <c r="K302" s="33"/>
      <c r="L302" s="33"/>
    </row>
    <row r="303" spans="1:12" s="34" customFormat="1" ht="25.5" customHeight="1" x14ac:dyDescent="0.25">
      <c r="A303" s="23" t="str">
        <f>Лист4!A301</f>
        <v xml:space="preserve">Кирова ул. д.22 </v>
      </c>
      <c r="B303" s="49">
        <f t="shared" si="8"/>
        <v>85.959523404255293</v>
      </c>
      <c r="C303" s="49">
        <f t="shared" si="9"/>
        <v>5.8608765957446796</v>
      </c>
      <c r="D303" s="30">
        <v>0</v>
      </c>
      <c r="E303" s="31">
        <v>5.8608765957446796</v>
      </c>
      <c r="F303" s="32">
        <v>0</v>
      </c>
      <c r="G303" s="32">
        <v>0</v>
      </c>
      <c r="H303" s="32">
        <v>0</v>
      </c>
      <c r="I303" s="32">
        <v>0</v>
      </c>
      <c r="J303" s="29">
        <f>Лист4!E301/1000</f>
        <v>91.820399999999978</v>
      </c>
      <c r="K303" s="33"/>
      <c r="L303" s="33"/>
    </row>
    <row r="304" spans="1:12" s="34" customFormat="1" ht="18.75" customHeight="1" x14ac:dyDescent="0.25">
      <c r="A304" s="23" t="str">
        <f>Лист4!A302</f>
        <v xml:space="preserve">Кирова ул. д.24 </v>
      </c>
      <c r="B304" s="49">
        <f t="shared" si="8"/>
        <v>0</v>
      </c>
      <c r="C304" s="49">
        <f t="shared" si="9"/>
        <v>0</v>
      </c>
      <c r="D304" s="30">
        <v>0</v>
      </c>
      <c r="E304" s="31">
        <v>0</v>
      </c>
      <c r="F304" s="32">
        <v>0</v>
      </c>
      <c r="G304" s="32">
        <v>0</v>
      </c>
      <c r="H304" s="32">
        <v>0</v>
      </c>
      <c r="I304" s="32">
        <v>0</v>
      </c>
      <c r="J304" s="29">
        <f>Лист4!E302/1000</f>
        <v>0</v>
      </c>
      <c r="K304" s="33"/>
      <c r="L304" s="33"/>
    </row>
    <row r="305" spans="1:12" s="34" customFormat="1" ht="18.75" customHeight="1" x14ac:dyDescent="0.25">
      <c r="A305" s="23" t="str">
        <f>Лист4!A303</f>
        <v xml:space="preserve">Кирова ул. д.32 </v>
      </c>
      <c r="B305" s="49">
        <f t="shared" si="8"/>
        <v>0</v>
      </c>
      <c r="C305" s="49">
        <f t="shared" si="9"/>
        <v>0</v>
      </c>
      <c r="D305" s="30">
        <v>0</v>
      </c>
      <c r="E305" s="31">
        <v>0</v>
      </c>
      <c r="F305" s="32">
        <v>0</v>
      </c>
      <c r="G305" s="32">
        <v>0</v>
      </c>
      <c r="H305" s="32">
        <v>0</v>
      </c>
      <c r="I305" s="32">
        <v>0</v>
      </c>
      <c r="J305" s="29">
        <f>Лист4!E303/1000</f>
        <v>0</v>
      </c>
      <c r="K305" s="33"/>
      <c r="L305" s="33"/>
    </row>
    <row r="306" spans="1:12" s="34" customFormat="1" ht="18.75" customHeight="1" x14ac:dyDescent="0.25">
      <c r="A306" s="23" t="str">
        <f>Лист4!A304</f>
        <v xml:space="preserve">Кирова ул. д.42 </v>
      </c>
      <c r="B306" s="49">
        <f t="shared" si="8"/>
        <v>0</v>
      </c>
      <c r="C306" s="49">
        <f t="shared" si="9"/>
        <v>0</v>
      </c>
      <c r="D306" s="30">
        <v>0</v>
      </c>
      <c r="E306" s="31">
        <v>0</v>
      </c>
      <c r="F306" s="32">
        <v>0</v>
      </c>
      <c r="G306" s="32">
        <v>0</v>
      </c>
      <c r="H306" s="32">
        <v>0</v>
      </c>
      <c r="I306" s="32">
        <v>0</v>
      </c>
      <c r="J306" s="29">
        <f>Лист4!E304/1000</f>
        <v>0</v>
      </c>
      <c r="K306" s="33"/>
      <c r="L306" s="33"/>
    </row>
    <row r="307" spans="1:12" s="34" customFormat="1" ht="18.75" customHeight="1" x14ac:dyDescent="0.25">
      <c r="A307" s="23" t="str">
        <f>Лист4!A305</f>
        <v xml:space="preserve">Кирова ул. д.42А </v>
      </c>
      <c r="B307" s="49">
        <f t="shared" si="8"/>
        <v>49.981097872340428</v>
      </c>
      <c r="C307" s="49">
        <f t="shared" si="9"/>
        <v>3.4078021276595742</v>
      </c>
      <c r="D307" s="30">
        <v>0</v>
      </c>
      <c r="E307" s="31">
        <v>3.4078021276595742</v>
      </c>
      <c r="F307" s="32">
        <v>0</v>
      </c>
      <c r="G307" s="32">
        <v>0</v>
      </c>
      <c r="H307" s="32">
        <v>0</v>
      </c>
      <c r="I307" s="32">
        <v>0</v>
      </c>
      <c r="J307" s="29">
        <f>Лист4!E305/1000</f>
        <v>53.3889</v>
      </c>
      <c r="K307" s="33"/>
      <c r="L307" s="33"/>
    </row>
    <row r="308" spans="1:12" s="34" customFormat="1" ht="18.75" customHeight="1" x14ac:dyDescent="0.25">
      <c r="A308" s="23" t="str">
        <f>Лист4!A306</f>
        <v xml:space="preserve">Кирова ул. д.43 </v>
      </c>
      <c r="B308" s="49">
        <f t="shared" si="8"/>
        <v>16.920714893617021</v>
      </c>
      <c r="C308" s="49">
        <f t="shared" si="9"/>
        <v>1.1536851063829787</v>
      </c>
      <c r="D308" s="30">
        <v>0</v>
      </c>
      <c r="E308" s="31">
        <v>1.1536851063829787</v>
      </c>
      <c r="F308" s="32">
        <v>0</v>
      </c>
      <c r="G308" s="32">
        <v>0</v>
      </c>
      <c r="H308" s="32">
        <v>0</v>
      </c>
      <c r="I308" s="32">
        <v>0</v>
      </c>
      <c r="J308" s="29">
        <f>Лист4!E306/1000</f>
        <v>18.074400000000001</v>
      </c>
      <c r="K308" s="33"/>
      <c r="L308" s="33"/>
    </row>
    <row r="309" spans="1:12" s="34" customFormat="1" ht="18.75" customHeight="1" x14ac:dyDescent="0.25">
      <c r="A309" s="23" t="str">
        <f>Лист4!A307</f>
        <v>Коммунистическая ул. д.10 пом.10 к.2,3,4</v>
      </c>
      <c r="B309" s="49">
        <f t="shared" si="8"/>
        <v>0</v>
      </c>
      <c r="C309" s="49">
        <f t="shared" si="9"/>
        <v>0</v>
      </c>
      <c r="D309" s="30">
        <v>0</v>
      </c>
      <c r="E309" s="31">
        <v>0</v>
      </c>
      <c r="F309" s="32">
        <v>0</v>
      </c>
      <c r="G309" s="32">
        <v>0</v>
      </c>
      <c r="H309" s="32">
        <v>0</v>
      </c>
      <c r="I309" s="32">
        <v>0</v>
      </c>
      <c r="J309" s="29">
        <f>Лист4!E307/1000</f>
        <v>0</v>
      </c>
      <c r="K309" s="33"/>
      <c r="L309" s="33"/>
    </row>
    <row r="310" spans="1:12" s="34" customFormat="1" ht="18.75" customHeight="1" x14ac:dyDescent="0.25">
      <c r="A310" s="23" t="str">
        <f>Лист4!A308</f>
        <v xml:space="preserve">Коммунистическая ул. д.2/4 </v>
      </c>
      <c r="B310" s="49">
        <f t="shared" si="8"/>
        <v>11.093897872340424</v>
      </c>
      <c r="C310" s="49">
        <f t="shared" si="9"/>
        <v>0.75640212765957426</v>
      </c>
      <c r="D310" s="30">
        <v>0</v>
      </c>
      <c r="E310" s="31">
        <v>0.75640212765957426</v>
      </c>
      <c r="F310" s="32">
        <v>0</v>
      </c>
      <c r="G310" s="32">
        <v>0</v>
      </c>
      <c r="H310" s="32">
        <v>0</v>
      </c>
      <c r="I310" s="32">
        <v>0</v>
      </c>
      <c r="J310" s="29">
        <f>Лист4!E308/1000</f>
        <v>11.850299999999999</v>
      </c>
      <c r="K310" s="33"/>
      <c r="L310" s="33"/>
    </row>
    <row r="311" spans="1:12" s="34" customFormat="1" ht="18.75" customHeight="1" x14ac:dyDescent="0.25">
      <c r="A311" s="23" t="str">
        <f>Лист4!A309</f>
        <v xml:space="preserve">Коммунистическая ул. д.24 </v>
      </c>
      <c r="B311" s="49">
        <f t="shared" si="8"/>
        <v>233.90671489361699</v>
      </c>
      <c r="C311" s="49">
        <f t="shared" si="9"/>
        <v>15.948185106382976</v>
      </c>
      <c r="D311" s="30">
        <v>0</v>
      </c>
      <c r="E311" s="31">
        <v>15.948185106382976</v>
      </c>
      <c r="F311" s="32">
        <v>0</v>
      </c>
      <c r="G311" s="32">
        <v>0</v>
      </c>
      <c r="H311" s="32">
        <v>0</v>
      </c>
      <c r="I311" s="32">
        <v>0</v>
      </c>
      <c r="J311" s="29">
        <f>Лист4!E309/1000</f>
        <v>249.85489999999996</v>
      </c>
      <c r="K311" s="33"/>
      <c r="L311" s="33"/>
    </row>
    <row r="312" spans="1:12" s="34" customFormat="1" ht="25.5" customHeight="1" x14ac:dyDescent="0.25">
      <c r="A312" s="23" t="str">
        <f>Лист4!A310</f>
        <v xml:space="preserve">Коммунистическая ул. д.25 </v>
      </c>
      <c r="B312" s="49">
        <f t="shared" si="8"/>
        <v>79.911957446808515</v>
      </c>
      <c r="C312" s="49">
        <f t="shared" si="9"/>
        <v>5.4485425531914888</v>
      </c>
      <c r="D312" s="30">
        <v>0</v>
      </c>
      <c r="E312" s="31">
        <v>5.4485425531914888</v>
      </c>
      <c r="F312" s="32">
        <v>0</v>
      </c>
      <c r="G312" s="32">
        <v>0</v>
      </c>
      <c r="H312" s="32">
        <v>0</v>
      </c>
      <c r="I312" s="32">
        <v>0</v>
      </c>
      <c r="J312" s="29">
        <f>Лист4!E310/1000</f>
        <v>85.360500000000002</v>
      </c>
      <c r="K312" s="33"/>
      <c r="L312" s="33"/>
    </row>
    <row r="313" spans="1:12" s="34" customFormat="1" ht="18.75" customHeight="1" x14ac:dyDescent="0.25">
      <c r="A313" s="23" t="str">
        <f>Лист4!A311</f>
        <v xml:space="preserve">Коммунистическая ул. д.28 </v>
      </c>
      <c r="B313" s="49">
        <f t="shared" si="8"/>
        <v>62.095327659574465</v>
      </c>
      <c r="C313" s="49">
        <f t="shared" si="9"/>
        <v>4.2337723404255314</v>
      </c>
      <c r="D313" s="30">
        <v>0</v>
      </c>
      <c r="E313" s="31">
        <v>4.2337723404255314</v>
      </c>
      <c r="F313" s="32">
        <v>0</v>
      </c>
      <c r="G313" s="32">
        <v>0</v>
      </c>
      <c r="H313" s="32">
        <v>0</v>
      </c>
      <c r="I313" s="32">
        <v>0</v>
      </c>
      <c r="J313" s="29">
        <f>Лист4!E311/1000</f>
        <v>66.329099999999997</v>
      </c>
      <c r="K313" s="33"/>
      <c r="L313" s="33"/>
    </row>
    <row r="314" spans="1:12" s="34" customFormat="1" ht="18.75" customHeight="1" x14ac:dyDescent="0.25">
      <c r="A314" s="23" t="str">
        <f>Лист4!A312</f>
        <v xml:space="preserve">Коммунистическая ул. д.37 </v>
      </c>
      <c r="B314" s="49">
        <f t="shared" si="8"/>
        <v>8.0541531914893607</v>
      </c>
      <c r="C314" s="49">
        <f t="shared" si="9"/>
        <v>0.54914680851063824</v>
      </c>
      <c r="D314" s="30">
        <v>0</v>
      </c>
      <c r="E314" s="31">
        <v>0.54914680851063824</v>
      </c>
      <c r="F314" s="32">
        <v>0</v>
      </c>
      <c r="G314" s="32">
        <v>0</v>
      </c>
      <c r="H314" s="32">
        <v>0</v>
      </c>
      <c r="I314" s="32">
        <v>0</v>
      </c>
      <c r="J314" s="29">
        <f>Лист4!E312/1000</f>
        <v>8.6032999999999991</v>
      </c>
      <c r="K314" s="33"/>
      <c r="L314" s="33"/>
    </row>
    <row r="315" spans="1:12" s="34" customFormat="1" ht="18.75" customHeight="1" x14ac:dyDescent="0.25">
      <c r="A315" s="23" t="str">
        <f>Лист4!A313</f>
        <v xml:space="preserve">Коммунистическая ул. д.3А </v>
      </c>
      <c r="B315" s="49">
        <f t="shared" si="8"/>
        <v>217.78546127659567</v>
      </c>
      <c r="C315" s="49">
        <f t="shared" si="9"/>
        <v>14.84900872340425</v>
      </c>
      <c r="D315" s="30">
        <v>0</v>
      </c>
      <c r="E315" s="31">
        <v>14.84900872340425</v>
      </c>
      <c r="F315" s="32">
        <v>0</v>
      </c>
      <c r="G315" s="32">
        <v>0</v>
      </c>
      <c r="H315" s="32">
        <v>0</v>
      </c>
      <c r="I315" s="32">
        <v>0</v>
      </c>
      <c r="J315" s="29">
        <f>Лист4!E313/1000</f>
        <v>232.63446999999991</v>
      </c>
      <c r="K315" s="33"/>
      <c r="L315" s="33"/>
    </row>
    <row r="316" spans="1:12" s="34" customFormat="1" ht="18.75" customHeight="1" x14ac:dyDescent="0.25">
      <c r="A316" s="23" t="str">
        <f>Лист4!A314</f>
        <v xml:space="preserve">Коммунистическая ул. д.40 </v>
      </c>
      <c r="B316" s="49">
        <f t="shared" si="8"/>
        <v>18.880680851063829</v>
      </c>
      <c r="C316" s="49">
        <f t="shared" si="9"/>
        <v>1.2873191489361702</v>
      </c>
      <c r="D316" s="30">
        <v>0</v>
      </c>
      <c r="E316" s="31">
        <v>1.2873191489361702</v>
      </c>
      <c r="F316" s="32">
        <v>0</v>
      </c>
      <c r="G316" s="32">
        <v>0</v>
      </c>
      <c r="H316" s="32">
        <v>0</v>
      </c>
      <c r="I316" s="32">
        <v>0</v>
      </c>
      <c r="J316" s="29">
        <f>Лист4!E314/1000</f>
        <v>20.167999999999999</v>
      </c>
      <c r="K316" s="33"/>
      <c r="L316" s="33"/>
    </row>
    <row r="317" spans="1:12" s="34" customFormat="1" ht="18.75" customHeight="1" x14ac:dyDescent="0.25">
      <c r="A317" s="23" t="str">
        <f>Лист4!A315</f>
        <v xml:space="preserve">Коммунистическая ул. д.44 </v>
      </c>
      <c r="B317" s="49">
        <f t="shared" si="8"/>
        <v>0.92680851063829783</v>
      </c>
      <c r="C317" s="49">
        <f t="shared" si="9"/>
        <v>6.319148936170213E-2</v>
      </c>
      <c r="D317" s="30">
        <v>0</v>
      </c>
      <c r="E317" s="31">
        <v>6.319148936170213E-2</v>
      </c>
      <c r="F317" s="32">
        <v>0</v>
      </c>
      <c r="G317" s="32">
        <v>0</v>
      </c>
      <c r="H317" s="32">
        <v>0</v>
      </c>
      <c r="I317" s="32">
        <v>0</v>
      </c>
      <c r="J317" s="29">
        <f>Лист4!E315/1000</f>
        <v>0.99</v>
      </c>
      <c r="K317" s="33"/>
      <c r="L317" s="33"/>
    </row>
    <row r="318" spans="1:12" s="34" customFormat="1" ht="18.75" customHeight="1" x14ac:dyDescent="0.25">
      <c r="A318" s="23" t="str">
        <f>Лист4!A316</f>
        <v xml:space="preserve">Коммунистическая ул. д.8 </v>
      </c>
      <c r="B318" s="49">
        <f t="shared" si="8"/>
        <v>518.79534042553189</v>
      </c>
      <c r="C318" s="49">
        <f t="shared" si="9"/>
        <v>35.372409574468087</v>
      </c>
      <c r="D318" s="30">
        <v>0</v>
      </c>
      <c r="E318" s="31">
        <v>35.372409574468087</v>
      </c>
      <c r="F318" s="32">
        <v>0</v>
      </c>
      <c r="G318" s="32">
        <v>0</v>
      </c>
      <c r="H318" s="32">
        <v>0</v>
      </c>
      <c r="I318" s="32">
        <v>0</v>
      </c>
      <c r="J318" s="29">
        <f>Лист4!E316/1000</f>
        <v>554.16774999999996</v>
      </c>
      <c r="K318" s="33"/>
      <c r="L318" s="33"/>
    </row>
    <row r="319" spans="1:12" s="34" customFormat="1" ht="18.75" customHeight="1" x14ac:dyDescent="0.25">
      <c r="A319" s="23" t="str">
        <f>Лист4!A317</f>
        <v xml:space="preserve">Костина ул. д.11 </v>
      </c>
      <c r="B319" s="49">
        <f t="shared" si="8"/>
        <v>11.863148936170214</v>
      </c>
      <c r="C319" s="49">
        <f t="shared" si="9"/>
        <v>0.80885106382978722</v>
      </c>
      <c r="D319" s="30">
        <v>0</v>
      </c>
      <c r="E319" s="31">
        <v>0.80885106382978722</v>
      </c>
      <c r="F319" s="32">
        <v>0</v>
      </c>
      <c r="G319" s="32">
        <v>0</v>
      </c>
      <c r="H319" s="32">
        <v>0</v>
      </c>
      <c r="I319" s="32">
        <v>0</v>
      </c>
      <c r="J319" s="29">
        <f>Лист4!E317/1000</f>
        <v>12.672000000000001</v>
      </c>
      <c r="K319" s="33"/>
      <c r="L319" s="33"/>
    </row>
    <row r="320" spans="1:12" s="34" customFormat="1" ht="18.75" customHeight="1" x14ac:dyDescent="0.25">
      <c r="A320" s="23" t="str">
        <f>Лист4!A318</f>
        <v xml:space="preserve">Костина ул. д.21 </v>
      </c>
      <c r="B320" s="49">
        <f t="shared" si="8"/>
        <v>35.631574468085105</v>
      </c>
      <c r="C320" s="49">
        <f t="shared" si="9"/>
        <v>2.4294255319148936</v>
      </c>
      <c r="D320" s="30">
        <v>0</v>
      </c>
      <c r="E320" s="31">
        <v>2.4294255319148936</v>
      </c>
      <c r="F320" s="32">
        <v>0</v>
      </c>
      <c r="G320" s="32">
        <v>0</v>
      </c>
      <c r="H320" s="32">
        <v>0</v>
      </c>
      <c r="I320" s="32">
        <v>0</v>
      </c>
      <c r="J320" s="29">
        <f>Лист4!E318/1000</f>
        <v>38.061</v>
      </c>
      <c r="K320" s="33"/>
      <c r="L320" s="33"/>
    </row>
    <row r="321" spans="1:12" s="34" customFormat="1" ht="18.75" customHeight="1" x14ac:dyDescent="0.25">
      <c r="A321" s="23" t="str">
        <f>Лист4!A319</f>
        <v xml:space="preserve">Костина ул. д.4 </v>
      </c>
      <c r="B321" s="49">
        <f t="shared" si="8"/>
        <v>389.2134212765958</v>
      </c>
      <c r="C321" s="49">
        <f t="shared" si="9"/>
        <v>26.53727872340426</v>
      </c>
      <c r="D321" s="30">
        <v>0</v>
      </c>
      <c r="E321" s="31">
        <v>26.53727872340426</v>
      </c>
      <c r="F321" s="32">
        <v>0</v>
      </c>
      <c r="G321" s="32">
        <v>0</v>
      </c>
      <c r="H321" s="32">
        <v>0</v>
      </c>
      <c r="I321" s="32">
        <v>0</v>
      </c>
      <c r="J321" s="29">
        <f>Лист4!E319/1000</f>
        <v>415.75070000000005</v>
      </c>
      <c r="K321" s="33"/>
      <c r="L321" s="33"/>
    </row>
    <row r="322" spans="1:12" s="34" customFormat="1" ht="25.5" customHeight="1" x14ac:dyDescent="0.25">
      <c r="A322" s="23" t="str">
        <f>Лист4!A320</f>
        <v xml:space="preserve">Котовского ул. д.1/3 </v>
      </c>
      <c r="B322" s="49">
        <f t="shared" si="8"/>
        <v>2.8339744680851062</v>
      </c>
      <c r="C322" s="49">
        <f t="shared" si="9"/>
        <v>0.19322553191489358</v>
      </c>
      <c r="D322" s="30">
        <v>0</v>
      </c>
      <c r="E322" s="31">
        <v>0.19322553191489358</v>
      </c>
      <c r="F322" s="32">
        <v>0</v>
      </c>
      <c r="G322" s="32">
        <v>0</v>
      </c>
      <c r="H322" s="32">
        <v>0</v>
      </c>
      <c r="I322" s="32">
        <v>0</v>
      </c>
      <c r="J322" s="29">
        <f>Лист4!E320/1000</f>
        <v>3.0271999999999997</v>
      </c>
      <c r="K322" s="33"/>
      <c r="L322" s="33"/>
    </row>
    <row r="323" spans="1:12" s="34" customFormat="1" ht="18.75" customHeight="1" x14ac:dyDescent="0.25">
      <c r="A323" s="23" t="str">
        <f>Лист4!A321</f>
        <v xml:space="preserve">Котовского ул. д.13 </v>
      </c>
      <c r="B323" s="49">
        <f t="shared" si="8"/>
        <v>13.35755744680851</v>
      </c>
      <c r="C323" s="49">
        <f t="shared" si="9"/>
        <v>0.91074255319148922</v>
      </c>
      <c r="D323" s="30">
        <v>0</v>
      </c>
      <c r="E323" s="31">
        <v>0.91074255319148922</v>
      </c>
      <c r="F323" s="32">
        <v>0</v>
      </c>
      <c r="G323" s="32">
        <v>0</v>
      </c>
      <c r="H323" s="32">
        <v>0</v>
      </c>
      <c r="I323" s="32">
        <v>0</v>
      </c>
      <c r="J323" s="29">
        <f>Лист4!E321/1000</f>
        <v>14.2683</v>
      </c>
      <c r="K323" s="33"/>
      <c r="L323" s="33"/>
    </row>
    <row r="324" spans="1:12" s="34" customFormat="1" ht="18.75" customHeight="1" x14ac:dyDescent="0.25">
      <c r="A324" s="23" t="str">
        <f>Лист4!A322</f>
        <v xml:space="preserve">Котовского ул. д.7 </v>
      </c>
      <c r="B324" s="49">
        <f t="shared" si="8"/>
        <v>7.5593872340425534</v>
      </c>
      <c r="C324" s="49">
        <f t="shared" si="9"/>
        <v>0.51541276595744678</v>
      </c>
      <c r="D324" s="30">
        <v>0</v>
      </c>
      <c r="E324" s="31">
        <v>0.51541276595744678</v>
      </c>
      <c r="F324" s="32">
        <v>0</v>
      </c>
      <c r="G324" s="32">
        <v>0</v>
      </c>
      <c r="H324" s="32">
        <v>0</v>
      </c>
      <c r="I324" s="32">
        <v>0</v>
      </c>
      <c r="J324" s="29">
        <f>Лист4!E322/1000</f>
        <v>8.0747999999999998</v>
      </c>
      <c r="K324" s="33"/>
      <c r="L324" s="33"/>
    </row>
    <row r="325" spans="1:12" s="34" customFormat="1" ht="18.75" customHeight="1" x14ac:dyDescent="0.25">
      <c r="A325" s="23" t="str">
        <f>Лист4!A323</f>
        <v xml:space="preserve">Красная Набережная ул. д.104 </v>
      </c>
      <c r="B325" s="49">
        <f t="shared" si="8"/>
        <v>0</v>
      </c>
      <c r="C325" s="49">
        <f t="shared" si="9"/>
        <v>0</v>
      </c>
      <c r="D325" s="30">
        <v>0</v>
      </c>
      <c r="E325" s="31">
        <v>0</v>
      </c>
      <c r="F325" s="32">
        <v>0</v>
      </c>
      <c r="G325" s="32">
        <v>0</v>
      </c>
      <c r="H325" s="32">
        <v>0</v>
      </c>
      <c r="I325" s="32">
        <v>0</v>
      </c>
      <c r="J325" s="29">
        <f>Лист4!E323/1000</f>
        <v>0</v>
      </c>
      <c r="K325" s="33"/>
      <c r="L325" s="33"/>
    </row>
    <row r="326" spans="1:12" s="34" customFormat="1" ht="18.75" customHeight="1" x14ac:dyDescent="0.25">
      <c r="A326" s="23" t="str">
        <f>Лист4!A324</f>
        <v xml:space="preserve">Красная Набережная ул. д.117 </v>
      </c>
      <c r="B326" s="49">
        <f t="shared" si="8"/>
        <v>0</v>
      </c>
      <c r="C326" s="49">
        <f t="shared" si="9"/>
        <v>0</v>
      </c>
      <c r="D326" s="30">
        <v>0</v>
      </c>
      <c r="E326" s="31">
        <v>0</v>
      </c>
      <c r="F326" s="32">
        <v>0</v>
      </c>
      <c r="G326" s="32">
        <v>0</v>
      </c>
      <c r="H326" s="32">
        <v>0</v>
      </c>
      <c r="I326" s="32">
        <v>0</v>
      </c>
      <c r="J326" s="29">
        <f>Лист4!E324/1000</f>
        <v>0</v>
      </c>
      <c r="K326" s="33"/>
      <c r="L326" s="33"/>
    </row>
    <row r="327" spans="1:12" s="34" customFormat="1" ht="18.75" customHeight="1" x14ac:dyDescent="0.25">
      <c r="A327" s="23" t="str">
        <f>Лист4!A325</f>
        <v xml:space="preserve">Красная Набережная ул. д.125 </v>
      </c>
      <c r="B327" s="49">
        <f t="shared" si="8"/>
        <v>0</v>
      </c>
      <c r="C327" s="49">
        <f t="shared" si="9"/>
        <v>0</v>
      </c>
      <c r="D327" s="30">
        <v>0</v>
      </c>
      <c r="E327" s="31">
        <v>0</v>
      </c>
      <c r="F327" s="32">
        <v>0</v>
      </c>
      <c r="G327" s="32">
        <v>0</v>
      </c>
      <c r="H327" s="32">
        <v>0</v>
      </c>
      <c r="I327" s="32">
        <v>0</v>
      </c>
      <c r="J327" s="29">
        <f>Лист4!E325/1000</f>
        <v>0</v>
      </c>
      <c r="K327" s="33"/>
      <c r="L327" s="33"/>
    </row>
    <row r="328" spans="1:12" s="34" customFormat="1" ht="18.75" customHeight="1" x14ac:dyDescent="0.25">
      <c r="A328" s="23" t="str">
        <f>Лист4!A326</f>
        <v xml:space="preserve">Красная Набережная ул. д.149 </v>
      </c>
      <c r="B328" s="49">
        <f t="shared" ref="B328:B391" si="10">J328+I328-E328</f>
        <v>0.8990978723404256</v>
      </c>
      <c r="C328" s="49">
        <f t="shared" ref="C328:C391" si="11">E328</f>
        <v>6.1302127659574462E-2</v>
      </c>
      <c r="D328" s="30">
        <v>0</v>
      </c>
      <c r="E328" s="31">
        <v>6.1302127659574462E-2</v>
      </c>
      <c r="F328" s="32">
        <v>0</v>
      </c>
      <c r="G328" s="32">
        <v>0</v>
      </c>
      <c r="H328" s="32">
        <v>0</v>
      </c>
      <c r="I328" s="32">
        <v>0</v>
      </c>
      <c r="J328" s="29">
        <f>Лист4!E326/1000</f>
        <v>0.96040000000000003</v>
      </c>
      <c r="K328" s="33"/>
      <c r="L328" s="33"/>
    </row>
    <row r="329" spans="1:12" s="34" customFormat="1" ht="18.75" customHeight="1" x14ac:dyDescent="0.25">
      <c r="A329" s="23" t="str">
        <f>Лист4!A327</f>
        <v xml:space="preserve">Красная Набережная ул. д.16 </v>
      </c>
      <c r="B329" s="49">
        <f t="shared" si="10"/>
        <v>69.43948936170213</v>
      </c>
      <c r="C329" s="49">
        <f t="shared" si="11"/>
        <v>4.7345106382978726</v>
      </c>
      <c r="D329" s="30">
        <v>0</v>
      </c>
      <c r="E329" s="31">
        <v>4.7345106382978726</v>
      </c>
      <c r="F329" s="32">
        <v>0</v>
      </c>
      <c r="G329" s="32">
        <v>0</v>
      </c>
      <c r="H329" s="32">
        <v>0</v>
      </c>
      <c r="I329" s="32">
        <v>0</v>
      </c>
      <c r="J329" s="29">
        <f>Лист4!E327/1000</f>
        <v>74.174000000000007</v>
      </c>
      <c r="K329" s="33"/>
      <c r="L329" s="33"/>
    </row>
    <row r="330" spans="1:12" s="34" customFormat="1" ht="18.75" customHeight="1" x14ac:dyDescent="0.25">
      <c r="A330" s="23" t="str">
        <f>Лист4!A328</f>
        <v xml:space="preserve">Красная Набережная ул. д.169 </v>
      </c>
      <c r="B330" s="49">
        <f t="shared" si="10"/>
        <v>87.202382978723406</v>
      </c>
      <c r="C330" s="49">
        <f t="shared" si="11"/>
        <v>5.9456170212765951</v>
      </c>
      <c r="D330" s="30">
        <v>0</v>
      </c>
      <c r="E330" s="31">
        <v>5.9456170212765951</v>
      </c>
      <c r="F330" s="32">
        <v>0</v>
      </c>
      <c r="G330" s="32">
        <v>0</v>
      </c>
      <c r="H330" s="32">
        <v>0</v>
      </c>
      <c r="I330" s="32">
        <v>0</v>
      </c>
      <c r="J330" s="29">
        <f>Лист4!E328/1000</f>
        <v>93.147999999999996</v>
      </c>
      <c r="K330" s="33"/>
      <c r="L330" s="33"/>
    </row>
    <row r="331" spans="1:12" s="34" customFormat="1" ht="18.75" customHeight="1" x14ac:dyDescent="0.25">
      <c r="A331" s="23" t="str">
        <f>Лист4!A329</f>
        <v xml:space="preserve">Красная Набережная ул. д.17 </v>
      </c>
      <c r="B331" s="49">
        <f t="shared" si="10"/>
        <v>316.25028085106379</v>
      </c>
      <c r="C331" s="49">
        <f t="shared" si="11"/>
        <v>21.562519148936168</v>
      </c>
      <c r="D331" s="30">
        <v>0</v>
      </c>
      <c r="E331" s="31">
        <v>21.562519148936168</v>
      </c>
      <c r="F331" s="32">
        <v>0</v>
      </c>
      <c r="G331" s="32">
        <v>0</v>
      </c>
      <c r="H331" s="32">
        <v>0</v>
      </c>
      <c r="I331" s="32">
        <v>0</v>
      </c>
      <c r="J331" s="29">
        <f>Лист4!E329/1000</f>
        <v>337.81279999999998</v>
      </c>
      <c r="K331" s="33"/>
      <c r="L331" s="33"/>
    </row>
    <row r="332" spans="1:12" s="34" customFormat="1" ht="18.75" customHeight="1" x14ac:dyDescent="0.25">
      <c r="A332" s="23" t="str">
        <f>Лист4!A330</f>
        <v xml:space="preserve">Красная Набережная ул. д.171А </v>
      </c>
      <c r="B332" s="49">
        <f t="shared" si="10"/>
        <v>451.23070978723405</v>
      </c>
      <c r="C332" s="49">
        <f t="shared" si="11"/>
        <v>30.765730212765959</v>
      </c>
      <c r="D332" s="30">
        <v>0</v>
      </c>
      <c r="E332" s="31">
        <v>30.765730212765959</v>
      </c>
      <c r="F332" s="32">
        <v>0</v>
      </c>
      <c r="G332" s="32">
        <v>0</v>
      </c>
      <c r="H332" s="32">
        <v>0</v>
      </c>
      <c r="I332" s="32">
        <v>0</v>
      </c>
      <c r="J332" s="29">
        <f>Лист4!E330/1000</f>
        <v>481.99644000000001</v>
      </c>
      <c r="K332" s="33"/>
      <c r="L332" s="33"/>
    </row>
    <row r="333" spans="1:12" s="34" customFormat="1" ht="18.75" customHeight="1" x14ac:dyDescent="0.25">
      <c r="A333" s="23" t="str">
        <f>Лист4!A331</f>
        <v xml:space="preserve">Красная Набережная ул. д.21 </v>
      </c>
      <c r="B333" s="49">
        <f t="shared" si="10"/>
        <v>77.015353191489368</v>
      </c>
      <c r="C333" s="49">
        <f t="shared" si="11"/>
        <v>5.2510468085106385</v>
      </c>
      <c r="D333" s="30">
        <v>0</v>
      </c>
      <c r="E333" s="31">
        <v>5.2510468085106385</v>
      </c>
      <c r="F333" s="32">
        <v>0</v>
      </c>
      <c r="G333" s="32">
        <v>0</v>
      </c>
      <c r="H333" s="32">
        <v>0</v>
      </c>
      <c r="I333" s="32">
        <v>0</v>
      </c>
      <c r="J333" s="29">
        <f>Лист4!E331/1000</f>
        <v>82.266400000000004</v>
      </c>
      <c r="K333" s="33"/>
      <c r="L333" s="33"/>
    </row>
    <row r="334" spans="1:12" s="34" customFormat="1" ht="18.75" customHeight="1" x14ac:dyDescent="0.25">
      <c r="A334" s="23" t="str">
        <f>Лист4!A332</f>
        <v xml:space="preserve">Красная Набережная ул. д.223 </v>
      </c>
      <c r="B334" s="49">
        <f t="shared" si="10"/>
        <v>0</v>
      </c>
      <c r="C334" s="49">
        <f t="shared" si="11"/>
        <v>0</v>
      </c>
      <c r="D334" s="30">
        <v>0</v>
      </c>
      <c r="E334" s="31">
        <v>0</v>
      </c>
      <c r="F334" s="32">
        <v>0</v>
      </c>
      <c r="G334" s="32">
        <v>0</v>
      </c>
      <c r="H334" s="32">
        <v>0</v>
      </c>
      <c r="I334" s="32">
        <v>0</v>
      </c>
      <c r="J334" s="29">
        <f>Лист4!E332/1000</f>
        <v>0</v>
      </c>
      <c r="K334" s="33"/>
      <c r="L334" s="33"/>
    </row>
    <row r="335" spans="1:12" s="34" customFormat="1" ht="18.75" customHeight="1" x14ac:dyDescent="0.25">
      <c r="A335" s="23" t="str">
        <f>Лист4!A333</f>
        <v xml:space="preserve">Красная Набережная ул. д.227 </v>
      </c>
      <c r="B335" s="49">
        <f t="shared" si="10"/>
        <v>579.43942638297881</v>
      </c>
      <c r="C335" s="49">
        <f t="shared" si="11"/>
        <v>39.507233617021285</v>
      </c>
      <c r="D335" s="30">
        <v>0</v>
      </c>
      <c r="E335" s="31">
        <v>39.507233617021285</v>
      </c>
      <c r="F335" s="32">
        <v>0</v>
      </c>
      <c r="G335" s="32">
        <v>0</v>
      </c>
      <c r="H335" s="32">
        <v>0</v>
      </c>
      <c r="I335" s="32">
        <v>0</v>
      </c>
      <c r="J335" s="29">
        <f>Лист4!E333/1000</f>
        <v>618.94666000000007</v>
      </c>
      <c r="K335" s="33"/>
      <c r="L335" s="33"/>
    </row>
    <row r="336" spans="1:12" s="34" customFormat="1" ht="18.75" customHeight="1" x14ac:dyDescent="0.25">
      <c r="A336" s="23" t="str">
        <f>Лист4!A334</f>
        <v xml:space="preserve">Красная Набережная ул. д.231 </v>
      </c>
      <c r="B336" s="49">
        <f t="shared" si="10"/>
        <v>453.09074893617031</v>
      </c>
      <c r="C336" s="49">
        <f t="shared" si="11"/>
        <v>30.892551063829792</v>
      </c>
      <c r="D336" s="30">
        <v>0</v>
      </c>
      <c r="E336" s="31">
        <v>30.892551063829792</v>
      </c>
      <c r="F336" s="32">
        <v>0</v>
      </c>
      <c r="G336" s="32">
        <v>0</v>
      </c>
      <c r="H336" s="32">
        <v>0</v>
      </c>
      <c r="I336" s="32">
        <v>0</v>
      </c>
      <c r="J336" s="29">
        <f>Лист4!E334/1000</f>
        <v>483.9833000000001</v>
      </c>
      <c r="K336" s="33"/>
      <c r="L336" s="33"/>
    </row>
    <row r="337" spans="1:12" s="34" customFormat="1" ht="18.75" customHeight="1" x14ac:dyDescent="0.25">
      <c r="A337" s="23" t="str">
        <f>Лист4!A335</f>
        <v xml:space="preserve">Красная Набережная ул. д.231 - корп. 1 </v>
      </c>
      <c r="B337" s="49">
        <f t="shared" si="10"/>
        <v>449.17390638297871</v>
      </c>
      <c r="C337" s="49">
        <f t="shared" si="11"/>
        <v>30.625493617021277</v>
      </c>
      <c r="D337" s="30">
        <v>0</v>
      </c>
      <c r="E337" s="31">
        <v>30.625493617021277</v>
      </c>
      <c r="F337" s="32">
        <v>0</v>
      </c>
      <c r="G337" s="32">
        <v>0</v>
      </c>
      <c r="H337" s="32">
        <v>0</v>
      </c>
      <c r="I337" s="32">
        <v>0</v>
      </c>
      <c r="J337" s="29">
        <f>Лист4!E335/1000</f>
        <v>479.79939999999999</v>
      </c>
      <c r="K337" s="33"/>
      <c r="L337" s="33"/>
    </row>
    <row r="338" spans="1:12" s="34" customFormat="1" ht="18.75" customHeight="1" x14ac:dyDescent="0.25">
      <c r="A338" s="23" t="str">
        <f>Лист4!A336</f>
        <v xml:space="preserve">Красная Набережная ул. д.231 - корп. 2 </v>
      </c>
      <c r="B338" s="49">
        <f t="shared" si="10"/>
        <v>11.83019574468085</v>
      </c>
      <c r="C338" s="49">
        <f t="shared" si="11"/>
        <v>0.80660425531914881</v>
      </c>
      <c r="D338" s="30">
        <v>0</v>
      </c>
      <c r="E338" s="31">
        <v>0.80660425531914881</v>
      </c>
      <c r="F338" s="32">
        <v>0</v>
      </c>
      <c r="G338" s="32">
        <v>0</v>
      </c>
      <c r="H338" s="32">
        <v>0</v>
      </c>
      <c r="I338" s="32">
        <v>0</v>
      </c>
      <c r="J338" s="29">
        <f>Лист4!E336/1000</f>
        <v>12.636799999999999</v>
      </c>
      <c r="K338" s="33"/>
      <c r="L338" s="33"/>
    </row>
    <row r="339" spans="1:12" s="34" customFormat="1" ht="18.75" customHeight="1" x14ac:dyDescent="0.25">
      <c r="A339" s="23" t="str">
        <f>Лист4!A337</f>
        <v xml:space="preserve">Красная Набережная ул. д.233 </v>
      </c>
      <c r="B339" s="49">
        <f t="shared" si="10"/>
        <v>1534.236468085106</v>
      </c>
      <c r="C339" s="49">
        <f t="shared" si="11"/>
        <v>104.6070319148936</v>
      </c>
      <c r="D339" s="30">
        <v>0</v>
      </c>
      <c r="E339" s="31">
        <v>104.6070319148936</v>
      </c>
      <c r="F339" s="32">
        <v>0</v>
      </c>
      <c r="G339" s="32">
        <v>0</v>
      </c>
      <c r="H339" s="32">
        <v>0</v>
      </c>
      <c r="I339" s="32">
        <v>0</v>
      </c>
      <c r="J339" s="29">
        <f>Лист4!E337/1000</f>
        <v>1638.8434999999997</v>
      </c>
      <c r="K339" s="33"/>
      <c r="L339" s="33"/>
    </row>
    <row r="340" spans="1:12" s="34" customFormat="1" ht="18.75" customHeight="1" x14ac:dyDescent="0.25">
      <c r="A340" s="23" t="str">
        <f>Лист4!A338</f>
        <v xml:space="preserve">Красная Набережная ул. д.28 </v>
      </c>
      <c r="B340" s="49">
        <f t="shared" si="10"/>
        <v>6.4030297872340434</v>
      </c>
      <c r="C340" s="49">
        <f t="shared" si="11"/>
        <v>0.43657021276595753</v>
      </c>
      <c r="D340" s="30">
        <v>0</v>
      </c>
      <c r="E340" s="31">
        <v>0.43657021276595753</v>
      </c>
      <c r="F340" s="32">
        <v>0</v>
      </c>
      <c r="G340" s="32">
        <v>0</v>
      </c>
      <c r="H340" s="32">
        <v>0</v>
      </c>
      <c r="I340" s="32">
        <v>0</v>
      </c>
      <c r="J340" s="29">
        <f>Лист4!E338/1000</f>
        <v>6.8396000000000008</v>
      </c>
      <c r="K340" s="33"/>
      <c r="L340" s="33"/>
    </row>
    <row r="341" spans="1:12" s="34" customFormat="1" ht="18.75" customHeight="1" x14ac:dyDescent="0.25">
      <c r="A341" s="23" t="str">
        <f>Лист4!A339</f>
        <v xml:space="preserve">Красная Набережная ул. д.33 </v>
      </c>
      <c r="B341" s="49">
        <f t="shared" si="10"/>
        <v>34.124059574468092</v>
      </c>
      <c r="C341" s="49">
        <f t="shared" si="11"/>
        <v>2.3266404255319153</v>
      </c>
      <c r="D341" s="30">
        <v>0</v>
      </c>
      <c r="E341" s="31">
        <v>2.3266404255319153</v>
      </c>
      <c r="F341" s="32">
        <v>0</v>
      </c>
      <c r="G341" s="32">
        <v>0</v>
      </c>
      <c r="H341" s="32">
        <v>0</v>
      </c>
      <c r="I341" s="32">
        <v>0</v>
      </c>
      <c r="J341" s="29">
        <f>Лист4!E339/1000</f>
        <v>36.450700000000005</v>
      </c>
      <c r="K341" s="33"/>
      <c r="L341" s="33"/>
    </row>
    <row r="342" spans="1:12" s="34" customFormat="1" ht="25.5" customHeight="1" x14ac:dyDescent="0.25">
      <c r="A342" s="23" t="str">
        <f>Лист4!A340</f>
        <v xml:space="preserve">Красная Набережная ул. д.38 </v>
      </c>
      <c r="B342" s="49">
        <f t="shared" si="10"/>
        <v>42.069991489361705</v>
      </c>
      <c r="C342" s="49">
        <f t="shared" si="11"/>
        <v>2.8684085106382979</v>
      </c>
      <c r="D342" s="30">
        <v>0</v>
      </c>
      <c r="E342" s="31">
        <v>2.8684085106382979</v>
      </c>
      <c r="F342" s="32">
        <v>0</v>
      </c>
      <c r="G342" s="32">
        <v>0</v>
      </c>
      <c r="H342" s="32">
        <v>0</v>
      </c>
      <c r="I342" s="32">
        <v>0</v>
      </c>
      <c r="J342" s="29">
        <f>Лист4!E340/1000</f>
        <v>44.938400000000001</v>
      </c>
      <c r="K342" s="33"/>
      <c r="L342" s="33"/>
    </row>
    <row r="343" spans="1:12" s="34" customFormat="1" ht="18.75" customHeight="1" x14ac:dyDescent="0.25">
      <c r="A343" s="23" t="str">
        <f>Лист4!A341</f>
        <v xml:space="preserve">Красная Набережная ул. д.46 </v>
      </c>
      <c r="B343" s="49">
        <f t="shared" si="10"/>
        <v>306.48781361702135</v>
      </c>
      <c r="C343" s="49">
        <f t="shared" si="11"/>
        <v>20.896896382978731</v>
      </c>
      <c r="D343" s="30">
        <v>0</v>
      </c>
      <c r="E343" s="31">
        <v>20.896896382978731</v>
      </c>
      <c r="F343" s="32">
        <v>0</v>
      </c>
      <c r="G343" s="32">
        <v>0</v>
      </c>
      <c r="H343" s="32">
        <v>0</v>
      </c>
      <c r="I343" s="32">
        <v>0</v>
      </c>
      <c r="J343" s="29">
        <f>Лист4!E341/1000</f>
        <v>327.3847100000001</v>
      </c>
      <c r="K343" s="33"/>
      <c r="L343" s="33"/>
    </row>
    <row r="344" spans="1:12" s="34" customFormat="1" ht="18.75" customHeight="1" x14ac:dyDescent="0.25">
      <c r="A344" s="23" t="str">
        <f>Лист4!A342</f>
        <v xml:space="preserve">Красная Набережная ул. д.47 </v>
      </c>
      <c r="B344" s="49">
        <f t="shared" si="10"/>
        <v>4.1059489361702122</v>
      </c>
      <c r="C344" s="49">
        <f t="shared" si="11"/>
        <v>0.27995106382978718</v>
      </c>
      <c r="D344" s="30">
        <v>0</v>
      </c>
      <c r="E344" s="31">
        <v>0.27995106382978718</v>
      </c>
      <c r="F344" s="32">
        <v>0</v>
      </c>
      <c r="G344" s="32">
        <v>0</v>
      </c>
      <c r="H344" s="32">
        <v>0</v>
      </c>
      <c r="I344" s="32">
        <v>0</v>
      </c>
      <c r="J344" s="29">
        <f>Лист4!E342/1000</f>
        <v>4.3858999999999995</v>
      </c>
      <c r="K344" s="33"/>
      <c r="L344" s="33"/>
    </row>
    <row r="345" spans="1:12" s="34" customFormat="1" ht="18.75" customHeight="1" x14ac:dyDescent="0.25">
      <c r="A345" s="23" t="str">
        <f>Лист4!A343</f>
        <v xml:space="preserve">Красная Набережная ул. д.48 </v>
      </c>
      <c r="B345" s="49">
        <f t="shared" si="10"/>
        <v>105.72572765957446</v>
      </c>
      <c r="C345" s="49">
        <f t="shared" si="11"/>
        <v>7.2085723404255315</v>
      </c>
      <c r="D345" s="30">
        <v>0</v>
      </c>
      <c r="E345" s="31">
        <v>7.2085723404255315</v>
      </c>
      <c r="F345" s="32">
        <v>0</v>
      </c>
      <c r="G345" s="32">
        <v>0</v>
      </c>
      <c r="H345" s="32">
        <v>0</v>
      </c>
      <c r="I345" s="32">
        <v>0</v>
      </c>
      <c r="J345" s="29">
        <f>Лист4!E343/1000</f>
        <v>112.93429999999999</v>
      </c>
      <c r="K345" s="33"/>
      <c r="L345" s="33"/>
    </row>
    <row r="346" spans="1:12" s="34" customFormat="1" ht="18.75" customHeight="1" x14ac:dyDescent="0.25">
      <c r="A346" s="23" t="str">
        <f>Лист4!A344</f>
        <v xml:space="preserve">Красная Набережная ул. д.5 </v>
      </c>
      <c r="B346" s="49">
        <f t="shared" si="10"/>
        <v>0</v>
      </c>
      <c r="C346" s="49">
        <f t="shared" si="11"/>
        <v>0</v>
      </c>
      <c r="D346" s="30">
        <v>0</v>
      </c>
      <c r="E346" s="31">
        <v>0</v>
      </c>
      <c r="F346" s="32">
        <v>0</v>
      </c>
      <c r="G346" s="32">
        <v>0</v>
      </c>
      <c r="H346" s="32">
        <v>0</v>
      </c>
      <c r="I346" s="32">
        <v>0</v>
      </c>
      <c r="J346" s="29">
        <f>Лист4!E344/1000</f>
        <v>0</v>
      </c>
      <c r="K346" s="33"/>
      <c r="L346" s="33"/>
    </row>
    <row r="347" spans="1:12" s="34" customFormat="1" ht="18.75" customHeight="1" x14ac:dyDescent="0.25">
      <c r="A347" s="23" t="str">
        <f>Лист4!A345</f>
        <v xml:space="preserve">Красная Набережная ул. д.50 </v>
      </c>
      <c r="B347" s="49">
        <f t="shared" si="10"/>
        <v>37.815285106382987</v>
      </c>
      <c r="C347" s="49">
        <f t="shared" si="11"/>
        <v>2.5783148936170219</v>
      </c>
      <c r="D347" s="30">
        <v>0</v>
      </c>
      <c r="E347" s="31">
        <v>2.5783148936170219</v>
      </c>
      <c r="F347" s="32">
        <v>0</v>
      </c>
      <c r="G347" s="32">
        <v>0</v>
      </c>
      <c r="H347" s="32">
        <v>0</v>
      </c>
      <c r="I347" s="32">
        <v>0</v>
      </c>
      <c r="J347" s="29">
        <f>Лист4!E345/1000</f>
        <v>40.393600000000006</v>
      </c>
      <c r="K347" s="33"/>
      <c r="L347" s="33"/>
    </row>
    <row r="348" spans="1:12" s="34" customFormat="1" ht="18.75" customHeight="1" x14ac:dyDescent="0.25">
      <c r="A348" s="23" t="str">
        <f>Лист4!A346</f>
        <v xml:space="preserve">Красная Набережная ул. д.52 </v>
      </c>
      <c r="B348" s="49">
        <f t="shared" si="10"/>
        <v>18.300255319148935</v>
      </c>
      <c r="C348" s="49">
        <f t="shared" si="11"/>
        <v>1.2477446808510637</v>
      </c>
      <c r="D348" s="30">
        <v>0</v>
      </c>
      <c r="E348" s="31">
        <v>1.2477446808510637</v>
      </c>
      <c r="F348" s="32">
        <v>0</v>
      </c>
      <c r="G348" s="32">
        <v>0</v>
      </c>
      <c r="H348" s="32">
        <v>0</v>
      </c>
      <c r="I348" s="32">
        <v>0</v>
      </c>
      <c r="J348" s="29">
        <f>Лист4!E346/1000</f>
        <v>19.547999999999998</v>
      </c>
      <c r="K348" s="33"/>
      <c r="L348" s="33"/>
    </row>
    <row r="349" spans="1:12" s="34" customFormat="1" ht="18.75" customHeight="1" x14ac:dyDescent="0.25">
      <c r="A349" s="23" t="str">
        <f>Лист4!A347</f>
        <v xml:space="preserve">Красная Набережная ул. д.55 </v>
      </c>
      <c r="B349" s="49">
        <f t="shared" si="10"/>
        <v>3.9963234042553197</v>
      </c>
      <c r="C349" s="49">
        <f t="shared" si="11"/>
        <v>0.27247659574468092</v>
      </c>
      <c r="D349" s="30">
        <v>0</v>
      </c>
      <c r="E349" s="31">
        <v>0.27247659574468092</v>
      </c>
      <c r="F349" s="32">
        <v>0</v>
      </c>
      <c r="G349" s="32">
        <v>0</v>
      </c>
      <c r="H349" s="32">
        <v>0</v>
      </c>
      <c r="I349" s="32">
        <v>0</v>
      </c>
      <c r="J349" s="29">
        <f>Лист4!E347/1000</f>
        <v>4.2688000000000006</v>
      </c>
      <c r="K349" s="33"/>
      <c r="L349" s="33"/>
    </row>
    <row r="350" spans="1:12" s="34" customFormat="1" ht="18.75" customHeight="1" x14ac:dyDescent="0.25">
      <c r="A350" s="23" t="str">
        <f>Лист4!A348</f>
        <v xml:space="preserve">Красная Набережная ул. д.59 </v>
      </c>
      <c r="B350" s="49">
        <f t="shared" si="10"/>
        <v>7.8076595744680848</v>
      </c>
      <c r="C350" s="49">
        <f t="shared" si="11"/>
        <v>0.53234042553191485</v>
      </c>
      <c r="D350" s="30">
        <v>0</v>
      </c>
      <c r="E350" s="31">
        <v>0.53234042553191485</v>
      </c>
      <c r="F350" s="32">
        <v>0</v>
      </c>
      <c r="G350" s="32">
        <v>0</v>
      </c>
      <c r="H350" s="32">
        <v>0</v>
      </c>
      <c r="I350" s="32">
        <v>0</v>
      </c>
      <c r="J350" s="29">
        <f>Лист4!E348/1000</f>
        <v>8.34</v>
      </c>
      <c r="K350" s="33"/>
      <c r="L350" s="33"/>
    </row>
    <row r="351" spans="1:12" s="34" customFormat="1" ht="18.75" customHeight="1" x14ac:dyDescent="0.25">
      <c r="A351" s="23" t="str">
        <f>Лист4!A349</f>
        <v xml:space="preserve">Красная Набережная ул. д.63 </v>
      </c>
      <c r="B351" s="49">
        <f t="shared" si="10"/>
        <v>9.5743063829787225</v>
      </c>
      <c r="C351" s="49">
        <f t="shared" si="11"/>
        <v>0.6527936170212767</v>
      </c>
      <c r="D351" s="30">
        <v>0</v>
      </c>
      <c r="E351" s="31">
        <v>0.6527936170212767</v>
      </c>
      <c r="F351" s="32">
        <v>0</v>
      </c>
      <c r="G351" s="32">
        <v>0</v>
      </c>
      <c r="H351" s="32">
        <v>0</v>
      </c>
      <c r="I351" s="32">
        <v>0</v>
      </c>
      <c r="J351" s="29">
        <f>Лист4!E349/1000</f>
        <v>10.2271</v>
      </c>
      <c r="K351" s="33"/>
      <c r="L351" s="33"/>
    </row>
    <row r="352" spans="1:12" s="34" customFormat="1" ht="18.75" customHeight="1" x14ac:dyDescent="0.25">
      <c r="A352" s="23" t="str">
        <f>Лист4!A350</f>
        <v xml:space="preserve">Красная Набережная ул. д.64 </v>
      </c>
      <c r="B352" s="49">
        <f t="shared" si="10"/>
        <v>37.899072340425533</v>
      </c>
      <c r="C352" s="49">
        <f t="shared" si="11"/>
        <v>2.5840276595744678</v>
      </c>
      <c r="D352" s="30">
        <v>0</v>
      </c>
      <c r="E352" s="31">
        <v>2.5840276595744678</v>
      </c>
      <c r="F352" s="32">
        <v>0</v>
      </c>
      <c r="G352" s="32">
        <v>0</v>
      </c>
      <c r="H352" s="32">
        <v>0</v>
      </c>
      <c r="I352" s="32">
        <v>0</v>
      </c>
      <c r="J352" s="29">
        <f>Лист4!E350/1000</f>
        <v>40.4831</v>
      </c>
      <c r="K352" s="33"/>
      <c r="L352" s="33"/>
    </row>
    <row r="353" spans="1:12" s="34" customFormat="1" ht="18.75" customHeight="1" x14ac:dyDescent="0.25">
      <c r="A353" s="23" t="str">
        <f>Лист4!A351</f>
        <v xml:space="preserve">Красная Набережная ул. д.65 </v>
      </c>
      <c r="B353" s="49">
        <f t="shared" si="10"/>
        <v>79.133344680851053</v>
      </c>
      <c r="C353" s="49">
        <f t="shared" si="11"/>
        <v>5.3954553191489358</v>
      </c>
      <c r="D353" s="30">
        <v>0</v>
      </c>
      <c r="E353" s="31">
        <v>5.3954553191489358</v>
      </c>
      <c r="F353" s="32">
        <v>0</v>
      </c>
      <c r="G353" s="32">
        <v>0</v>
      </c>
      <c r="H353" s="32">
        <v>0</v>
      </c>
      <c r="I353" s="32">
        <v>0</v>
      </c>
      <c r="J353" s="29">
        <f>Лист4!E351/1000</f>
        <v>84.52879999999999</v>
      </c>
      <c r="K353" s="33"/>
      <c r="L353" s="33"/>
    </row>
    <row r="354" spans="1:12" s="34" customFormat="1" ht="18.75" customHeight="1" x14ac:dyDescent="0.25">
      <c r="A354" s="23" t="str">
        <f>Лист4!A352</f>
        <v xml:space="preserve">Красная Набережная ул. д.66 </v>
      </c>
      <c r="B354" s="49">
        <f t="shared" si="10"/>
        <v>2.8207838297872341</v>
      </c>
      <c r="C354" s="49">
        <f t="shared" si="11"/>
        <v>0.19232617021276593</v>
      </c>
      <c r="D354" s="30">
        <v>0</v>
      </c>
      <c r="E354" s="31">
        <v>0.19232617021276593</v>
      </c>
      <c r="F354" s="32">
        <v>0</v>
      </c>
      <c r="G354" s="32">
        <v>0</v>
      </c>
      <c r="H354" s="32">
        <v>0</v>
      </c>
      <c r="I354" s="32">
        <v>0</v>
      </c>
      <c r="J354" s="29">
        <f>Лист4!E352/1000</f>
        <v>3.0131100000000002</v>
      </c>
      <c r="K354" s="33"/>
      <c r="L354" s="33"/>
    </row>
    <row r="355" spans="1:12" s="34" customFormat="1" ht="18.75" customHeight="1" x14ac:dyDescent="0.25">
      <c r="A355" s="23" t="str">
        <f>Лист4!A353</f>
        <v xml:space="preserve">Красная Набережная ул. д.67 </v>
      </c>
      <c r="B355" s="49">
        <f t="shared" si="10"/>
        <v>31.986782978723401</v>
      </c>
      <c r="C355" s="49">
        <f t="shared" si="11"/>
        <v>2.1809170212765956</v>
      </c>
      <c r="D355" s="30">
        <v>0</v>
      </c>
      <c r="E355" s="31">
        <v>2.1809170212765956</v>
      </c>
      <c r="F355" s="32">
        <v>0</v>
      </c>
      <c r="G355" s="32">
        <v>0</v>
      </c>
      <c r="H355" s="32">
        <v>0</v>
      </c>
      <c r="I355" s="32">
        <v>0</v>
      </c>
      <c r="J355" s="29">
        <f>Лист4!E353/1000</f>
        <v>34.167699999999996</v>
      </c>
      <c r="K355" s="33"/>
      <c r="L355" s="33"/>
    </row>
    <row r="356" spans="1:12" s="34" customFormat="1" ht="18.75" customHeight="1" x14ac:dyDescent="0.25">
      <c r="A356" s="23" t="str">
        <f>Лист4!A354</f>
        <v xml:space="preserve">Красная Набережная ул. д.68 </v>
      </c>
      <c r="B356" s="49">
        <f t="shared" si="10"/>
        <v>0</v>
      </c>
      <c r="C356" s="49">
        <f t="shared" si="11"/>
        <v>0</v>
      </c>
      <c r="D356" s="30">
        <v>0</v>
      </c>
      <c r="E356" s="31">
        <v>0</v>
      </c>
      <c r="F356" s="32">
        <v>0</v>
      </c>
      <c r="G356" s="32">
        <v>0</v>
      </c>
      <c r="H356" s="32">
        <v>0</v>
      </c>
      <c r="I356" s="32">
        <v>0</v>
      </c>
      <c r="J356" s="29">
        <f>Лист4!E354/1000</f>
        <v>0</v>
      </c>
      <c r="K356" s="33"/>
      <c r="L356" s="33"/>
    </row>
    <row r="357" spans="1:12" s="34" customFormat="1" ht="18.75" customHeight="1" x14ac:dyDescent="0.25">
      <c r="A357" s="23" t="str">
        <f>Лист4!A355</f>
        <v xml:space="preserve">Красная Набережная ул. д.70/75 </v>
      </c>
      <c r="B357" s="49">
        <f t="shared" si="10"/>
        <v>75.275368510638302</v>
      </c>
      <c r="C357" s="49">
        <f t="shared" si="11"/>
        <v>5.1324114893617026</v>
      </c>
      <c r="D357" s="30">
        <v>0</v>
      </c>
      <c r="E357" s="31">
        <v>5.1324114893617026</v>
      </c>
      <c r="F357" s="32">
        <v>0</v>
      </c>
      <c r="G357" s="32">
        <v>0</v>
      </c>
      <c r="H357" s="32">
        <v>0</v>
      </c>
      <c r="I357" s="32">
        <v>0</v>
      </c>
      <c r="J357" s="29">
        <f>Лист4!E355/1000</f>
        <v>80.407780000000002</v>
      </c>
      <c r="K357" s="33"/>
      <c r="L357" s="33"/>
    </row>
    <row r="358" spans="1:12" s="34" customFormat="1" ht="18.75" customHeight="1" x14ac:dyDescent="0.25">
      <c r="A358" s="23" t="str">
        <f>Лист4!A356</f>
        <v xml:space="preserve">Красная Набережная ул. д.72 </v>
      </c>
      <c r="B358" s="49">
        <f t="shared" si="10"/>
        <v>24.363174468085109</v>
      </c>
      <c r="C358" s="49">
        <f t="shared" si="11"/>
        <v>1.6611255319148939</v>
      </c>
      <c r="D358" s="30">
        <v>0</v>
      </c>
      <c r="E358" s="31">
        <v>1.6611255319148939</v>
      </c>
      <c r="F358" s="32">
        <v>0</v>
      </c>
      <c r="G358" s="32">
        <v>0</v>
      </c>
      <c r="H358" s="32">
        <v>0</v>
      </c>
      <c r="I358" s="32">
        <v>0</v>
      </c>
      <c r="J358" s="29">
        <f>Лист4!E356/1000</f>
        <v>26.024300000000004</v>
      </c>
      <c r="K358" s="33"/>
      <c r="L358" s="33"/>
    </row>
    <row r="359" spans="1:12" s="34" customFormat="1" ht="18.75" customHeight="1" x14ac:dyDescent="0.25">
      <c r="A359" s="23" t="str">
        <f>Лист4!A357</f>
        <v xml:space="preserve">Красная Набережная ул. д.73 </v>
      </c>
      <c r="B359" s="49">
        <f t="shared" si="10"/>
        <v>8.5006127659574489</v>
      </c>
      <c r="C359" s="49">
        <f t="shared" si="11"/>
        <v>0.5795872340425533</v>
      </c>
      <c r="D359" s="30">
        <v>0</v>
      </c>
      <c r="E359" s="31">
        <v>0.5795872340425533</v>
      </c>
      <c r="F359" s="32">
        <v>0</v>
      </c>
      <c r="G359" s="32">
        <v>0</v>
      </c>
      <c r="H359" s="32">
        <v>0</v>
      </c>
      <c r="I359" s="32">
        <v>0</v>
      </c>
      <c r="J359" s="29">
        <f>Лист4!E357/1000</f>
        <v>9.0802000000000014</v>
      </c>
      <c r="K359" s="33"/>
      <c r="L359" s="33"/>
    </row>
    <row r="360" spans="1:12" s="34" customFormat="1" ht="25.5" customHeight="1" x14ac:dyDescent="0.25">
      <c r="A360" s="23" t="str">
        <f>Лист4!A358</f>
        <v xml:space="preserve">Красная Набережная ул. д.76 </v>
      </c>
      <c r="B360" s="49">
        <f t="shared" si="10"/>
        <v>25.28268085106383</v>
      </c>
      <c r="C360" s="49">
        <f t="shared" si="11"/>
        <v>1.7238191489361701</v>
      </c>
      <c r="D360" s="30">
        <v>0</v>
      </c>
      <c r="E360" s="31">
        <v>1.7238191489361701</v>
      </c>
      <c r="F360" s="32">
        <v>0</v>
      </c>
      <c r="G360" s="32">
        <v>0</v>
      </c>
      <c r="H360" s="32">
        <v>0</v>
      </c>
      <c r="I360" s="32">
        <v>0</v>
      </c>
      <c r="J360" s="29">
        <f>Лист4!E358/1000</f>
        <v>27.006499999999999</v>
      </c>
      <c r="K360" s="33"/>
      <c r="L360" s="33"/>
    </row>
    <row r="361" spans="1:12" s="34" customFormat="1" ht="25.5" customHeight="1" x14ac:dyDescent="0.25">
      <c r="A361" s="23" t="str">
        <f>Лист4!A359</f>
        <v xml:space="preserve">Красная Набережная ул. д.77 </v>
      </c>
      <c r="B361" s="49">
        <f t="shared" si="10"/>
        <v>13.795741276595745</v>
      </c>
      <c r="C361" s="49">
        <f t="shared" si="11"/>
        <v>0.94061872340425534</v>
      </c>
      <c r="D361" s="30">
        <v>0</v>
      </c>
      <c r="E361" s="31">
        <v>0.94061872340425534</v>
      </c>
      <c r="F361" s="32">
        <v>0</v>
      </c>
      <c r="G361" s="32">
        <v>0</v>
      </c>
      <c r="H361" s="32">
        <v>0</v>
      </c>
      <c r="I361" s="32">
        <v>0</v>
      </c>
      <c r="J361" s="29">
        <f>Лист4!E359/1000</f>
        <v>14.736360000000001</v>
      </c>
      <c r="K361" s="33"/>
      <c r="L361" s="33"/>
    </row>
    <row r="362" spans="1:12" s="34" customFormat="1" ht="18.75" customHeight="1" x14ac:dyDescent="0.25">
      <c r="A362" s="23" t="str">
        <f>Лист4!A360</f>
        <v xml:space="preserve">Красная Набережная ул. д.78 </v>
      </c>
      <c r="B362" s="49">
        <f t="shared" si="10"/>
        <v>20.022059574468084</v>
      </c>
      <c r="C362" s="49">
        <f t="shared" si="11"/>
        <v>1.3651404255319148</v>
      </c>
      <c r="D362" s="30">
        <v>0</v>
      </c>
      <c r="E362" s="31">
        <v>1.3651404255319148</v>
      </c>
      <c r="F362" s="32">
        <v>0</v>
      </c>
      <c r="G362" s="32">
        <v>0</v>
      </c>
      <c r="H362" s="32">
        <v>0</v>
      </c>
      <c r="I362" s="32">
        <v>0</v>
      </c>
      <c r="J362" s="29">
        <f>Лист4!E360/1000</f>
        <v>21.3872</v>
      </c>
      <c r="K362" s="33"/>
      <c r="L362" s="33"/>
    </row>
    <row r="363" spans="1:12" s="34" customFormat="1" ht="18.75" customHeight="1" x14ac:dyDescent="0.25">
      <c r="A363" s="23" t="str">
        <f>Лист4!A361</f>
        <v xml:space="preserve">Красная Набережная ул. д.80 </v>
      </c>
      <c r="B363" s="49">
        <f t="shared" si="10"/>
        <v>29.91859574468085</v>
      </c>
      <c r="C363" s="49">
        <f t="shared" si="11"/>
        <v>2.0399042553191489</v>
      </c>
      <c r="D363" s="30">
        <v>0</v>
      </c>
      <c r="E363" s="31">
        <v>2.0399042553191489</v>
      </c>
      <c r="F363" s="32">
        <v>0</v>
      </c>
      <c r="G363" s="32">
        <v>0</v>
      </c>
      <c r="H363" s="32">
        <v>0</v>
      </c>
      <c r="I363" s="32">
        <v>0</v>
      </c>
      <c r="J363" s="29">
        <f>Лист4!E361/1000</f>
        <v>31.958500000000001</v>
      </c>
      <c r="K363" s="33"/>
      <c r="L363" s="33"/>
    </row>
    <row r="364" spans="1:12" s="34" customFormat="1" ht="18.75" customHeight="1" x14ac:dyDescent="0.25">
      <c r="A364" s="23" t="str">
        <f>Лист4!A362</f>
        <v xml:space="preserve">Красная Набережная ул. д.81 </v>
      </c>
      <c r="B364" s="49">
        <f t="shared" si="10"/>
        <v>0</v>
      </c>
      <c r="C364" s="49">
        <f t="shared" si="11"/>
        <v>0</v>
      </c>
      <c r="D364" s="30">
        <v>0</v>
      </c>
      <c r="E364" s="31">
        <v>0</v>
      </c>
      <c r="F364" s="32">
        <v>0</v>
      </c>
      <c r="G364" s="32">
        <v>0</v>
      </c>
      <c r="H364" s="32">
        <v>0</v>
      </c>
      <c r="I364" s="32">
        <v>0</v>
      </c>
      <c r="J364" s="29">
        <f>Лист4!E362/1000</f>
        <v>0</v>
      </c>
      <c r="K364" s="33"/>
      <c r="L364" s="33"/>
    </row>
    <row r="365" spans="1:12" s="34" customFormat="1" ht="18.75" customHeight="1" x14ac:dyDescent="0.25">
      <c r="A365" s="23" t="str">
        <f>Лист4!A363</f>
        <v xml:space="preserve">Красная Набережная ул. д.92 </v>
      </c>
      <c r="B365" s="49">
        <f t="shared" si="10"/>
        <v>43.571795744680855</v>
      </c>
      <c r="C365" s="49">
        <f t="shared" si="11"/>
        <v>2.9708042553191492</v>
      </c>
      <c r="D365" s="30">
        <v>0</v>
      </c>
      <c r="E365" s="31">
        <v>2.9708042553191492</v>
      </c>
      <c r="F365" s="32">
        <v>0</v>
      </c>
      <c r="G365" s="32">
        <v>0</v>
      </c>
      <c r="H365" s="32">
        <v>0</v>
      </c>
      <c r="I365" s="32">
        <v>0</v>
      </c>
      <c r="J365" s="29">
        <f>Лист4!E363/1000</f>
        <v>46.542600000000007</v>
      </c>
      <c r="K365" s="33"/>
      <c r="L365" s="33"/>
    </row>
    <row r="366" spans="1:12" s="34" customFormat="1" ht="18.75" customHeight="1" x14ac:dyDescent="0.25">
      <c r="A366" s="23" t="str">
        <f>Лист4!A364</f>
        <v xml:space="preserve">Красная Набережная ул. д.93 </v>
      </c>
      <c r="B366" s="49">
        <f t="shared" si="10"/>
        <v>0</v>
      </c>
      <c r="C366" s="49">
        <f t="shared" si="11"/>
        <v>0</v>
      </c>
      <c r="D366" s="30">
        <v>0</v>
      </c>
      <c r="E366" s="31">
        <v>0</v>
      </c>
      <c r="F366" s="32">
        <v>0</v>
      </c>
      <c r="G366" s="32">
        <v>0</v>
      </c>
      <c r="H366" s="32">
        <v>0</v>
      </c>
      <c r="I366" s="32">
        <v>0</v>
      </c>
      <c r="J366" s="29">
        <f>Лист4!E364/1000</f>
        <v>0</v>
      </c>
      <c r="K366" s="33"/>
      <c r="L366" s="33"/>
    </row>
    <row r="367" spans="1:12" s="34" customFormat="1" ht="18.75" customHeight="1" x14ac:dyDescent="0.25">
      <c r="A367" s="23" t="str">
        <f>Лист4!A365</f>
        <v xml:space="preserve">Красная Набережная ул. д.94 </v>
      </c>
      <c r="B367" s="49">
        <f t="shared" si="10"/>
        <v>25.0435829787234</v>
      </c>
      <c r="C367" s="49">
        <f t="shared" si="11"/>
        <v>1.7075170212765958</v>
      </c>
      <c r="D367" s="30">
        <v>0</v>
      </c>
      <c r="E367" s="31">
        <v>1.7075170212765958</v>
      </c>
      <c r="F367" s="32">
        <v>0</v>
      </c>
      <c r="G367" s="32">
        <v>0</v>
      </c>
      <c r="H367" s="32">
        <v>0</v>
      </c>
      <c r="I367" s="32">
        <v>0</v>
      </c>
      <c r="J367" s="29">
        <f>Лист4!E365/1000</f>
        <v>26.751099999999997</v>
      </c>
      <c r="K367" s="33"/>
      <c r="L367" s="33"/>
    </row>
    <row r="368" spans="1:12" s="34" customFormat="1" ht="18.75" customHeight="1" x14ac:dyDescent="0.25">
      <c r="A368" s="23" t="str">
        <f>Лист4!A366</f>
        <v xml:space="preserve">Красная Набережная ул. д.97 </v>
      </c>
      <c r="B368" s="49">
        <f t="shared" si="10"/>
        <v>0</v>
      </c>
      <c r="C368" s="49">
        <f t="shared" si="11"/>
        <v>0</v>
      </c>
      <c r="D368" s="30">
        <v>0</v>
      </c>
      <c r="E368" s="31">
        <v>0</v>
      </c>
      <c r="F368" s="32">
        <v>0</v>
      </c>
      <c r="G368" s="32">
        <v>0</v>
      </c>
      <c r="H368" s="32">
        <v>0</v>
      </c>
      <c r="I368" s="32">
        <v>0</v>
      </c>
      <c r="J368" s="29">
        <f>Лист4!E366/1000</f>
        <v>0</v>
      </c>
      <c r="K368" s="33"/>
      <c r="L368" s="33"/>
    </row>
    <row r="369" spans="1:12" s="34" customFormat="1" ht="18.75" customHeight="1" x14ac:dyDescent="0.25">
      <c r="A369" s="23" t="str">
        <f>Лист4!A367</f>
        <v xml:space="preserve">Красного Знамени ул. д.1 </v>
      </c>
      <c r="B369" s="49">
        <f t="shared" si="10"/>
        <v>90.495268085106389</v>
      </c>
      <c r="C369" s="49">
        <f t="shared" si="11"/>
        <v>6.1701319148936182</v>
      </c>
      <c r="D369" s="30">
        <v>0</v>
      </c>
      <c r="E369" s="31">
        <v>6.1701319148936182</v>
      </c>
      <c r="F369" s="32">
        <v>0</v>
      </c>
      <c r="G369" s="32">
        <v>0</v>
      </c>
      <c r="H369" s="32">
        <v>0</v>
      </c>
      <c r="I369" s="32">
        <v>0</v>
      </c>
      <c r="J369" s="29">
        <f>Лист4!E367/1000</f>
        <v>96.665400000000005</v>
      </c>
      <c r="K369" s="33"/>
      <c r="L369" s="33"/>
    </row>
    <row r="370" spans="1:12" s="34" customFormat="1" ht="18.75" customHeight="1" x14ac:dyDescent="0.25">
      <c r="A370" s="23" t="str">
        <f>Лист4!A368</f>
        <v xml:space="preserve">Красного Знамени ул. д.11 </v>
      </c>
      <c r="B370" s="49">
        <f t="shared" si="10"/>
        <v>98.549702127659572</v>
      </c>
      <c r="C370" s="49">
        <f t="shared" si="11"/>
        <v>6.7192978723404249</v>
      </c>
      <c r="D370" s="30">
        <v>0</v>
      </c>
      <c r="E370" s="31">
        <v>6.7192978723404249</v>
      </c>
      <c r="F370" s="32">
        <v>0</v>
      </c>
      <c r="G370" s="32">
        <v>0</v>
      </c>
      <c r="H370" s="32">
        <v>0</v>
      </c>
      <c r="I370" s="32">
        <v>0</v>
      </c>
      <c r="J370" s="29">
        <f>Лист4!E368/1000</f>
        <v>105.26899999999999</v>
      </c>
      <c r="K370" s="33"/>
      <c r="L370" s="33"/>
    </row>
    <row r="371" spans="1:12" s="34" customFormat="1" ht="18.75" customHeight="1" x14ac:dyDescent="0.25">
      <c r="A371" s="23" t="str">
        <f>Лист4!A369</f>
        <v xml:space="preserve">Кремлевская ул. д.19 </v>
      </c>
      <c r="B371" s="49">
        <f t="shared" si="10"/>
        <v>0</v>
      </c>
      <c r="C371" s="49">
        <f t="shared" si="11"/>
        <v>0</v>
      </c>
      <c r="D371" s="30">
        <v>0</v>
      </c>
      <c r="E371" s="31">
        <v>0</v>
      </c>
      <c r="F371" s="32">
        <v>0</v>
      </c>
      <c r="G371" s="32">
        <v>0</v>
      </c>
      <c r="H371" s="32">
        <v>0</v>
      </c>
      <c r="I371" s="32">
        <v>0</v>
      </c>
      <c r="J371" s="29">
        <f>Лист4!E369/1000</f>
        <v>0</v>
      </c>
      <c r="K371" s="33"/>
      <c r="L371" s="33"/>
    </row>
    <row r="372" spans="1:12" s="34" customFormat="1" ht="18.75" customHeight="1" x14ac:dyDescent="0.25">
      <c r="A372" s="23" t="str">
        <f>Лист4!A370</f>
        <v xml:space="preserve">Кремлевская ул. д.7 </v>
      </c>
      <c r="B372" s="49">
        <f t="shared" si="10"/>
        <v>0</v>
      </c>
      <c r="C372" s="49">
        <f t="shared" si="11"/>
        <v>0</v>
      </c>
      <c r="D372" s="30">
        <v>0</v>
      </c>
      <c r="E372" s="31">
        <v>0</v>
      </c>
      <c r="F372" s="32">
        <v>0</v>
      </c>
      <c r="G372" s="32">
        <v>0</v>
      </c>
      <c r="H372" s="32">
        <v>0</v>
      </c>
      <c r="I372" s="32">
        <v>0</v>
      </c>
      <c r="J372" s="29">
        <f>Лист4!E370/1000</f>
        <v>0</v>
      </c>
      <c r="K372" s="33"/>
      <c r="L372" s="33"/>
    </row>
    <row r="373" spans="1:12" s="34" customFormat="1" ht="18.75" customHeight="1" x14ac:dyDescent="0.25">
      <c r="A373" s="23" t="str">
        <f>Лист4!A371</f>
        <v xml:space="preserve">Кремлевская ул. д.9 </v>
      </c>
      <c r="B373" s="49">
        <f t="shared" si="10"/>
        <v>22.743721702127662</v>
      </c>
      <c r="C373" s="49">
        <f t="shared" si="11"/>
        <v>1.5507082978723408</v>
      </c>
      <c r="D373" s="30">
        <v>0</v>
      </c>
      <c r="E373" s="31">
        <v>1.5507082978723408</v>
      </c>
      <c r="F373" s="32">
        <v>0</v>
      </c>
      <c r="G373" s="32">
        <v>0</v>
      </c>
      <c r="H373" s="32">
        <v>0</v>
      </c>
      <c r="I373" s="32">
        <v>0</v>
      </c>
      <c r="J373" s="29">
        <f>Лист4!E371/1000</f>
        <v>24.294430000000002</v>
      </c>
      <c r="K373" s="33"/>
      <c r="L373" s="33"/>
    </row>
    <row r="374" spans="1:12" s="34" customFormat="1" ht="18.75" customHeight="1" x14ac:dyDescent="0.25">
      <c r="A374" s="23" t="str">
        <f>Лист4!A372</f>
        <v xml:space="preserve">Круглова ул. д.36 </v>
      </c>
      <c r="B374" s="49">
        <f t="shared" si="10"/>
        <v>0</v>
      </c>
      <c r="C374" s="49">
        <f t="shared" si="11"/>
        <v>0</v>
      </c>
      <c r="D374" s="30">
        <v>0</v>
      </c>
      <c r="E374" s="31">
        <v>0</v>
      </c>
      <c r="F374" s="32">
        <v>0</v>
      </c>
      <c r="G374" s="32">
        <v>0</v>
      </c>
      <c r="H374" s="32">
        <v>0</v>
      </c>
      <c r="I374" s="32">
        <v>0</v>
      </c>
      <c r="J374" s="29">
        <f>Лист4!E372/1000</f>
        <v>0</v>
      </c>
      <c r="K374" s="33"/>
      <c r="L374" s="33"/>
    </row>
    <row r="375" spans="1:12" s="34" customFormat="1" ht="18.75" customHeight="1" x14ac:dyDescent="0.25">
      <c r="A375" s="23" t="str">
        <f>Лист4!A373</f>
        <v xml:space="preserve">Куйбышева ул. д.11 </v>
      </c>
      <c r="B375" s="49">
        <f t="shared" si="10"/>
        <v>13.490868085106383</v>
      </c>
      <c r="C375" s="49">
        <f t="shared" si="11"/>
        <v>0.91983191489361693</v>
      </c>
      <c r="D375" s="30">
        <v>0</v>
      </c>
      <c r="E375" s="31">
        <v>0.91983191489361693</v>
      </c>
      <c r="F375" s="32">
        <v>0</v>
      </c>
      <c r="G375" s="32">
        <v>0</v>
      </c>
      <c r="H375" s="32">
        <v>0</v>
      </c>
      <c r="I375" s="32">
        <v>0</v>
      </c>
      <c r="J375" s="29">
        <f>Лист4!E373/1000</f>
        <v>14.4107</v>
      </c>
      <c r="K375" s="33"/>
      <c r="L375" s="33"/>
    </row>
    <row r="376" spans="1:12" s="34" customFormat="1" ht="18.75" customHeight="1" x14ac:dyDescent="0.25">
      <c r="A376" s="23" t="str">
        <f>Лист4!A374</f>
        <v xml:space="preserve">Куйбышева ул. д.20 </v>
      </c>
      <c r="B376" s="49">
        <f t="shared" si="10"/>
        <v>13.84595744680851</v>
      </c>
      <c r="C376" s="49">
        <f t="shared" si="11"/>
        <v>0.94404255319148933</v>
      </c>
      <c r="D376" s="30">
        <v>0</v>
      </c>
      <c r="E376" s="31">
        <v>0.94404255319148933</v>
      </c>
      <c r="F376" s="32">
        <v>0</v>
      </c>
      <c r="G376" s="32">
        <v>0</v>
      </c>
      <c r="H376" s="32">
        <v>0</v>
      </c>
      <c r="I376" s="32">
        <v>0</v>
      </c>
      <c r="J376" s="29">
        <f>Лист4!E374/1000</f>
        <v>14.79</v>
      </c>
      <c r="K376" s="33"/>
      <c r="L376" s="33"/>
    </row>
    <row r="377" spans="1:12" s="34" customFormat="1" ht="18.75" customHeight="1" x14ac:dyDescent="0.25">
      <c r="A377" s="23" t="str">
        <f>Лист4!A375</f>
        <v xml:space="preserve">Куйбышева ул. д.21 </v>
      </c>
      <c r="B377" s="49">
        <f t="shared" si="10"/>
        <v>22.931302127659578</v>
      </c>
      <c r="C377" s="49">
        <f t="shared" si="11"/>
        <v>1.5634978723404256</v>
      </c>
      <c r="D377" s="30">
        <v>0</v>
      </c>
      <c r="E377" s="31">
        <v>1.5634978723404256</v>
      </c>
      <c r="F377" s="32">
        <v>0</v>
      </c>
      <c r="G377" s="32">
        <v>0</v>
      </c>
      <c r="H377" s="32">
        <v>0</v>
      </c>
      <c r="I377" s="32">
        <v>0</v>
      </c>
      <c r="J377" s="29">
        <f>Лист4!E375/1000</f>
        <v>24.494800000000001</v>
      </c>
      <c r="K377" s="33"/>
      <c r="L377" s="33"/>
    </row>
    <row r="378" spans="1:12" s="34" customFormat="1" ht="18.75" customHeight="1" x14ac:dyDescent="0.25">
      <c r="A378" s="23" t="str">
        <f>Лист4!A376</f>
        <v xml:space="preserve">Куйбышева ул. д.22 </v>
      </c>
      <c r="B378" s="49">
        <f t="shared" si="10"/>
        <v>0.74893617021276604</v>
      </c>
      <c r="C378" s="49">
        <f t="shared" si="11"/>
        <v>5.1063829787234047E-2</v>
      </c>
      <c r="D378" s="30">
        <v>0</v>
      </c>
      <c r="E378" s="31">
        <v>5.1063829787234047E-2</v>
      </c>
      <c r="F378" s="32">
        <v>0</v>
      </c>
      <c r="G378" s="32">
        <v>0</v>
      </c>
      <c r="H378" s="32">
        <v>0</v>
      </c>
      <c r="I378" s="32">
        <v>0</v>
      </c>
      <c r="J378" s="29">
        <f>Лист4!E376/1000</f>
        <v>0.8</v>
      </c>
      <c r="K378" s="33"/>
      <c r="L378" s="33"/>
    </row>
    <row r="379" spans="1:12" s="34" customFormat="1" ht="18.75" customHeight="1" x14ac:dyDescent="0.25">
      <c r="A379" s="23" t="str">
        <f>Лист4!A377</f>
        <v xml:space="preserve">Куйбышева ул. д.22/10 </v>
      </c>
      <c r="B379" s="49">
        <f t="shared" si="10"/>
        <v>108.60978723404256</v>
      </c>
      <c r="C379" s="49">
        <f t="shared" si="11"/>
        <v>7.4052127659574474</v>
      </c>
      <c r="D379" s="30">
        <v>0</v>
      </c>
      <c r="E379" s="31">
        <v>7.4052127659574474</v>
      </c>
      <c r="F379" s="32">
        <v>0</v>
      </c>
      <c r="G379" s="32">
        <v>0</v>
      </c>
      <c r="H379" s="32">
        <v>0</v>
      </c>
      <c r="I379" s="32">
        <v>0</v>
      </c>
      <c r="J379" s="29">
        <f>Лист4!E377/1000</f>
        <v>116.015</v>
      </c>
      <c r="K379" s="33"/>
      <c r="L379" s="33"/>
    </row>
    <row r="380" spans="1:12" s="34" customFormat="1" ht="18.75" customHeight="1" x14ac:dyDescent="0.25">
      <c r="A380" s="23" t="str">
        <f>Лист4!A378</f>
        <v xml:space="preserve">Куйбышева ул. д.23 </v>
      </c>
      <c r="B380" s="49">
        <f t="shared" si="10"/>
        <v>11.501787234042553</v>
      </c>
      <c r="C380" s="49">
        <f t="shared" si="11"/>
        <v>0.78421276595744671</v>
      </c>
      <c r="D380" s="30">
        <v>0</v>
      </c>
      <c r="E380" s="31">
        <v>0.78421276595744671</v>
      </c>
      <c r="F380" s="32">
        <v>0</v>
      </c>
      <c r="G380" s="32">
        <v>0</v>
      </c>
      <c r="H380" s="32">
        <v>0</v>
      </c>
      <c r="I380" s="32">
        <v>0</v>
      </c>
      <c r="J380" s="29">
        <f>Лист4!E378/1000</f>
        <v>12.286</v>
      </c>
      <c r="K380" s="33"/>
      <c r="L380" s="33"/>
    </row>
    <row r="381" spans="1:12" s="34" customFormat="1" ht="18.75" customHeight="1" x14ac:dyDescent="0.25">
      <c r="A381" s="23" t="str">
        <f>Лист4!A379</f>
        <v xml:space="preserve">Куликова ул. д.13 - корп. 1 </v>
      </c>
      <c r="B381" s="49">
        <f t="shared" si="10"/>
        <v>760.7122365957448</v>
      </c>
      <c r="C381" s="49">
        <f t="shared" si="11"/>
        <v>51.866743404255331</v>
      </c>
      <c r="D381" s="30">
        <v>0</v>
      </c>
      <c r="E381" s="31">
        <v>51.866743404255331</v>
      </c>
      <c r="F381" s="32">
        <v>0</v>
      </c>
      <c r="G381" s="32">
        <v>0</v>
      </c>
      <c r="H381" s="32">
        <v>0</v>
      </c>
      <c r="I381" s="32">
        <v>0</v>
      </c>
      <c r="J381" s="29">
        <f>Лист4!E379/1000</f>
        <v>812.57898000000012</v>
      </c>
      <c r="K381" s="33"/>
      <c r="L381" s="33"/>
    </row>
    <row r="382" spans="1:12" s="34" customFormat="1" ht="18.75" customHeight="1" x14ac:dyDescent="0.25">
      <c r="A382" s="23" t="str">
        <f>Лист4!A380</f>
        <v xml:space="preserve">Куликова ул. д.13 - корп. 2 </v>
      </c>
      <c r="B382" s="49">
        <f t="shared" si="10"/>
        <v>819.80900170212749</v>
      </c>
      <c r="C382" s="49">
        <f t="shared" si="11"/>
        <v>55.896068297872318</v>
      </c>
      <c r="D382" s="30">
        <v>0</v>
      </c>
      <c r="E382" s="31">
        <v>55.896068297872318</v>
      </c>
      <c r="F382" s="32">
        <v>0</v>
      </c>
      <c r="G382" s="32">
        <v>0</v>
      </c>
      <c r="H382" s="32">
        <v>0</v>
      </c>
      <c r="I382" s="32">
        <v>0</v>
      </c>
      <c r="J382" s="29">
        <f>Лист4!E380/1000</f>
        <v>875.70506999999975</v>
      </c>
      <c r="K382" s="33"/>
      <c r="L382" s="33"/>
    </row>
    <row r="383" spans="1:12" s="34" customFormat="1" ht="18.75" customHeight="1" x14ac:dyDescent="0.25">
      <c r="A383" s="23" t="str">
        <f>Лист4!A381</f>
        <v xml:space="preserve">Куликова ул. д.15 - корп. 1 </v>
      </c>
      <c r="B383" s="49">
        <f t="shared" si="10"/>
        <v>526.48958297872366</v>
      </c>
      <c r="C383" s="49">
        <f t="shared" si="11"/>
        <v>35.897017021276611</v>
      </c>
      <c r="D383" s="30">
        <v>0</v>
      </c>
      <c r="E383" s="31">
        <v>35.897017021276611</v>
      </c>
      <c r="F383" s="32">
        <v>0</v>
      </c>
      <c r="G383" s="32">
        <v>0</v>
      </c>
      <c r="H383" s="32">
        <v>0</v>
      </c>
      <c r="I383" s="32">
        <v>0</v>
      </c>
      <c r="J383" s="29">
        <f>Лист4!E381/1000</f>
        <v>562.38660000000027</v>
      </c>
      <c r="K383" s="33"/>
      <c r="L383" s="33"/>
    </row>
    <row r="384" spans="1:12" s="34" customFormat="1" ht="18.75" customHeight="1" x14ac:dyDescent="0.25">
      <c r="A384" s="23" t="str">
        <f>Лист4!A382</f>
        <v xml:space="preserve">Куликова ул. д.15 - корп. 2 </v>
      </c>
      <c r="B384" s="49">
        <f t="shared" si="10"/>
        <v>817.65967659574471</v>
      </c>
      <c r="C384" s="49">
        <f t="shared" si="11"/>
        <v>55.749523404255328</v>
      </c>
      <c r="D384" s="30">
        <v>0</v>
      </c>
      <c r="E384" s="31">
        <v>55.749523404255328</v>
      </c>
      <c r="F384" s="32">
        <v>0</v>
      </c>
      <c r="G384" s="32">
        <v>0</v>
      </c>
      <c r="H384" s="32">
        <v>0</v>
      </c>
      <c r="I384" s="32">
        <v>0</v>
      </c>
      <c r="J384" s="29">
        <f>Лист4!E382/1000</f>
        <v>873.40920000000006</v>
      </c>
      <c r="K384" s="33"/>
      <c r="L384" s="33"/>
    </row>
    <row r="385" spans="1:12" s="34" customFormat="1" ht="18.75" customHeight="1" x14ac:dyDescent="0.25">
      <c r="A385" s="23" t="str">
        <f>Лист4!A383</f>
        <v xml:space="preserve">Куликова ул. д.15 - корп. 3 </v>
      </c>
      <c r="B385" s="49">
        <f t="shared" si="10"/>
        <v>969.05822808510618</v>
      </c>
      <c r="C385" s="49">
        <f t="shared" si="11"/>
        <v>66.07215191489361</v>
      </c>
      <c r="D385" s="30">
        <v>0</v>
      </c>
      <c r="E385" s="31">
        <v>66.07215191489361</v>
      </c>
      <c r="F385" s="32">
        <v>0</v>
      </c>
      <c r="G385" s="32">
        <v>0</v>
      </c>
      <c r="H385" s="32">
        <v>0</v>
      </c>
      <c r="I385" s="32">
        <v>0</v>
      </c>
      <c r="J385" s="29">
        <f>Лист4!E383/1000</f>
        <v>1035.1303799999998</v>
      </c>
      <c r="K385" s="33"/>
      <c r="L385" s="33"/>
    </row>
    <row r="386" spans="1:12" s="34" customFormat="1" ht="18.75" customHeight="1" x14ac:dyDescent="0.25">
      <c r="A386" s="23" t="str">
        <f>Лист4!A384</f>
        <v xml:space="preserve">Куликова ул. д.15А </v>
      </c>
      <c r="B386" s="49">
        <f t="shared" si="10"/>
        <v>0.97979574468085107</v>
      </c>
      <c r="C386" s="49">
        <f t="shared" si="11"/>
        <v>6.6804255319148936E-2</v>
      </c>
      <c r="D386" s="30">
        <v>0</v>
      </c>
      <c r="E386" s="31">
        <v>6.6804255319148936E-2</v>
      </c>
      <c r="F386" s="32">
        <v>0</v>
      </c>
      <c r="G386" s="32">
        <v>0</v>
      </c>
      <c r="H386" s="32">
        <v>0</v>
      </c>
      <c r="I386" s="32">
        <v>0</v>
      </c>
      <c r="J386" s="29">
        <f>Лист4!E384/1000</f>
        <v>1.0466</v>
      </c>
      <c r="K386" s="33"/>
      <c r="L386" s="33"/>
    </row>
    <row r="387" spans="1:12" s="34" customFormat="1" ht="18.75" customHeight="1" x14ac:dyDescent="0.25">
      <c r="A387" s="23" t="str">
        <f>Лист4!A385</f>
        <v xml:space="preserve">Куликова ул. д.25 </v>
      </c>
      <c r="B387" s="49">
        <f t="shared" si="10"/>
        <v>1039.377876595745</v>
      </c>
      <c r="C387" s="49">
        <f t="shared" si="11"/>
        <v>70.866673404255351</v>
      </c>
      <c r="D387" s="30">
        <v>0</v>
      </c>
      <c r="E387" s="31">
        <v>70.866673404255351</v>
      </c>
      <c r="F387" s="32">
        <v>0</v>
      </c>
      <c r="G387" s="32">
        <v>0</v>
      </c>
      <c r="H387" s="32">
        <v>0</v>
      </c>
      <c r="I387" s="32">
        <v>0</v>
      </c>
      <c r="J387" s="29">
        <f>Лист4!E385/1000</f>
        <v>1110.2445500000003</v>
      </c>
      <c r="K387" s="33"/>
      <c r="L387" s="33"/>
    </row>
    <row r="388" spans="1:12" s="34" customFormat="1" ht="18.75" customHeight="1" x14ac:dyDescent="0.25">
      <c r="A388" s="23" t="str">
        <f>Лист4!A386</f>
        <v xml:space="preserve">Куликова ул. д.36 </v>
      </c>
      <c r="B388" s="49">
        <f t="shared" si="10"/>
        <v>857.47611914893628</v>
      </c>
      <c r="C388" s="49">
        <f t="shared" si="11"/>
        <v>58.464280851063833</v>
      </c>
      <c r="D388" s="30">
        <v>0</v>
      </c>
      <c r="E388" s="31">
        <v>58.464280851063833</v>
      </c>
      <c r="F388" s="32">
        <v>0</v>
      </c>
      <c r="G388" s="32">
        <v>0</v>
      </c>
      <c r="H388" s="32">
        <v>0</v>
      </c>
      <c r="I388" s="32">
        <v>0</v>
      </c>
      <c r="J388" s="29">
        <f>Лист4!E386/1000</f>
        <v>915.94040000000007</v>
      </c>
      <c r="K388" s="33"/>
      <c r="L388" s="33"/>
    </row>
    <row r="389" spans="1:12" s="34" customFormat="1" ht="18.75" customHeight="1" x14ac:dyDescent="0.25">
      <c r="A389" s="23" t="str">
        <f>Лист4!A387</f>
        <v xml:space="preserve">Куликова ул. д.36 - корп. 1 </v>
      </c>
      <c r="B389" s="49">
        <f t="shared" si="10"/>
        <v>555.4330638297871</v>
      </c>
      <c r="C389" s="49">
        <f t="shared" si="11"/>
        <v>37.870436170212756</v>
      </c>
      <c r="D389" s="30">
        <v>0</v>
      </c>
      <c r="E389" s="31">
        <v>37.870436170212756</v>
      </c>
      <c r="F389" s="32">
        <v>0</v>
      </c>
      <c r="G389" s="32">
        <v>0</v>
      </c>
      <c r="H389" s="32">
        <v>0</v>
      </c>
      <c r="I389" s="32">
        <v>0</v>
      </c>
      <c r="J389" s="29">
        <f>Лист4!E387/1000</f>
        <v>593.30349999999987</v>
      </c>
      <c r="K389" s="33"/>
      <c r="L389" s="33"/>
    </row>
    <row r="390" spans="1:12" s="34" customFormat="1" ht="18.75" customHeight="1" x14ac:dyDescent="0.25">
      <c r="A390" s="23" t="str">
        <f>Лист4!A388</f>
        <v xml:space="preserve">Куликова ул. д.36 - корп. 2 </v>
      </c>
      <c r="B390" s="49">
        <f t="shared" si="10"/>
        <v>249.02820425531917</v>
      </c>
      <c r="C390" s="49">
        <f t="shared" si="11"/>
        <v>16.979195744680851</v>
      </c>
      <c r="D390" s="30">
        <v>0</v>
      </c>
      <c r="E390" s="31">
        <v>16.979195744680851</v>
      </c>
      <c r="F390" s="32">
        <v>0</v>
      </c>
      <c r="G390" s="32">
        <v>0</v>
      </c>
      <c r="H390" s="32">
        <v>0</v>
      </c>
      <c r="I390" s="32">
        <v>0</v>
      </c>
      <c r="J390" s="29">
        <f>Лист4!E388/1000</f>
        <v>266.00740000000002</v>
      </c>
      <c r="K390" s="33"/>
      <c r="L390" s="33"/>
    </row>
    <row r="391" spans="1:12" s="34" customFormat="1" ht="18.75" customHeight="1" x14ac:dyDescent="0.25">
      <c r="A391" s="23" t="str">
        <f>Лист4!A389</f>
        <v xml:space="preserve">Куликова ул. д.36 - корп. 3 </v>
      </c>
      <c r="B391" s="49">
        <f t="shared" si="10"/>
        <v>530.50884255319158</v>
      </c>
      <c r="C391" s="49">
        <f t="shared" si="11"/>
        <v>36.171057446808518</v>
      </c>
      <c r="D391" s="30">
        <v>0</v>
      </c>
      <c r="E391" s="31">
        <v>36.171057446808518</v>
      </c>
      <c r="F391" s="32">
        <v>0</v>
      </c>
      <c r="G391" s="32">
        <v>0</v>
      </c>
      <c r="H391" s="32">
        <v>0</v>
      </c>
      <c r="I391" s="32">
        <v>0</v>
      </c>
      <c r="J391" s="29">
        <f>Лист4!E389/1000</f>
        <v>566.67990000000009</v>
      </c>
      <c r="K391" s="33"/>
      <c r="L391" s="33"/>
    </row>
    <row r="392" spans="1:12" s="34" customFormat="1" ht="25.5" customHeight="1" x14ac:dyDescent="0.25">
      <c r="A392" s="23" t="str">
        <f>Лист4!A390</f>
        <v xml:space="preserve">Куликова ул. д.38 </v>
      </c>
      <c r="B392" s="49">
        <f t="shared" ref="B392:B455" si="12">J392+I392-E392</f>
        <v>1201.8129106382983</v>
      </c>
      <c r="C392" s="49">
        <f t="shared" ref="C392:C455" si="13">E392</f>
        <v>81.941789361702149</v>
      </c>
      <c r="D392" s="30">
        <v>0</v>
      </c>
      <c r="E392" s="31">
        <v>81.941789361702149</v>
      </c>
      <c r="F392" s="32">
        <v>0</v>
      </c>
      <c r="G392" s="32">
        <v>0</v>
      </c>
      <c r="H392" s="32">
        <v>0</v>
      </c>
      <c r="I392" s="32">
        <v>0</v>
      </c>
      <c r="J392" s="29">
        <f>Лист4!E390/1000</f>
        <v>1283.7547000000004</v>
      </c>
      <c r="K392" s="33"/>
      <c r="L392" s="33"/>
    </row>
    <row r="393" spans="1:12" s="34" customFormat="1" ht="25.5" customHeight="1" x14ac:dyDescent="0.25">
      <c r="A393" s="23" t="str">
        <f>Лист4!A391</f>
        <v xml:space="preserve">Куликова ул. д.38 - корп. 1 </v>
      </c>
      <c r="B393" s="49">
        <f t="shared" si="12"/>
        <v>1733.1322987234048</v>
      </c>
      <c r="C393" s="49">
        <f t="shared" si="13"/>
        <v>118.16811127659579</v>
      </c>
      <c r="D393" s="30">
        <v>0</v>
      </c>
      <c r="E393" s="31">
        <v>118.16811127659579</v>
      </c>
      <c r="F393" s="32">
        <v>0</v>
      </c>
      <c r="G393" s="32">
        <v>0</v>
      </c>
      <c r="H393" s="32">
        <v>0</v>
      </c>
      <c r="I393" s="32">
        <v>3396.1</v>
      </c>
      <c r="J393" s="29">
        <f>Лист4!E391/1000-I393</f>
        <v>-1544.7995899999994</v>
      </c>
      <c r="K393" s="33"/>
      <c r="L393" s="33"/>
    </row>
    <row r="394" spans="1:12" s="34" customFormat="1" ht="18.75" customHeight="1" x14ac:dyDescent="0.25">
      <c r="A394" s="23" t="str">
        <f>Лист4!A392</f>
        <v xml:space="preserve">Куликова ул. д.40 - корп. 1 </v>
      </c>
      <c r="B394" s="49">
        <f t="shared" si="12"/>
        <v>1439.4628646808505</v>
      </c>
      <c r="C394" s="49">
        <f t="shared" si="13"/>
        <v>98.145195319148911</v>
      </c>
      <c r="D394" s="30">
        <v>0</v>
      </c>
      <c r="E394" s="31">
        <v>98.145195319148911</v>
      </c>
      <c r="F394" s="32">
        <v>0</v>
      </c>
      <c r="G394" s="32">
        <v>0</v>
      </c>
      <c r="H394" s="32">
        <v>0</v>
      </c>
      <c r="I394" s="32">
        <v>0</v>
      </c>
      <c r="J394" s="29">
        <f>Лист4!E392/1000</f>
        <v>1537.6080599999996</v>
      </c>
      <c r="K394" s="33"/>
      <c r="L394" s="33"/>
    </row>
    <row r="395" spans="1:12" s="34" customFormat="1" ht="18.75" customHeight="1" x14ac:dyDescent="0.25">
      <c r="A395" s="23" t="str">
        <f>Лист4!A393</f>
        <v xml:space="preserve">Куликова ул. д.42 - корп. 1 </v>
      </c>
      <c r="B395" s="49">
        <f t="shared" si="12"/>
        <v>1525.6554944680868</v>
      </c>
      <c r="C395" s="49">
        <f t="shared" si="13"/>
        <v>104.02196553191499</v>
      </c>
      <c r="D395" s="30">
        <v>0</v>
      </c>
      <c r="E395" s="31">
        <v>104.02196553191499</v>
      </c>
      <c r="F395" s="32">
        <v>0</v>
      </c>
      <c r="G395" s="32">
        <v>0</v>
      </c>
      <c r="H395" s="32">
        <v>0</v>
      </c>
      <c r="I395" s="32">
        <v>0</v>
      </c>
      <c r="J395" s="29">
        <f>Лист4!E393/1000</f>
        <v>1629.6774600000017</v>
      </c>
      <c r="K395" s="33"/>
      <c r="L395" s="33"/>
    </row>
    <row r="396" spans="1:12" s="34" customFormat="1" ht="25.5" customHeight="1" x14ac:dyDescent="0.25">
      <c r="A396" s="23" t="str">
        <f>Лист4!A394</f>
        <v xml:space="preserve">Куликова ул. д.42 - корп. 2 </v>
      </c>
      <c r="B396" s="49">
        <f t="shared" si="12"/>
        <v>531.54602553191467</v>
      </c>
      <c r="C396" s="49">
        <f t="shared" si="13"/>
        <v>36.24177446808509</v>
      </c>
      <c r="D396" s="30">
        <v>0</v>
      </c>
      <c r="E396" s="31">
        <v>36.24177446808509</v>
      </c>
      <c r="F396" s="32">
        <v>0</v>
      </c>
      <c r="G396" s="32">
        <v>0</v>
      </c>
      <c r="H396" s="32">
        <v>0</v>
      </c>
      <c r="I396" s="32">
        <v>508.6</v>
      </c>
      <c r="J396" s="29">
        <f>Лист4!E394/1000-I396</f>
        <v>59.187799999999697</v>
      </c>
      <c r="K396" s="33"/>
      <c r="L396" s="33"/>
    </row>
    <row r="397" spans="1:12" s="34" customFormat="1" ht="25.5" customHeight="1" x14ac:dyDescent="0.25">
      <c r="A397" s="23" t="str">
        <f>Лист4!A395</f>
        <v xml:space="preserve">Куликова ул. д.42 - корп. 3 </v>
      </c>
      <c r="B397" s="49">
        <f t="shared" si="12"/>
        <v>550.47709106382979</v>
      </c>
      <c r="C397" s="49">
        <f t="shared" si="13"/>
        <v>37.532528936170216</v>
      </c>
      <c r="D397" s="30">
        <v>0</v>
      </c>
      <c r="E397" s="31">
        <v>37.532528936170216</v>
      </c>
      <c r="F397" s="32">
        <v>0</v>
      </c>
      <c r="G397" s="32">
        <v>0</v>
      </c>
      <c r="H397" s="32">
        <v>0</v>
      </c>
      <c r="I397" s="32">
        <v>0</v>
      </c>
      <c r="J397" s="29">
        <f>Лист4!E395/1000</f>
        <v>588.00962000000004</v>
      </c>
      <c r="K397" s="33"/>
      <c r="L397" s="33"/>
    </row>
    <row r="398" spans="1:12" s="34" customFormat="1" ht="25.5" customHeight="1" x14ac:dyDescent="0.25">
      <c r="A398" s="23" t="str">
        <f>Лист4!A396</f>
        <v xml:space="preserve">Куликова ул. д.44 </v>
      </c>
      <c r="B398" s="49">
        <f t="shared" si="12"/>
        <v>617.75392425531902</v>
      </c>
      <c r="C398" s="49">
        <f t="shared" si="13"/>
        <v>42.119585744680847</v>
      </c>
      <c r="D398" s="30">
        <v>0</v>
      </c>
      <c r="E398" s="31">
        <v>42.119585744680847</v>
      </c>
      <c r="F398" s="32">
        <v>0</v>
      </c>
      <c r="G398" s="32">
        <v>0</v>
      </c>
      <c r="H398" s="32">
        <v>0</v>
      </c>
      <c r="I398" s="32">
        <v>0</v>
      </c>
      <c r="J398" s="29">
        <f>Лист4!E396/1000</f>
        <v>659.8735099999999</v>
      </c>
      <c r="K398" s="33"/>
      <c r="L398" s="33"/>
    </row>
    <row r="399" spans="1:12" s="34" customFormat="1" ht="25.5" customHeight="1" x14ac:dyDescent="0.25">
      <c r="A399" s="23" t="str">
        <f>Лист4!A397</f>
        <v xml:space="preserve">Куликова ул. д.44А </v>
      </c>
      <c r="B399" s="49">
        <f t="shared" si="12"/>
        <v>243.26083404255323</v>
      </c>
      <c r="C399" s="49">
        <f t="shared" si="13"/>
        <v>16.58596595744681</v>
      </c>
      <c r="D399" s="30">
        <v>0</v>
      </c>
      <c r="E399" s="31">
        <v>16.58596595744681</v>
      </c>
      <c r="F399" s="32">
        <v>0</v>
      </c>
      <c r="G399" s="32">
        <v>0</v>
      </c>
      <c r="H399" s="32">
        <v>0</v>
      </c>
      <c r="I399" s="32">
        <v>0</v>
      </c>
      <c r="J399" s="29">
        <f>Лист4!E397/1000</f>
        <v>259.84680000000003</v>
      </c>
      <c r="K399" s="33"/>
      <c r="L399" s="33"/>
    </row>
    <row r="400" spans="1:12" s="34" customFormat="1" ht="18.75" customHeight="1" x14ac:dyDescent="0.25">
      <c r="A400" s="23" t="str">
        <f>Лист4!A398</f>
        <v xml:space="preserve">Куликова ул. д.46 </v>
      </c>
      <c r="B400" s="49">
        <f t="shared" si="12"/>
        <v>368.3646672340426</v>
      </c>
      <c r="C400" s="49">
        <f t="shared" si="13"/>
        <v>25.115772765957452</v>
      </c>
      <c r="D400" s="30">
        <v>0</v>
      </c>
      <c r="E400" s="31">
        <v>25.115772765957452</v>
      </c>
      <c r="F400" s="32">
        <v>0</v>
      </c>
      <c r="G400" s="32">
        <v>0</v>
      </c>
      <c r="H400" s="32">
        <v>0</v>
      </c>
      <c r="I400" s="32">
        <v>2177.9</v>
      </c>
      <c r="J400" s="29">
        <f>Лист4!E398/1000-I400</f>
        <v>-1784.41956</v>
      </c>
      <c r="K400" s="33"/>
      <c r="L400" s="33"/>
    </row>
    <row r="401" spans="1:12" s="34" customFormat="1" ht="25.5" customHeight="1" x14ac:dyDescent="0.25">
      <c r="A401" s="23" t="str">
        <f>Лист4!A399</f>
        <v xml:space="preserve">Куликова ул. д.46 - корп. 2 </v>
      </c>
      <c r="B401" s="49">
        <f t="shared" si="12"/>
        <v>581.71859829787229</v>
      </c>
      <c r="C401" s="49">
        <f t="shared" si="13"/>
        <v>39.662631702127655</v>
      </c>
      <c r="D401" s="30">
        <v>0</v>
      </c>
      <c r="E401" s="31">
        <v>39.662631702127655</v>
      </c>
      <c r="F401" s="32">
        <v>0</v>
      </c>
      <c r="G401" s="32">
        <v>0</v>
      </c>
      <c r="H401" s="32">
        <v>0</v>
      </c>
      <c r="I401" s="32">
        <v>0</v>
      </c>
      <c r="J401" s="29">
        <f>Лист4!E399/1000</f>
        <v>621.38122999999996</v>
      </c>
      <c r="K401" s="33"/>
      <c r="L401" s="33"/>
    </row>
    <row r="402" spans="1:12" s="34" customFormat="1" ht="18.75" customHeight="1" x14ac:dyDescent="0.25">
      <c r="A402" s="23" t="str">
        <f>Лист4!A400</f>
        <v xml:space="preserve">Куликова ул. д.52 </v>
      </c>
      <c r="B402" s="49">
        <f t="shared" si="12"/>
        <v>921.80924000000005</v>
      </c>
      <c r="C402" s="49">
        <f t="shared" si="13"/>
        <v>62.85063000000001</v>
      </c>
      <c r="D402" s="30">
        <v>0</v>
      </c>
      <c r="E402" s="31">
        <v>62.85063000000001</v>
      </c>
      <c r="F402" s="32">
        <v>0</v>
      </c>
      <c r="G402" s="32">
        <v>0</v>
      </c>
      <c r="H402" s="32">
        <v>0</v>
      </c>
      <c r="I402" s="32">
        <v>0</v>
      </c>
      <c r="J402" s="29">
        <f>Лист4!E400/1000</f>
        <v>984.65987000000007</v>
      </c>
      <c r="K402" s="33"/>
      <c r="L402" s="33"/>
    </row>
    <row r="403" spans="1:12" s="34" customFormat="1" ht="38.25" customHeight="1" x14ac:dyDescent="0.25">
      <c r="A403" s="23" t="str">
        <f>Лист4!A401</f>
        <v xml:space="preserve">Куликова ул. д.56 </v>
      </c>
      <c r="B403" s="49">
        <f t="shared" si="12"/>
        <v>585.67180170212805</v>
      </c>
      <c r="C403" s="49">
        <f t="shared" si="13"/>
        <v>39.932168297872366</v>
      </c>
      <c r="D403" s="30">
        <v>0</v>
      </c>
      <c r="E403" s="31">
        <v>39.932168297872366</v>
      </c>
      <c r="F403" s="32">
        <v>0</v>
      </c>
      <c r="G403" s="32">
        <v>0</v>
      </c>
      <c r="H403" s="32">
        <v>0</v>
      </c>
      <c r="I403" s="32">
        <v>0</v>
      </c>
      <c r="J403" s="29">
        <f>Лист4!E401/1000</f>
        <v>625.60397000000046</v>
      </c>
      <c r="K403" s="33"/>
      <c r="L403" s="33"/>
    </row>
    <row r="404" spans="1:12" s="34" customFormat="1" ht="38.25" customHeight="1" x14ac:dyDescent="0.25">
      <c r="A404" s="23" t="str">
        <f>Лист4!A402</f>
        <v xml:space="preserve">Куликова ул. д.56 - корп. 2 </v>
      </c>
      <c r="B404" s="49">
        <f t="shared" si="12"/>
        <v>1184.0722604255325</v>
      </c>
      <c r="C404" s="49">
        <f t="shared" si="13"/>
        <v>80.732199574468126</v>
      </c>
      <c r="D404" s="30">
        <v>0</v>
      </c>
      <c r="E404" s="31">
        <v>80.732199574468126</v>
      </c>
      <c r="F404" s="32">
        <v>0</v>
      </c>
      <c r="G404" s="32">
        <v>0</v>
      </c>
      <c r="H404" s="32">
        <v>0</v>
      </c>
      <c r="I404" s="32">
        <v>0</v>
      </c>
      <c r="J404" s="29">
        <f>Лист4!E402/1000</f>
        <v>1264.8044600000005</v>
      </c>
      <c r="K404" s="33"/>
      <c r="L404" s="33"/>
    </row>
    <row r="405" spans="1:12" s="34" customFormat="1" ht="18.75" customHeight="1" x14ac:dyDescent="0.25">
      <c r="A405" s="23" t="str">
        <f>Лист4!A403</f>
        <v xml:space="preserve">Куликова ул. д.58 </v>
      </c>
      <c r="B405" s="49">
        <f t="shared" si="12"/>
        <v>518.24360851063818</v>
      </c>
      <c r="C405" s="49">
        <f t="shared" si="13"/>
        <v>35.334791489361692</v>
      </c>
      <c r="D405" s="30">
        <v>0</v>
      </c>
      <c r="E405" s="31">
        <v>35.334791489361692</v>
      </c>
      <c r="F405" s="32">
        <v>0</v>
      </c>
      <c r="G405" s="32">
        <v>0</v>
      </c>
      <c r="H405" s="32">
        <v>0</v>
      </c>
      <c r="I405" s="32">
        <v>0</v>
      </c>
      <c r="J405" s="29">
        <f>Лист4!E403/1000</f>
        <v>553.57839999999987</v>
      </c>
      <c r="K405" s="33"/>
      <c r="L405" s="33"/>
    </row>
    <row r="406" spans="1:12" s="34" customFormat="1" ht="18.75" customHeight="1" x14ac:dyDescent="0.25">
      <c r="A406" s="23" t="str">
        <f>Лист4!A404</f>
        <v xml:space="preserve">Куликова ул. д.62 </v>
      </c>
      <c r="B406" s="49">
        <f t="shared" si="12"/>
        <v>988.70050212765943</v>
      </c>
      <c r="C406" s="49">
        <f t="shared" si="13"/>
        <v>67.411397872340416</v>
      </c>
      <c r="D406" s="30">
        <v>0</v>
      </c>
      <c r="E406" s="31">
        <v>67.411397872340416</v>
      </c>
      <c r="F406" s="32">
        <v>0</v>
      </c>
      <c r="G406" s="32">
        <v>0</v>
      </c>
      <c r="H406" s="32">
        <v>0</v>
      </c>
      <c r="I406" s="32">
        <v>0</v>
      </c>
      <c r="J406" s="29">
        <f>Лист4!E404/1000</f>
        <v>1056.1118999999999</v>
      </c>
      <c r="K406" s="33"/>
      <c r="L406" s="33"/>
    </row>
    <row r="407" spans="1:12" s="34" customFormat="1" ht="18.75" customHeight="1" x14ac:dyDescent="0.25">
      <c r="A407" s="23" t="str">
        <f>Лист4!A405</f>
        <v xml:space="preserve">Куликова ул. д.63 </v>
      </c>
      <c r="B407" s="49">
        <f t="shared" si="12"/>
        <v>463.25717021276563</v>
      </c>
      <c r="C407" s="49">
        <f t="shared" si="13"/>
        <v>294.84256978723403</v>
      </c>
      <c r="D407" s="30">
        <v>0</v>
      </c>
      <c r="E407" s="31">
        <f>-294.842569787234*-1</f>
        <v>294.84256978723403</v>
      </c>
      <c r="F407" s="32">
        <v>0</v>
      </c>
      <c r="G407" s="32">
        <v>0</v>
      </c>
      <c r="H407" s="32">
        <v>0</v>
      </c>
      <c r="I407" s="32">
        <v>5377.3</v>
      </c>
      <c r="J407" s="29">
        <f>Лист4!E405/1000-I407</f>
        <v>-4619.2002600000005</v>
      </c>
      <c r="K407" s="33"/>
      <c r="L407" s="33"/>
    </row>
    <row r="408" spans="1:12" s="34" customFormat="1" ht="18.75" customHeight="1" x14ac:dyDescent="0.25">
      <c r="A408" s="23" t="str">
        <f>Лист4!A406</f>
        <v xml:space="preserve">Куликова ул. д.64 </v>
      </c>
      <c r="B408" s="49">
        <f t="shared" si="12"/>
        <v>1033.3961327659576</v>
      </c>
      <c r="C408" s="49">
        <f t="shared" si="13"/>
        <v>70.458827234042559</v>
      </c>
      <c r="D408" s="30">
        <v>0</v>
      </c>
      <c r="E408" s="31">
        <v>70.458827234042559</v>
      </c>
      <c r="F408" s="32">
        <v>0</v>
      </c>
      <c r="G408" s="32">
        <v>0</v>
      </c>
      <c r="H408" s="32">
        <v>0</v>
      </c>
      <c r="I408" s="32">
        <v>0</v>
      </c>
      <c r="J408" s="29">
        <f>Лист4!E406/1000</f>
        <v>1103.8549600000001</v>
      </c>
      <c r="K408" s="33"/>
      <c r="L408" s="33"/>
    </row>
    <row r="409" spans="1:12" s="34" customFormat="1" ht="18.75" customHeight="1" x14ac:dyDescent="0.25">
      <c r="A409" s="23" t="str">
        <f>Лист4!A407</f>
        <v xml:space="preserve">Куликова ул. д.64 - корп. 1 </v>
      </c>
      <c r="B409" s="49">
        <f t="shared" si="12"/>
        <v>631.21211063829787</v>
      </c>
      <c r="C409" s="49">
        <f t="shared" si="13"/>
        <v>43.037189361702133</v>
      </c>
      <c r="D409" s="30">
        <v>0</v>
      </c>
      <c r="E409" s="31">
        <v>43.037189361702133</v>
      </c>
      <c r="F409" s="32">
        <v>0</v>
      </c>
      <c r="G409" s="32">
        <v>0</v>
      </c>
      <c r="H409" s="32">
        <v>0</v>
      </c>
      <c r="I409" s="32">
        <v>0</v>
      </c>
      <c r="J409" s="29">
        <f>Лист4!E407/1000</f>
        <v>674.24930000000006</v>
      </c>
      <c r="K409" s="33"/>
      <c r="L409" s="33"/>
    </row>
    <row r="410" spans="1:12" s="34" customFormat="1" ht="18.75" customHeight="1" x14ac:dyDescent="0.25">
      <c r="A410" s="23" t="str">
        <f>Лист4!A408</f>
        <v xml:space="preserve">Куликова ул. д.66 </v>
      </c>
      <c r="B410" s="49">
        <f t="shared" si="12"/>
        <v>421.82968510638295</v>
      </c>
      <c r="C410" s="49">
        <f t="shared" si="13"/>
        <v>28.76111489361702</v>
      </c>
      <c r="D410" s="30">
        <v>0</v>
      </c>
      <c r="E410" s="31">
        <v>28.76111489361702</v>
      </c>
      <c r="F410" s="32">
        <v>0</v>
      </c>
      <c r="G410" s="32">
        <v>0</v>
      </c>
      <c r="H410" s="32">
        <v>0</v>
      </c>
      <c r="I410" s="32">
        <v>0</v>
      </c>
      <c r="J410" s="29">
        <f>Лист4!E408/1000</f>
        <v>450.5908</v>
      </c>
      <c r="K410" s="33"/>
      <c r="L410" s="33"/>
    </row>
    <row r="411" spans="1:12" s="34" customFormat="1" ht="18.75" customHeight="1" x14ac:dyDescent="0.25">
      <c r="A411" s="23" t="str">
        <f>Лист4!A409</f>
        <v xml:space="preserve">Куликова ул. д.66 - корп. 1 </v>
      </c>
      <c r="B411" s="49">
        <f t="shared" si="12"/>
        <v>42.288081702127656</v>
      </c>
      <c r="C411" s="49">
        <f t="shared" si="13"/>
        <v>2.8832782978723408</v>
      </c>
      <c r="D411" s="30">
        <v>0</v>
      </c>
      <c r="E411" s="31">
        <v>2.8832782978723408</v>
      </c>
      <c r="F411" s="32">
        <v>0</v>
      </c>
      <c r="G411" s="32">
        <v>0</v>
      </c>
      <c r="H411" s="32">
        <v>0</v>
      </c>
      <c r="I411" s="32">
        <v>0</v>
      </c>
      <c r="J411" s="29">
        <f>Лист4!E409/1000</f>
        <v>45.17136</v>
      </c>
      <c r="K411" s="33"/>
      <c r="L411" s="33"/>
    </row>
    <row r="412" spans="1:12" s="34" customFormat="1" ht="18.75" customHeight="1" x14ac:dyDescent="0.25">
      <c r="A412" s="23" t="str">
        <f>Лист4!A410</f>
        <v xml:space="preserve">Куликова ул. д.66 - корп. 2 </v>
      </c>
      <c r="B412" s="49">
        <f t="shared" si="12"/>
        <v>11.191353191489361</v>
      </c>
      <c r="C412" s="49">
        <f t="shared" si="13"/>
        <v>0.76304680851063833</v>
      </c>
      <c r="D412" s="30">
        <v>0</v>
      </c>
      <c r="E412" s="31">
        <v>0.76304680851063833</v>
      </c>
      <c r="F412" s="32">
        <v>0</v>
      </c>
      <c r="G412" s="32">
        <v>0</v>
      </c>
      <c r="H412" s="32">
        <v>0</v>
      </c>
      <c r="I412" s="32">
        <v>0</v>
      </c>
      <c r="J412" s="29">
        <f>Лист4!E410/1000</f>
        <v>11.9544</v>
      </c>
      <c r="K412" s="33"/>
      <c r="L412" s="33"/>
    </row>
    <row r="413" spans="1:12" s="34" customFormat="1" ht="18.75" customHeight="1" x14ac:dyDescent="0.25">
      <c r="A413" s="23" t="str">
        <f>Лист4!A411</f>
        <v xml:space="preserve">Куликова ул. д.73 - корп. 1 </v>
      </c>
      <c r="B413" s="49">
        <f t="shared" si="12"/>
        <v>592.32389957446821</v>
      </c>
      <c r="C413" s="49">
        <f t="shared" si="13"/>
        <v>40.385720425531929</v>
      </c>
      <c r="D413" s="30">
        <v>0</v>
      </c>
      <c r="E413" s="31">
        <v>40.385720425531929</v>
      </c>
      <c r="F413" s="32">
        <v>0</v>
      </c>
      <c r="G413" s="32">
        <v>0</v>
      </c>
      <c r="H413" s="32">
        <v>0</v>
      </c>
      <c r="I413" s="32">
        <v>0</v>
      </c>
      <c r="J413" s="29">
        <f>Лист4!E411/1000</f>
        <v>632.7096200000002</v>
      </c>
      <c r="K413" s="33"/>
      <c r="L413" s="33"/>
    </row>
    <row r="414" spans="1:12" s="34" customFormat="1" ht="18.75" customHeight="1" x14ac:dyDescent="0.25">
      <c r="A414" s="23" t="str">
        <f>Лист4!A412</f>
        <v xml:space="preserve">Куликова ул. д.73 - корп. 3 </v>
      </c>
      <c r="B414" s="49">
        <f t="shared" si="12"/>
        <v>399.39533021276594</v>
      </c>
      <c r="C414" s="49">
        <f t="shared" si="13"/>
        <v>27.231499787234043</v>
      </c>
      <c r="D414" s="30">
        <v>0</v>
      </c>
      <c r="E414" s="31">
        <v>27.231499787234043</v>
      </c>
      <c r="F414" s="32">
        <v>0</v>
      </c>
      <c r="G414" s="32">
        <v>0</v>
      </c>
      <c r="H414" s="32">
        <v>0</v>
      </c>
      <c r="I414" s="32">
        <v>0</v>
      </c>
      <c r="J414" s="29">
        <f>Лист4!E412/1000</f>
        <v>426.62682999999998</v>
      </c>
      <c r="K414" s="33"/>
      <c r="L414" s="33"/>
    </row>
    <row r="415" spans="1:12" s="34" customFormat="1" ht="18.75" customHeight="1" x14ac:dyDescent="0.25">
      <c r="A415" s="23" t="str">
        <f>Лист4!A413</f>
        <v xml:space="preserve">Куликова ул. д.73 - корп. 4 </v>
      </c>
      <c r="B415" s="49">
        <f t="shared" si="12"/>
        <v>628.17391063829814</v>
      </c>
      <c r="C415" s="49">
        <f t="shared" si="13"/>
        <v>42.830039361702148</v>
      </c>
      <c r="D415" s="30">
        <v>0</v>
      </c>
      <c r="E415" s="31">
        <v>42.830039361702148</v>
      </c>
      <c r="F415" s="32">
        <v>0</v>
      </c>
      <c r="G415" s="32">
        <v>0</v>
      </c>
      <c r="H415" s="32">
        <v>0</v>
      </c>
      <c r="I415" s="32">
        <v>0</v>
      </c>
      <c r="J415" s="29">
        <f>Лист4!E413/1000</f>
        <v>671.00395000000026</v>
      </c>
      <c r="K415" s="33"/>
      <c r="L415" s="33"/>
    </row>
    <row r="416" spans="1:12" s="34" customFormat="1" ht="18.75" customHeight="1" x14ac:dyDescent="0.25">
      <c r="A416" s="23" t="str">
        <f>Лист4!A414</f>
        <v xml:space="preserve">Куликова ул. д.75 </v>
      </c>
      <c r="B416" s="49">
        <f t="shared" si="12"/>
        <v>830.13116765957432</v>
      </c>
      <c r="C416" s="49">
        <f t="shared" si="13"/>
        <v>56.599852340425528</v>
      </c>
      <c r="D416" s="30">
        <v>0</v>
      </c>
      <c r="E416" s="31">
        <v>56.599852340425528</v>
      </c>
      <c r="F416" s="32">
        <v>0</v>
      </c>
      <c r="G416" s="32">
        <v>0</v>
      </c>
      <c r="H416" s="32">
        <v>0</v>
      </c>
      <c r="I416" s="32">
        <v>0</v>
      </c>
      <c r="J416" s="29">
        <f>Лист4!E414/1000</f>
        <v>886.73101999999983</v>
      </c>
      <c r="K416" s="33"/>
      <c r="L416" s="33"/>
    </row>
    <row r="417" spans="1:12" s="34" customFormat="1" ht="18.75" customHeight="1" x14ac:dyDescent="0.25">
      <c r="A417" s="23" t="str">
        <f>Лист4!A415</f>
        <v xml:space="preserve">Куликова ул. д.77 </v>
      </c>
      <c r="B417" s="49">
        <f t="shared" si="12"/>
        <v>1025.670200851064</v>
      </c>
      <c r="C417" s="49">
        <f t="shared" si="13"/>
        <v>69.932059148936176</v>
      </c>
      <c r="D417" s="30">
        <v>0</v>
      </c>
      <c r="E417" s="31">
        <v>69.932059148936176</v>
      </c>
      <c r="F417" s="32">
        <v>0</v>
      </c>
      <c r="G417" s="32">
        <v>0</v>
      </c>
      <c r="H417" s="32">
        <v>0</v>
      </c>
      <c r="I417" s="32">
        <v>0</v>
      </c>
      <c r="J417" s="29">
        <f>Лист4!E415/1000</f>
        <v>1095.6022600000001</v>
      </c>
      <c r="K417" s="33"/>
      <c r="L417" s="33"/>
    </row>
    <row r="418" spans="1:12" s="34" customFormat="1" ht="18.75" customHeight="1" x14ac:dyDescent="0.25">
      <c r="A418" s="23" t="str">
        <f>Лист4!A416</f>
        <v xml:space="preserve">Куликова ул. д.77 - корп. 1 </v>
      </c>
      <c r="B418" s="49">
        <f t="shared" si="12"/>
        <v>622.34573617021272</v>
      </c>
      <c r="C418" s="49">
        <f t="shared" si="13"/>
        <v>42.432663829787231</v>
      </c>
      <c r="D418" s="30">
        <v>0</v>
      </c>
      <c r="E418" s="31">
        <v>42.432663829787231</v>
      </c>
      <c r="F418" s="32">
        <v>0</v>
      </c>
      <c r="G418" s="32">
        <v>0</v>
      </c>
      <c r="H418" s="32">
        <v>0</v>
      </c>
      <c r="I418" s="32">
        <v>0</v>
      </c>
      <c r="J418" s="29">
        <f>Лист4!E416/1000</f>
        <v>664.77839999999992</v>
      </c>
      <c r="K418" s="33"/>
      <c r="L418" s="33"/>
    </row>
    <row r="419" spans="1:12" s="34" customFormat="1" ht="18.75" customHeight="1" x14ac:dyDescent="0.25">
      <c r="A419" s="23" t="str">
        <f>Лист4!A417</f>
        <v xml:space="preserve">Куликова ул. д.77 - корп. 2 </v>
      </c>
      <c r="B419" s="49">
        <f t="shared" si="12"/>
        <v>757.98568765957441</v>
      </c>
      <c r="C419" s="49">
        <f t="shared" si="13"/>
        <v>51.680842340425528</v>
      </c>
      <c r="D419" s="30">
        <v>0</v>
      </c>
      <c r="E419" s="31">
        <v>51.680842340425528</v>
      </c>
      <c r="F419" s="32">
        <v>0</v>
      </c>
      <c r="G419" s="32">
        <v>0</v>
      </c>
      <c r="H419" s="32">
        <v>0</v>
      </c>
      <c r="I419" s="32">
        <v>0</v>
      </c>
      <c r="J419" s="29">
        <f>Лист4!E417/1000</f>
        <v>809.66652999999997</v>
      </c>
      <c r="K419" s="33"/>
      <c r="L419" s="33"/>
    </row>
    <row r="420" spans="1:12" s="34" customFormat="1" ht="18.75" customHeight="1" x14ac:dyDescent="0.25">
      <c r="A420" s="23" t="str">
        <f>Лист4!A418</f>
        <v xml:space="preserve">Куликова ул. д.77 - корп. 3 </v>
      </c>
      <c r="B420" s="49">
        <f t="shared" si="12"/>
        <v>323.5915123404256</v>
      </c>
      <c r="C420" s="49">
        <f t="shared" si="13"/>
        <v>22.063057659574476</v>
      </c>
      <c r="D420" s="30">
        <v>0</v>
      </c>
      <c r="E420" s="31">
        <v>22.063057659574476</v>
      </c>
      <c r="F420" s="32">
        <v>0</v>
      </c>
      <c r="G420" s="32">
        <v>0</v>
      </c>
      <c r="H420" s="32">
        <v>0</v>
      </c>
      <c r="I420" s="32">
        <v>0</v>
      </c>
      <c r="J420" s="29">
        <f>Лист4!E418/1000</f>
        <v>345.65457000000009</v>
      </c>
      <c r="K420" s="33"/>
      <c r="L420" s="33"/>
    </row>
    <row r="421" spans="1:12" s="34" customFormat="1" ht="18.75" customHeight="1" x14ac:dyDescent="0.25">
      <c r="A421" s="23" t="str">
        <f>Лист4!A419</f>
        <v xml:space="preserve">Куликова ул. д.79 </v>
      </c>
      <c r="B421" s="49">
        <f t="shared" si="12"/>
        <v>955.30234893617035</v>
      </c>
      <c r="C421" s="49">
        <f t="shared" si="13"/>
        <v>65.134251063829794</v>
      </c>
      <c r="D421" s="30">
        <v>0</v>
      </c>
      <c r="E421" s="31">
        <v>65.134251063829794</v>
      </c>
      <c r="F421" s="32">
        <v>0</v>
      </c>
      <c r="G421" s="32">
        <v>0</v>
      </c>
      <c r="H421" s="32">
        <v>0</v>
      </c>
      <c r="I421" s="32">
        <v>0</v>
      </c>
      <c r="J421" s="29">
        <f>Лист4!E419/1000</f>
        <v>1020.4366000000001</v>
      </c>
      <c r="K421" s="33"/>
      <c r="L421" s="33"/>
    </row>
    <row r="422" spans="1:12" s="34" customFormat="1" ht="18.75" customHeight="1" x14ac:dyDescent="0.25">
      <c r="A422" s="23" t="str">
        <f>Лист4!A420</f>
        <v xml:space="preserve">Куликова ул. д.79 - корп. 1 </v>
      </c>
      <c r="B422" s="49">
        <f t="shared" si="12"/>
        <v>862.85246042553217</v>
      </c>
      <c r="C422" s="49">
        <f t="shared" si="13"/>
        <v>58.830849574468097</v>
      </c>
      <c r="D422" s="30">
        <v>0</v>
      </c>
      <c r="E422" s="31">
        <v>58.830849574468097</v>
      </c>
      <c r="F422" s="32">
        <v>0</v>
      </c>
      <c r="G422" s="32">
        <v>0</v>
      </c>
      <c r="H422" s="32">
        <v>0</v>
      </c>
      <c r="I422" s="32">
        <v>0</v>
      </c>
      <c r="J422" s="29">
        <f>Лист4!E420/1000</f>
        <v>921.68331000000023</v>
      </c>
      <c r="K422" s="33"/>
      <c r="L422" s="33"/>
    </row>
    <row r="423" spans="1:12" s="34" customFormat="1" ht="18.75" customHeight="1" x14ac:dyDescent="0.25">
      <c r="A423" s="23" t="str">
        <f>Лист4!A421</f>
        <v xml:space="preserve">Куликова ул. д.79 - корп. 2 </v>
      </c>
      <c r="B423" s="49">
        <f t="shared" si="12"/>
        <v>545.33394042553175</v>
      </c>
      <c r="C423" s="49">
        <f t="shared" si="13"/>
        <v>37.181859574468071</v>
      </c>
      <c r="D423" s="30">
        <v>0</v>
      </c>
      <c r="E423" s="31">
        <v>37.181859574468071</v>
      </c>
      <c r="F423" s="32">
        <v>0</v>
      </c>
      <c r="G423" s="32">
        <v>0</v>
      </c>
      <c r="H423" s="32">
        <v>0</v>
      </c>
      <c r="I423" s="32">
        <v>0</v>
      </c>
      <c r="J423" s="29">
        <f>Лист4!E421/1000</f>
        <v>582.51579999999979</v>
      </c>
      <c r="K423" s="33"/>
      <c r="L423" s="33"/>
    </row>
    <row r="424" spans="1:12" s="34" customFormat="1" ht="18.75" customHeight="1" x14ac:dyDescent="0.25">
      <c r="A424" s="23" t="str">
        <f>Лист4!A422</f>
        <v xml:space="preserve">Куликова ул. д.79 - корп. 3 </v>
      </c>
      <c r="B424" s="49">
        <f t="shared" si="12"/>
        <v>612.31286553191489</v>
      </c>
      <c r="C424" s="49">
        <f t="shared" si="13"/>
        <v>41.748604468085105</v>
      </c>
      <c r="D424" s="30">
        <v>0</v>
      </c>
      <c r="E424" s="31">
        <v>41.748604468085105</v>
      </c>
      <c r="F424" s="32">
        <v>0</v>
      </c>
      <c r="G424" s="32">
        <v>0</v>
      </c>
      <c r="H424" s="32">
        <v>0</v>
      </c>
      <c r="I424" s="32">
        <v>0</v>
      </c>
      <c r="J424" s="29">
        <f>Лист4!E422/1000</f>
        <v>654.06146999999999</v>
      </c>
      <c r="K424" s="33"/>
      <c r="L424" s="33"/>
    </row>
    <row r="425" spans="1:12" s="34" customFormat="1" ht="18.75" customHeight="1" x14ac:dyDescent="0.25">
      <c r="A425" s="23" t="str">
        <f>Лист4!A423</f>
        <v xml:space="preserve">Куликова ул. д.81 </v>
      </c>
      <c r="B425" s="49">
        <f t="shared" si="12"/>
        <v>0</v>
      </c>
      <c r="C425" s="49">
        <f t="shared" si="13"/>
        <v>0</v>
      </c>
      <c r="D425" s="30">
        <v>0</v>
      </c>
      <c r="E425" s="31">
        <v>0</v>
      </c>
      <c r="F425" s="32">
        <v>0</v>
      </c>
      <c r="G425" s="32">
        <v>0</v>
      </c>
      <c r="H425" s="32">
        <v>0</v>
      </c>
      <c r="I425" s="32">
        <v>0</v>
      </c>
      <c r="J425" s="29">
        <f>Лист4!E423/1000</f>
        <v>0</v>
      </c>
      <c r="K425" s="33"/>
      <c r="L425" s="33"/>
    </row>
    <row r="426" spans="1:12" s="34" customFormat="1" ht="25.5" customHeight="1" x14ac:dyDescent="0.25">
      <c r="A426" s="23" t="str">
        <f>Лист4!A424</f>
        <v xml:space="preserve">Куликова ул. д.81 - корп. 1 </v>
      </c>
      <c r="B426" s="49">
        <f t="shared" si="12"/>
        <v>397.70496255319148</v>
      </c>
      <c r="C426" s="49">
        <f t="shared" si="13"/>
        <v>27.116247446808515</v>
      </c>
      <c r="D426" s="30">
        <v>0</v>
      </c>
      <c r="E426" s="31">
        <v>27.116247446808515</v>
      </c>
      <c r="F426" s="32">
        <v>0</v>
      </c>
      <c r="G426" s="32">
        <v>0</v>
      </c>
      <c r="H426" s="32">
        <v>0</v>
      </c>
      <c r="I426" s="32">
        <v>0</v>
      </c>
      <c r="J426" s="29">
        <f>Лист4!E424/1000</f>
        <v>424.82121000000001</v>
      </c>
      <c r="K426" s="33"/>
      <c r="L426" s="33"/>
    </row>
    <row r="427" spans="1:12" s="34" customFormat="1" ht="18.75" customHeight="1" x14ac:dyDescent="0.25">
      <c r="A427" s="23" t="str">
        <f>Лист4!A425</f>
        <v xml:space="preserve">Куликова ул. д.81 - корп. 3 </v>
      </c>
      <c r="B427" s="49">
        <f t="shared" si="12"/>
        <v>465.64849872340432</v>
      </c>
      <c r="C427" s="49">
        <f t="shared" si="13"/>
        <v>31.748761276595751</v>
      </c>
      <c r="D427" s="30">
        <v>0</v>
      </c>
      <c r="E427" s="31">
        <v>31.748761276595751</v>
      </c>
      <c r="F427" s="32">
        <v>0</v>
      </c>
      <c r="G427" s="32">
        <v>0</v>
      </c>
      <c r="H427" s="32">
        <v>0</v>
      </c>
      <c r="I427" s="32">
        <v>0</v>
      </c>
      <c r="J427" s="29">
        <f>Лист4!E425/1000</f>
        <v>497.39726000000007</v>
      </c>
      <c r="K427" s="33"/>
      <c r="L427" s="33"/>
    </row>
    <row r="428" spans="1:12" s="34" customFormat="1" ht="18.75" customHeight="1" x14ac:dyDescent="0.25">
      <c r="A428" s="23" t="str">
        <f>Лист4!A426</f>
        <v xml:space="preserve">Куликова ул. д.81 корп. 2 </v>
      </c>
      <c r="B428" s="49">
        <f t="shared" si="12"/>
        <v>305.21966808510643</v>
      </c>
      <c r="C428" s="49">
        <f t="shared" si="13"/>
        <v>20.81043191489362</v>
      </c>
      <c r="D428" s="30">
        <v>0</v>
      </c>
      <c r="E428" s="31">
        <v>20.81043191489362</v>
      </c>
      <c r="F428" s="32">
        <v>0</v>
      </c>
      <c r="G428" s="32">
        <v>0</v>
      </c>
      <c r="H428" s="32">
        <v>0</v>
      </c>
      <c r="I428" s="32">
        <v>0</v>
      </c>
      <c r="J428" s="29">
        <f>Лист4!E426/1000</f>
        <v>326.03010000000006</v>
      </c>
      <c r="K428" s="33"/>
      <c r="L428" s="33"/>
    </row>
    <row r="429" spans="1:12" s="34" customFormat="1" ht="18.75" customHeight="1" x14ac:dyDescent="0.25">
      <c r="A429" s="23" t="str">
        <f>Лист4!A427</f>
        <v xml:space="preserve">Куликова ул. д.83 </v>
      </c>
      <c r="B429" s="49">
        <f t="shared" si="12"/>
        <v>881.95052936170168</v>
      </c>
      <c r="C429" s="49">
        <f t="shared" si="13"/>
        <v>60.132990638297848</v>
      </c>
      <c r="D429" s="30">
        <v>0</v>
      </c>
      <c r="E429" s="31">
        <v>60.132990638297848</v>
      </c>
      <c r="F429" s="32">
        <v>0</v>
      </c>
      <c r="G429" s="32">
        <v>0</v>
      </c>
      <c r="H429" s="32">
        <v>0</v>
      </c>
      <c r="I429" s="32">
        <v>0</v>
      </c>
      <c r="J429" s="29">
        <f>Лист4!E427/1000</f>
        <v>942.08351999999957</v>
      </c>
      <c r="K429" s="33"/>
      <c r="L429" s="33"/>
    </row>
    <row r="430" spans="1:12" s="34" customFormat="1" ht="18.75" customHeight="1" x14ac:dyDescent="0.25">
      <c r="A430" s="23" t="str">
        <f>Лист4!A428</f>
        <v xml:space="preserve">Куликова ул. д.83 - корп. 1 </v>
      </c>
      <c r="B430" s="49">
        <f t="shared" si="12"/>
        <v>776.5104272340426</v>
      </c>
      <c r="C430" s="49">
        <f t="shared" si="13"/>
        <v>52.943892765957443</v>
      </c>
      <c r="D430" s="30">
        <v>0</v>
      </c>
      <c r="E430" s="31">
        <v>52.943892765957443</v>
      </c>
      <c r="F430" s="32">
        <v>0</v>
      </c>
      <c r="G430" s="32">
        <v>0</v>
      </c>
      <c r="H430" s="32">
        <v>0</v>
      </c>
      <c r="I430" s="32">
        <v>0</v>
      </c>
      <c r="J430" s="29">
        <f>Лист4!E428/1000</f>
        <v>829.45432000000005</v>
      </c>
      <c r="K430" s="33"/>
      <c r="L430" s="33"/>
    </row>
    <row r="431" spans="1:12" s="34" customFormat="1" ht="18.75" customHeight="1" x14ac:dyDescent="0.25">
      <c r="A431" s="23" t="str">
        <f>Лист4!A429</f>
        <v xml:space="preserve">Куликова ул. д.85 - корп. 1 </v>
      </c>
      <c r="B431" s="49">
        <f t="shared" si="12"/>
        <v>606.74829787234046</v>
      </c>
      <c r="C431" s="49">
        <f t="shared" si="13"/>
        <v>41.369202127659577</v>
      </c>
      <c r="D431" s="30">
        <v>0</v>
      </c>
      <c r="E431" s="31">
        <v>41.369202127659577</v>
      </c>
      <c r="F431" s="32">
        <v>0</v>
      </c>
      <c r="G431" s="32">
        <v>0</v>
      </c>
      <c r="H431" s="32">
        <v>0</v>
      </c>
      <c r="I431" s="32">
        <v>0</v>
      </c>
      <c r="J431" s="29">
        <f>Лист4!E429/1000</f>
        <v>648.11750000000006</v>
      </c>
      <c r="K431" s="33"/>
      <c r="L431" s="33"/>
    </row>
    <row r="432" spans="1:12" s="34" customFormat="1" ht="18.75" customHeight="1" x14ac:dyDescent="0.25">
      <c r="A432" s="23" t="str">
        <f>Лист4!A430</f>
        <v xml:space="preserve">Куликова ул. д.85 - корп. 2 </v>
      </c>
      <c r="B432" s="49">
        <f t="shared" si="12"/>
        <v>532.84007489361704</v>
      </c>
      <c r="C432" s="49">
        <f t="shared" si="13"/>
        <v>36.330005106382977</v>
      </c>
      <c r="D432" s="30">
        <v>0</v>
      </c>
      <c r="E432" s="31">
        <v>36.330005106382977</v>
      </c>
      <c r="F432" s="32">
        <v>0</v>
      </c>
      <c r="G432" s="32">
        <v>0</v>
      </c>
      <c r="H432" s="32">
        <v>0</v>
      </c>
      <c r="I432" s="32">
        <v>0</v>
      </c>
      <c r="J432" s="29">
        <f>Лист4!E430/1000</f>
        <v>569.17007999999998</v>
      </c>
      <c r="K432" s="33"/>
      <c r="L432" s="33"/>
    </row>
    <row r="433" spans="1:12" s="34" customFormat="1" ht="25.5" customHeight="1" x14ac:dyDescent="0.25">
      <c r="A433" s="23" t="str">
        <f>Лист4!A431</f>
        <v xml:space="preserve">Курская ул. д.23 </v>
      </c>
      <c r="B433" s="49">
        <f t="shared" si="12"/>
        <v>19.058085106382979</v>
      </c>
      <c r="C433" s="49">
        <f t="shared" si="13"/>
        <v>1.2994148936170213</v>
      </c>
      <c r="D433" s="30">
        <v>0</v>
      </c>
      <c r="E433" s="31">
        <v>1.2994148936170213</v>
      </c>
      <c r="F433" s="32">
        <v>0</v>
      </c>
      <c r="G433" s="32">
        <v>0</v>
      </c>
      <c r="H433" s="32">
        <v>0</v>
      </c>
      <c r="I433" s="32">
        <v>0</v>
      </c>
      <c r="J433" s="29">
        <f>Лист4!E431/1000</f>
        <v>20.357500000000002</v>
      </c>
      <c r="K433" s="33"/>
      <c r="L433" s="33"/>
    </row>
    <row r="434" spans="1:12" s="34" customFormat="1" ht="18.75" customHeight="1" x14ac:dyDescent="0.25">
      <c r="A434" s="23" t="str">
        <f>Лист4!A432</f>
        <v xml:space="preserve">Курская ул. д.53 </v>
      </c>
      <c r="B434" s="49">
        <f t="shared" si="12"/>
        <v>1187.6457157446805</v>
      </c>
      <c r="C434" s="49">
        <f t="shared" si="13"/>
        <v>80.975844255319132</v>
      </c>
      <c r="D434" s="30">
        <v>0</v>
      </c>
      <c r="E434" s="31">
        <v>80.975844255319132</v>
      </c>
      <c r="F434" s="32">
        <v>0</v>
      </c>
      <c r="G434" s="32">
        <v>0</v>
      </c>
      <c r="H434" s="32">
        <v>0</v>
      </c>
      <c r="I434" s="32">
        <v>0</v>
      </c>
      <c r="J434" s="29">
        <f>Лист4!E432/1000</f>
        <v>1268.6215599999996</v>
      </c>
      <c r="K434" s="33"/>
      <c r="L434" s="33"/>
    </row>
    <row r="435" spans="1:12" s="34" customFormat="1" ht="18.75" customHeight="1" x14ac:dyDescent="0.25">
      <c r="A435" s="23" t="str">
        <f>Лист4!A433</f>
        <v xml:space="preserve">Курская ул. д.53 - корп. 1 </v>
      </c>
      <c r="B435" s="49">
        <f t="shared" si="12"/>
        <v>1411.5490587234033</v>
      </c>
      <c r="C435" s="49">
        <f t="shared" si="13"/>
        <v>96.241981276595666</v>
      </c>
      <c r="D435" s="30">
        <v>0</v>
      </c>
      <c r="E435" s="31">
        <v>96.241981276595666</v>
      </c>
      <c r="F435" s="32">
        <v>0</v>
      </c>
      <c r="G435" s="32">
        <v>0</v>
      </c>
      <c r="H435" s="32">
        <v>0</v>
      </c>
      <c r="I435" s="32">
        <v>0</v>
      </c>
      <c r="J435" s="29">
        <f>Лист4!E433/1000</f>
        <v>1507.7910399999989</v>
      </c>
      <c r="K435" s="33"/>
      <c r="L435" s="33"/>
    </row>
    <row r="436" spans="1:12" s="34" customFormat="1" ht="38.25" customHeight="1" x14ac:dyDescent="0.25">
      <c r="A436" s="23" t="str">
        <f>Лист4!A434</f>
        <v xml:space="preserve">Курская ул. д.57 </v>
      </c>
      <c r="B436" s="49">
        <f t="shared" si="12"/>
        <v>961.10908510638319</v>
      </c>
      <c r="C436" s="49">
        <f t="shared" si="13"/>
        <v>65.530164893617041</v>
      </c>
      <c r="D436" s="30">
        <v>0</v>
      </c>
      <c r="E436" s="31">
        <v>65.530164893617041</v>
      </c>
      <c r="F436" s="32">
        <v>0</v>
      </c>
      <c r="G436" s="32">
        <v>0</v>
      </c>
      <c r="H436" s="32">
        <v>0</v>
      </c>
      <c r="I436" s="32">
        <v>0</v>
      </c>
      <c r="J436" s="29">
        <f>Лист4!E434/1000</f>
        <v>1026.6392500000002</v>
      </c>
      <c r="K436" s="33"/>
      <c r="L436" s="33"/>
    </row>
    <row r="437" spans="1:12" s="34" customFormat="1" ht="38.25" customHeight="1" x14ac:dyDescent="0.25">
      <c r="A437" s="23" t="str">
        <f>Лист4!A435</f>
        <v xml:space="preserve">Курская ул. д.57 - корп. 1 </v>
      </c>
      <c r="B437" s="49">
        <f t="shared" si="12"/>
        <v>420.93749617021268</v>
      </c>
      <c r="C437" s="49">
        <f t="shared" si="13"/>
        <v>28.700283829787232</v>
      </c>
      <c r="D437" s="30">
        <v>0</v>
      </c>
      <c r="E437" s="31">
        <v>28.700283829787232</v>
      </c>
      <c r="F437" s="32">
        <v>0</v>
      </c>
      <c r="G437" s="32">
        <v>0</v>
      </c>
      <c r="H437" s="32">
        <v>0</v>
      </c>
      <c r="I437" s="32">
        <v>0</v>
      </c>
      <c r="J437" s="29">
        <f>Лист4!E435/1000</f>
        <v>449.63777999999991</v>
      </c>
      <c r="K437" s="33"/>
      <c r="L437" s="33"/>
    </row>
    <row r="438" spans="1:12" s="34" customFormat="1" ht="18.75" customHeight="1" x14ac:dyDescent="0.25">
      <c r="A438" s="23" t="str">
        <f>Лист4!A436</f>
        <v xml:space="preserve">Курская ул. д.59 </v>
      </c>
      <c r="B438" s="49">
        <f t="shared" si="12"/>
        <v>1151.0052212765956</v>
      </c>
      <c r="C438" s="49">
        <f t="shared" si="13"/>
        <v>78.477628723404251</v>
      </c>
      <c r="D438" s="30">
        <v>0</v>
      </c>
      <c r="E438" s="31">
        <v>78.477628723404251</v>
      </c>
      <c r="F438" s="32">
        <v>0</v>
      </c>
      <c r="G438" s="32">
        <v>0</v>
      </c>
      <c r="H438" s="32">
        <v>0</v>
      </c>
      <c r="I438" s="32">
        <v>0</v>
      </c>
      <c r="J438" s="29">
        <f>Лист4!E436/1000</f>
        <v>1229.4828499999999</v>
      </c>
      <c r="K438" s="33"/>
      <c r="L438" s="33"/>
    </row>
    <row r="439" spans="1:12" s="34" customFormat="1" ht="18.75" customHeight="1" x14ac:dyDescent="0.25">
      <c r="A439" s="23" t="str">
        <f>Лист4!A437</f>
        <v xml:space="preserve">Курская ул. д.74 </v>
      </c>
      <c r="B439" s="49">
        <f t="shared" si="12"/>
        <v>824.96501531914896</v>
      </c>
      <c r="C439" s="49">
        <f t="shared" si="13"/>
        <v>56.247614680851072</v>
      </c>
      <c r="D439" s="30">
        <v>0</v>
      </c>
      <c r="E439" s="31">
        <v>56.247614680851072</v>
      </c>
      <c r="F439" s="32">
        <v>0</v>
      </c>
      <c r="G439" s="32">
        <v>0</v>
      </c>
      <c r="H439" s="32">
        <v>0</v>
      </c>
      <c r="I439" s="32">
        <v>0</v>
      </c>
      <c r="J439" s="29">
        <f>Лист4!E437/1000</f>
        <v>881.21262999999999</v>
      </c>
      <c r="K439" s="33"/>
      <c r="L439" s="33"/>
    </row>
    <row r="440" spans="1:12" s="34" customFormat="1" ht="18.75" customHeight="1" x14ac:dyDescent="0.25">
      <c r="A440" s="23" t="str">
        <f>Лист4!A438</f>
        <v xml:space="preserve">Курская ул. д.78 </v>
      </c>
      <c r="B440" s="49">
        <f t="shared" si="12"/>
        <v>685.74988595744708</v>
      </c>
      <c r="C440" s="49">
        <f t="shared" si="13"/>
        <v>46.75567404255321</v>
      </c>
      <c r="D440" s="30">
        <v>0</v>
      </c>
      <c r="E440" s="31">
        <v>46.75567404255321</v>
      </c>
      <c r="F440" s="32">
        <v>0</v>
      </c>
      <c r="G440" s="32">
        <v>0</v>
      </c>
      <c r="H440" s="32">
        <v>0</v>
      </c>
      <c r="I440" s="32">
        <v>0</v>
      </c>
      <c r="J440" s="29">
        <f>Лист4!E438/1000</f>
        <v>732.50556000000029</v>
      </c>
      <c r="K440" s="33"/>
      <c r="L440" s="33"/>
    </row>
    <row r="441" spans="1:12" s="34" customFormat="1" ht="18.75" customHeight="1" x14ac:dyDescent="0.25">
      <c r="A441" s="23" t="str">
        <f>Лист4!A439</f>
        <v xml:space="preserve">Курская ул. д.80 </v>
      </c>
      <c r="B441" s="49">
        <f t="shared" si="12"/>
        <v>1018.6604204255322</v>
      </c>
      <c r="C441" s="49">
        <f t="shared" si="13"/>
        <v>69.454119574468095</v>
      </c>
      <c r="D441" s="30">
        <v>0</v>
      </c>
      <c r="E441" s="31">
        <v>69.454119574468095</v>
      </c>
      <c r="F441" s="32">
        <v>0</v>
      </c>
      <c r="G441" s="32">
        <v>0</v>
      </c>
      <c r="H441" s="32">
        <v>0</v>
      </c>
      <c r="I441" s="32">
        <v>0</v>
      </c>
      <c r="J441" s="29">
        <f>Лист4!E439/1000</f>
        <v>1088.1145400000003</v>
      </c>
      <c r="K441" s="33"/>
      <c r="L441" s="33"/>
    </row>
    <row r="442" spans="1:12" s="34" customFormat="1" ht="18.75" customHeight="1" x14ac:dyDescent="0.25">
      <c r="A442" s="23" t="str">
        <f>Лист4!A440</f>
        <v xml:space="preserve">Лабинская ул. д.8 </v>
      </c>
      <c r="B442" s="49">
        <f t="shared" si="12"/>
        <v>0</v>
      </c>
      <c r="C442" s="49">
        <f t="shared" si="13"/>
        <v>0</v>
      </c>
      <c r="D442" s="30">
        <v>0</v>
      </c>
      <c r="E442" s="31">
        <v>0</v>
      </c>
      <c r="F442" s="32">
        <v>0</v>
      </c>
      <c r="G442" s="32">
        <v>0</v>
      </c>
      <c r="H442" s="32">
        <v>0</v>
      </c>
      <c r="I442" s="32">
        <v>0</v>
      </c>
      <c r="J442" s="29">
        <f>Лист4!E440/1000</f>
        <v>0</v>
      </c>
      <c r="K442" s="33"/>
      <c r="L442" s="33"/>
    </row>
    <row r="443" spans="1:12" s="34" customFormat="1" ht="18.75" customHeight="1" x14ac:dyDescent="0.25">
      <c r="A443" s="23" t="str">
        <f>Лист4!A441</f>
        <v xml:space="preserve">Лазо ул. д.16 </v>
      </c>
      <c r="B443" s="49">
        <f t="shared" si="12"/>
        <v>0.90171914893617022</v>
      </c>
      <c r="C443" s="49">
        <f t="shared" si="13"/>
        <v>6.1480851063829792E-2</v>
      </c>
      <c r="D443" s="30">
        <v>0</v>
      </c>
      <c r="E443" s="31">
        <v>6.1480851063829792E-2</v>
      </c>
      <c r="F443" s="32">
        <v>0</v>
      </c>
      <c r="G443" s="32">
        <v>0</v>
      </c>
      <c r="H443" s="32">
        <v>0</v>
      </c>
      <c r="I443" s="32">
        <v>0</v>
      </c>
      <c r="J443" s="29">
        <f>Лист4!E441/1000</f>
        <v>0.96320000000000006</v>
      </c>
      <c r="K443" s="33"/>
      <c r="L443" s="33"/>
    </row>
    <row r="444" spans="1:12" s="34" customFormat="1" ht="25.5" customHeight="1" x14ac:dyDescent="0.25">
      <c r="A444" s="23" t="str">
        <f>Лист4!A442</f>
        <v xml:space="preserve">Лазо ул. д.4 </v>
      </c>
      <c r="B444" s="49">
        <f t="shared" si="12"/>
        <v>14.648068085106383</v>
      </c>
      <c r="C444" s="49">
        <f t="shared" si="13"/>
        <v>0.9987319148936169</v>
      </c>
      <c r="D444" s="30">
        <v>0</v>
      </c>
      <c r="E444" s="31">
        <v>0.9987319148936169</v>
      </c>
      <c r="F444" s="32">
        <v>0</v>
      </c>
      <c r="G444" s="32">
        <v>0</v>
      </c>
      <c r="H444" s="32">
        <v>0</v>
      </c>
      <c r="I444" s="32">
        <v>0</v>
      </c>
      <c r="J444" s="29">
        <f>Лист4!E442/1000</f>
        <v>15.646799999999999</v>
      </c>
      <c r="K444" s="33"/>
      <c r="L444" s="33"/>
    </row>
    <row r="445" spans="1:12" s="34" customFormat="1" ht="25.5" customHeight="1" x14ac:dyDescent="0.25">
      <c r="A445" s="23" t="str">
        <f>Лист4!A443</f>
        <v xml:space="preserve">Ленина пл д.10 </v>
      </c>
      <c r="B445" s="49">
        <f t="shared" si="12"/>
        <v>518.25493617021266</v>
      </c>
      <c r="C445" s="49">
        <f t="shared" si="13"/>
        <v>35.335563829787233</v>
      </c>
      <c r="D445" s="30">
        <v>0</v>
      </c>
      <c r="E445" s="31">
        <v>35.335563829787233</v>
      </c>
      <c r="F445" s="32">
        <v>0</v>
      </c>
      <c r="G445" s="32">
        <v>0</v>
      </c>
      <c r="H445" s="32">
        <v>0</v>
      </c>
      <c r="I445" s="32">
        <v>0</v>
      </c>
      <c r="J445" s="29">
        <f>Лист4!E443/1000</f>
        <v>553.59049999999991</v>
      </c>
      <c r="K445" s="33"/>
      <c r="L445" s="33"/>
    </row>
    <row r="446" spans="1:12" s="34" customFormat="1" ht="25.5" customHeight="1" x14ac:dyDescent="0.25">
      <c r="A446" s="23" t="str">
        <f>Лист4!A444</f>
        <v xml:space="preserve">Ленина пл д.12 </v>
      </c>
      <c r="B446" s="49">
        <f t="shared" si="12"/>
        <v>552.63953191489361</v>
      </c>
      <c r="C446" s="49">
        <f t="shared" si="13"/>
        <v>37.679968085106381</v>
      </c>
      <c r="D446" s="30">
        <v>0</v>
      </c>
      <c r="E446" s="31">
        <v>37.679968085106381</v>
      </c>
      <c r="F446" s="32">
        <v>0</v>
      </c>
      <c r="G446" s="32">
        <v>0</v>
      </c>
      <c r="H446" s="32">
        <v>0</v>
      </c>
      <c r="I446" s="32">
        <v>0</v>
      </c>
      <c r="J446" s="29">
        <f>Лист4!E444/1000</f>
        <v>590.31949999999995</v>
      </c>
      <c r="K446" s="33"/>
      <c r="L446" s="33"/>
    </row>
    <row r="447" spans="1:12" s="34" customFormat="1" ht="15" customHeight="1" x14ac:dyDescent="0.25">
      <c r="A447" s="23" t="str">
        <f>Лист4!A445</f>
        <v xml:space="preserve">Ленина пл д.14 </v>
      </c>
      <c r="B447" s="49">
        <f t="shared" si="12"/>
        <v>403.09956851063839</v>
      </c>
      <c r="C447" s="49">
        <f t="shared" si="13"/>
        <v>27.484061489361707</v>
      </c>
      <c r="D447" s="30">
        <v>0</v>
      </c>
      <c r="E447" s="31">
        <v>27.484061489361707</v>
      </c>
      <c r="F447" s="32">
        <v>0</v>
      </c>
      <c r="G447" s="32">
        <v>0</v>
      </c>
      <c r="H447" s="32">
        <v>0</v>
      </c>
      <c r="I447" s="32">
        <v>0</v>
      </c>
      <c r="J447" s="29">
        <f>Лист4!E445/1000</f>
        <v>430.58363000000008</v>
      </c>
      <c r="K447" s="33"/>
      <c r="L447" s="33"/>
    </row>
    <row r="448" spans="1:12" s="34" customFormat="1" ht="15" customHeight="1" x14ac:dyDescent="0.25">
      <c r="A448" s="23" t="str">
        <f>Лист4!A446</f>
        <v xml:space="preserve">Ленина пл д.2 </v>
      </c>
      <c r="B448" s="49">
        <f t="shared" si="12"/>
        <v>462.73030638297871</v>
      </c>
      <c r="C448" s="49">
        <f t="shared" si="13"/>
        <v>31.549793617021272</v>
      </c>
      <c r="D448" s="30">
        <v>0</v>
      </c>
      <c r="E448" s="31">
        <v>31.549793617021272</v>
      </c>
      <c r="F448" s="32">
        <v>0</v>
      </c>
      <c r="G448" s="32">
        <v>0</v>
      </c>
      <c r="H448" s="32">
        <v>0</v>
      </c>
      <c r="I448" s="32">
        <v>0</v>
      </c>
      <c r="J448" s="29">
        <f>Лист4!E446/1000</f>
        <v>494.2801</v>
      </c>
      <c r="K448" s="33"/>
      <c r="L448" s="33"/>
    </row>
    <row r="449" spans="1:12" s="34" customFormat="1" ht="15" customHeight="1" x14ac:dyDescent="0.25">
      <c r="A449" s="23" t="str">
        <f>Лист4!A447</f>
        <v xml:space="preserve">Ленина пл д.6 </v>
      </c>
      <c r="B449" s="49">
        <f t="shared" si="12"/>
        <v>135.89180936170214</v>
      </c>
      <c r="C449" s="49">
        <f t="shared" si="13"/>
        <v>9.265350638297873</v>
      </c>
      <c r="D449" s="30">
        <v>0</v>
      </c>
      <c r="E449" s="31">
        <v>9.265350638297873</v>
      </c>
      <c r="F449" s="32">
        <v>0</v>
      </c>
      <c r="G449" s="32">
        <v>0</v>
      </c>
      <c r="H449" s="32">
        <v>0</v>
      </c>
      <c r="I449" s="32">
        <v>0</v>
      </c>
      <c r="J449" s="29">
        <f>Лист4!E447/1000</f>
        <v>145.15716</v>
      </c>
      <c r="K449" s="33"/>
      <c r="L449" s="33"/>
    </row>
    <row r="450" spans="1:12" s="34" customFormat="1" ht="15" customHeight="1" x14ac:dyDescent="0.25">
      <c r="A450" s="23" t="str">
        <f>Лист4!A448</f>
        <v xml:space="preserve">Ленина пл д.8 </v>
      </c>
      <c r="B450" s="49">
        <f t="shared" si="12"/>
        <v>732.05205021276606</v>
      </c>
      <c r="C450" s="49">
        <f t="shared" si="13"/>
        <v>49.912639787234056</v>
      </c>
      <c r="D450" s="30">
        <v>0</v>
      </c>
      <c r="E450" s="31">
        <v>49.912639787234056</v>
      </c>
      <c r="F450" s="32">
        <v>0</v>
      </c>
      <c r="G450" s="32">
        <v>0</v>
      </c>
      <c r="H450" s="32">
        <v>0</v>
      </c>
      <c r="I450" s="32">
        <v>0</v>
      </c>
      <c r="J450" s="29">
        <f>Лист4!E448/1000</f>
        <v>781.96469000000013</v>
      </c>
      <c r="K450" s="33"/>
      <c r="L450" s="33"/>
    </row>
    <row r="451" spans="1:12" s="34" customFormat="1" ht="25.5" customHeight="1" x14ac:dyDescent="0.25">
      <c r="A451" s="23" t="str">
        <f>Лист4!A449</f>
        <v xml:space="preserve">Ленина ул. д.1 </v>
      </c>
      <c r="B451" s="49">
        <f t="shared" si="12"/>
        <v>34.18041702127659</v>
      </c>
      <c r="C451" s="49">
        <f t="shared" si="13"/>
        <v>2.330482978723404</v>
      </c>
      <c r="D451" s="30">
        <v>0</v>
      </c>
      <c r="E451" s="31">
        <v>2.330482978723404</v>
      </c>
      <c r="F451" s="32">
        <v>0</v>
      </c>
      <c r="G451" s="32">
        <v>0</v>
      </c>
      <c r="H451" s="32">
        <v>0</v>
      </c>
      <c r="I451" s="32">
        <v>0</v>
      </c>
      <c r="J451" s="29">
        <f>Лист4!E449/1000</f>
        <v>36.510899999999992</v>
      </c>
      <c r="K451" s="33"/>
      <c r="L451" s="33"/>
    </row>
    <row r="452" spans="1:12" s="34" customFormat="1" ht="25.5" customHeight="1" x14ac:dyDescent="0.25">
      <c r="A452" s="23" t="str">
        <f>Лист4!A450</f>
        <v xml:space="preserve">Ленина ул. д.10 </v>
      </c>
      <c r="B452" s="49">
        <f t="shared" si="12"/>
        <v>15.776434042553191</v>
      </c>
      <c r="C452" s="49">
        <f t="shared" si="13"/>
        <v>1.0756659574468086</v>
      </c>
      <c r="D452" s="30">
        <v>0</v>
      </c>
      <c r="E452" s="31">
        <v>1.0756659574468086</v>
      </c>
      <c r="F452" s="32">
        <v>0</v>
      </c>
      <c r="G452" s="32">
        <v>0</v>
      </c>
      <c r="H452" s="32">
        <v>0</v>
      </c>
      <c r="I452" s="32">
        <v>0</v>
      </c>
      <c r="J452" s="29">
        <f>Лист4!E450/1000</f>
        <v>16.8521</v>
      </c>
      <c r="K452" s="33"/>
      <c r="L452" s="33"/>
    </row>
    <row r="453" spans="1:12" s="34" customFormat="1" ht="25.5" customHeight="1" x14ac:dyDescent="0.25">
      <c r="A453" s="23" t="str">
        <f>Лист4!A451</f>
        <v xml:space="preserve">Ленина ул. д.11 </v>
      </c>
      <c r="B453" s="49">
        <f t="shared" si="12"/>
        <v>95.921778723404259</v>
      </c>
      <c r="C453" s="49">
        <f t="shared" si="13"/>
        <v>6.5401212765957446</v>
      </c>
      <c r="D453" s="30">
        <v>0</v>
      </c>
      <c r="E453" s="31">
        <v>6.5401212765957446</v>
      </c>
      <c r="F453" s="32">
        <v>0</v>
      </c>
      <c r="G453" s="32">
        <v>0</v>
      </c>
      <c r="H453" s="32">
        <v>0</v>
      </c>
      <c r="I453" s="32">
        <v>0</v>
      </c>
      <c r="J453" s="29">
        <f>Лист4!E451/1000</f>
        <v>102.4619</v>
      </c>
      <c r="K453" s="33"/>
      <c r="L453" s="33"/>
    </row>
    <row r="454" spans="1:12" s="34" customFormat="1" ht="25.5" customHeight="1" x14ac:dyDescent="0.25">
      <c r="A454" s="23" t="str">
        <f>Лист4!A452</f>
        <v xml:space="preserve">Ленина ул. д.12 </v>
      </c>
      <c r="B454" s="49">
        <f t="shared" si="12"/>
        <v>23.460706382978721</v>
      </c>
      <c r="C454" s="49">
        <f t="shared" si="13"/>
        <v>1.5995936170212763</v>
      </c>
      <c r="D454" s="30">
        <v>0</v>
      </c>
      <c r="E454" s="31">
        <v>1.5995936170212763</v>
      </c>
      <c r="F454" s="32">
        <v>0</v>
      </c>
      <c r="G454" s="32">
        <v>0</v>
      </c>
      <c r="H454" s="32">
        <v>0</v>
      </c>
      <c r="I454" s="32">
        <v>0</v>
      </c>
      <c r="J454" s="29">
        <f>Лист4!E452/1000</f>
        <v>25.060299999999998</v>
      </c>
      <c r="K454" s="33"/>
      <c r="L454" s="33"/>
    </row>
    <row r="455" spans="1:12" s="34" customFormat="1" ht="25.5" customHeight="1" x14ac:dyDescent="0.25">
      <c r="A455" s="23" t="str">
        <f>Лист4!A453</f>
        <v xml:space="preserve">Ленина ул. д.14 </v>
      </c>
      <c r="B455" s="49">
        <f t="shared" si="12"/>
        <v>22.653353191489362</v>
      </c>
      <c r="C455" s="49">
        <f t="shared" si="13"/>
        <v>1.5445468085106384</v>
      </c>
      <c r="D455" s="30">
        <v>0</v>
      </c>
      <c r="E455" s="31">
        <v>1.5445468085106384</v>
      </c>
      <c r="F455" s="32">
        <v>0</v>
      </c>
      <c r="G455" s="32">
        <v>0</v>
      </c>
      <c r="H455" s="32">
        <v>0</v>
      </c>
      <c r="I455" s="32">
        <v>0</v>
      </c>
      <c r="J455" s="29">
        <f>Лист4!E453/1000</f>
        <v>24.197900000000001</v>
      </c>
      <c r="K455" s="33"/>
      <c r="L455" s="33"/>
    </row>
    <row r="456" spans="1:12" s="34" customFormat="1" ht="25.5" customHeight="1" x14ac:dyDescent="0.25">
      <c r="A456" s="23" t="str">
        <f>Лист4!A454</f>
        <v xml:space="preserve">Ленина ул. д.16 </v>
      </c>
      <c r="B456" s="49">
        <f t="shared" ref="B456:B519" si="14">J456+I456-E456</f>
        <v>4.8287659574468087</v>
      </c>
      <c r="C456" s="49">
        <f t="shared" ref="C456:C519" si="15">E456</f>
        <v>0.32923404255319155</v>
      </c>
      <c r="D456" s="30">
        <v>0</v>
      </c>
      <c r="E456" s="31">
        <v>0.32923404255319155</v>
      </c>
      <c r="F456" s="32">
        <v>0</v>
      </c>
      <c r="G456" s="32">
        <v>0</v>
      </c>
      <c r="H456" s="32">
        <v>0</v>
      </c>
      <c r="I456" s="32">
        <v>0</v>
      </c>
      <c r="J456" s="29">
        <f>Лист4!E454/1000</f>
        <v>5.1580000000000004</v>
      </c>
      <c r="K456" s="33"/>
      <c r="L456" s="33"/>
    </row>
    <row r="457" spans="1:12" s="34" customFormat="1" ht="25.5" customHeight="1" x14ac:dyDescent="0.25">
      <c r="A457" s="23" t="str">
        <f>Лист4!A455</f>
        <v xml:space="preserve">Ленина ул. д.19/1 </v>
      </c>
      <c r="B457" s="49">
        <f t="shared" si="14"/>
        <v>483.94822978723414</v>
      </c>
      <c r="C457" s="49">
        <f t="shared" si="15"/>
        <v>32.996470212765971</v>
      </c>
      <c r="D457" s="30">
        <v>0</v>
      </c>
      <c r="E457" s="31">
        <v>32.996470212765971</v>
      </c>
      <c r="F457" s="32">
        <v>0</v>
      </c>
      <c r="G457" s="32">
        <v>0</v>
      </c>
      <c r="H457" s="32">
        <v>0</v>
      </c>
      <c r="I457" s="32">
        <v>0</v>
      </c>
      <c r="J457" s="29">
        <f>Лист4!E455/1000</f>
        <v>516.94470000000013</v>
      </c>
      <c r="K457" s="33"/>
      <c r="L457" s="33"/>
    </row>
    <row r="458" spans="1:12" s="34" customFormat="1" ht="25.5" customHeight="1" x14ac:dyDescent="0.25">
      <c r="A458" s="23" t="str">
        <f>Лист4!A456</f>
        <v xml:space="preserve">Ленина ул. д.24 </v>
      </c>
      <c r="B458" s="49">
        <f t="shared" si="14"/>
        <v>209.94272340425533</v>
      </c>
      <c r="C458" s="49">
        <f t="shared" si="15"/>
        <v>14.314276595744683</v>
      </c>
      <c r="D458" s="30">
        <v>0</v>
      </c>
      <c r="E458" s="31">
        <v>14.314276595744683</v>
      </c>
      <c r="F458" s="32">
        <v>0</v>
      </c>
      <c r="G458" s="32">
        <v>0</v>
      </c>
      <c r="H458" s="32">
        <v>0</v>
      </c>
      <c r="I458" s="32">
        <v>0</v>
      </c>
      <c r="J458" s="29">
        <f>Лист4!E456/1000</f>
        <v>224.25700000000001</v>
      </c>
      <c r="K458" s="33"/>
      <c r="L458" s="33"/>
    </row>
    <row r="459" spans="1:12" s="34" customFormat="1" ht="25.5" customHeight="1" x14ac:dyDescent="0.25">
      <c r="A459" s="23" t="str">
        <f>Лист4!A457</f>
        <v xml:space="preserve">Ленина ул. д.4 </v>
      </c>
      <c r="B459" s="49">
        <f t="shared" si="14"/>
        <v>116.07344170212765</v>
      </c>
      <c r="C459" s="49">
        <f t="shared" si="15"/>
        <v>7.9140982978723402</v>
      </c>
      <c r="D459" s="30">
        <v>0</v>
      </c>
      <c r="E459" s="31">
        <v>7.9140982978723402</v>
      </c>
      <c r="F459" s="32">
        <v>0</v>
      </c>
      <c r="G459" s="32">
        <v>0</v>
      </c>
      <c r="H459" s="32">
        <v>0</v>
      </c>
      <c r="I459" s="32">
        <v>0</v>
      </c>
      <c r="J459" s="29">
        <f>Лист4!E457/1000</f>
        <v>123.98754</v>
      </c>
      <c r="K459" s="33"/>
      <c r="L459" s="33"/>
    </row>
    <row r="460" spans="1:12" s="34" customFormat="1" ht="25.5" customHeight="1" x14ac:dyDescent="0.25">
      <c r="A460" s="23" t="str">
        <f>Лист4!A458</f>
        <v xml:space="preserve">Ленина ул. д.48 </v>
      </c>
      <c r="B460" s="49">
        <f t="shared" si="14"/>
        <v>0</v>
      </c>
      <c r="C460" s="49">
        <f t="shared" si="15"/>
        <v>0</v>
      </c>
      <c r="D460" s="30">
        <v>0</v>
      </c>
      <c r="E460" s="31">
        <v>0</v>
      </c>
      <c r="F460" s="32">
        <v>0</v>
      </c>
      <c r="G460" s="32">
        <v>0</v>
      </c>
      <c r="H460" s="32">
        <v>0</v>
      </c>
      <c r="I460" s="32">
        <v>0</v>
      </c>
      <c r="J460" s="29">
        <f>Лист4!E458/1000</f>
        <v>0</v>
      </c>
      <c r="K460" s="33"/>
      <c r="L460" s="33"/>
    </row>
    <row r="461" spans="1:12" s="34" customFormat="1" ht="25.5" customHeight="1" x14ac:dyDescent="0.25">
      <c r="A461" s="23" t="str">
        <f>Лист4!A459</f>
        <v xml:space="preserve">Ленина ул. д.5 </v>
      </c>
      <c r="B461" s="49">
        <f t="shared" si="14"/>
        <v>70.992595744680855</v>
      </c>
      <c r="C461" s="49">
        <f t="shared" si="15"/>
        <v>4.8404042553191484</v>
      </c>
      <c r="D461" s="30">
        <v>0</v>
      </c>
      <c r="E461" s="31">
        <v>4.8404042553191484</v>
      </c>
      <c r="F461" s="32">
        <v>0</v>
      </c>
      <c r="G461" s="32">
        <v>0</v>
      </c>
      <c r="H461" s="32">
        <v>0</v>
      </c>
      <c r="I461" s="32">
        <v>0</v>
      </c>
      <c r="J461" s="29">
        <f>Лист4!E459/1000</f>
        <v>75.832999999999998</v>
      </c>
      <c r="K461" s="33"/>
      <c r="L461" s="33"/>
    </row>
    <row r="462" spans="1:12" s="34" customFormat="1" ht="25.5" customHeight="1" x14ac:dyDescent="0.25">
      <c r="A462" s="23" t="str">
        <f>Лист4!A460</f>
        <v xml:space="preserve">Ленина ул. д.52 </v>
      </c>
      <c r="B462" s="49">
        <f t="shared" si="14"/>
        <v>128.36765957446809</v>
      </c>
      <c r="C462" s="49">
        <f t="shared" si="15"/>
        <v>8.7523404255319157</v>
      </c>
      <c r="D462" s="30">
        <v>0</v>
      </c>
      <c r="E462" s="31">
        <v>8.7523404255319157</v>
      </c>
      <c r="F462" s="32">
        <v>0</v>
      </c>
      <c r="G462" s="32">
        <v>0</v>
      </c>
      <c r="H462" s="32">
        <v>0</v>
      </c>
      <c r="I462" s="32">
        <v>0</v>
      </c>
      <c r="J462" s="29">
        <f>Лист4!E460/1000</f>
        <v>137.12</v>
      </c>
      <c r="K462" s="33"/>
      <c r="L462" s="33"/>
    </row>
    <row r="463" spans="1:12" s="34" customFormat="1" ht="25.5" customHeight="1" x14ac:dyDescent="0.25">
      <c r="A463" s="23" t="str">
        <f>Лист4!A461</f>
        <v xml:space="preserve">Ленина ул. д.6 </v>
      </c>
      <c r="B463" s="49">
        <f t="shared" si="14"/>
        <v>51.453880851063836</v>
      </c>
      <c r="C463" s="49">
        <f t="shared" si="15"/>
        <v>3.5082191489361705</v>
      </c>
      <c r="D463" s="30">
        <v>0</v>
      </c>
      <c r="E463" s="31">
        <v>3.5082191489361705</v>
      </c>
      <c r="F463" s="32">
        <v>0</v>
      </c>
      <c r="G463" s="32">
        <v>0</v>
      </c>
      <c r="H463" s="32">
        <v>0</v>
      </c>
      <c r="I463" s="32">
        <v>0</v>
      </c>
      <c r="J463" s="29">
        <f>Лист4!E461/1000</f>
        <v>54.962100000000007</v>
      </c>
      <c r="K463" s="33"/>
      <c r="L463" s="33"/>
    </row>
    <row r="464" spans="1:12" s="34" customFormat="1" ht="25.5" customHeight="1" x14ac:dyDescent="0.25">
      <c r="A464" s="23" t="str">
        <f>Лист4!A462</f>
        <v xml:space="preserve">Ленина ул. д.8 </v>
      </c>
      <c r="B464" s="49">
        <f t="shared" si="14"/>
        <v>92.160274893617014</v>
      </c>
      <c r="C464" s="49">
        <f t="shared" si="15"/>
        <v>6.2836551063829784</v>
      </c>
      <c r="D464" s="30">
        <v>0</v>
      </c>
      <c r="E464" s="31">
        <v>6.2836551063829784</v>
      </c>
      <c r="F464" s="32">
        <v>0</v>
      </c>
      <c r="G464" s="32">
        <v>0</v>
      </c>
      <c r="H464" s="32">
        <v>0</v>
      </c>
      <c r="I464" s="32">
        <v>0</v>
      </c>
      <c r="J464" s="29">
        <f>Лист4!E462/1000-I464</f>
        <v>98.443929999999995</v>
      </c>
      <c r="K464" s="33"/>
      <c r="L464" s="33"/>
    </row>
    <row r="465" spans="1:12" s="34" customFormat="1" ht="25.5" customHeight="1" x14ac:dyDescent="0.25">
      <c r="A465" s="23" t="str">
        <f>Лист4!A463</f>
        <v xml:space="preserve">Лычманова ул. д.1 </v>
      </c>
      <c r="B465" s="49">
        <f t="shared" si="14"/>
        <v>14.037872340425531</v>
      </c>
      <c r="C465" s="49">
        <f t="shared" si="15"/>
        <v>0.95712765957446799</v>
      </c>
      <c r="D465" s="30">
        <v>0</v>
      </c>
      <c r="E465" s="31">
        <v>0.95712765957446799</v>
      </c>
      <c r="F465" s="32">
        <v>0</v>
      </c>
      <c r="G465" s="32">
        <v>0</v>
      </c>
      <c r="H465" s="32">
        <v>0</v>
      </c>
      <c r="I465" s="32">
        <v>0</v>
      </c>
      <c r="J465" s="29">
        <f>Лист4!E463/1000</f>
        <v>14.994999999999999</v>
      </c>
      <c r="K465" s="33"/>
      <c r="L465" s="33"/>
    </row>
    <row r="466" spans="1:12" s="34" customFormat="1" ht="25.5" customHeight="1" x14ac:dyDescent="0.25">
      <c r="A466" s="23" t="str">
        <f>Лист4!A464</f>
        <v xml:space="preserve">Лычманова ул. д.13 </v>
      </c>
      <c r="B466" s="49">
        <f t="shared" si="14"/>
        <v>0.12282553191489361</v>
      </c>
      <c r="C466" s="49">
        <f t="shared" si="15"/>
        <v>8.3744680851063815E-3</v>
      </c>
      <c r="D466" s="30">
        <v>0</v>
      </c>
      <c r="E466" s="31">
        <v>8.3744680851063815E-3</v>
      </c>
      <c r="F466" s="32">
        <v>0</v>
      </c>
      <c r="G466" s="32">
        <v>0</v>
      </c>
      <c r="H466" s="32">
        <v>0</v>
      </c>
      <c r="I466" s="32">
        <v>0</v>
      </c>
      <c r="J466" s="29">
        <f>Лист4!E464/1000</f>
        <v>0.13119999999999998</v>
      </c>
      <c r="K466" s="33"/>
      <c r="L466" s="33"/>
    </row>
    <row r="467" spans="1:12" s="34" customFormat="1" ht="25.5" customHeight="1" x14ac:dyDescent="0.25">
      <c r="A467" s="23" t="str">
        <f>Лист4!A465</f>
        <v xml:space="preserve">Лычманова ул. д.19 </v>
      </c>
      <c r="B467" s="49">
        <f t="shared" si="14"/>
        <v>11.197157446808511</v>
      </c>
      <c r="C467" s="49">
        <f t="shared" si="15"/>
        <v>0.76344255319148946</v>
      </c>
      <c r="D467" s="30">
        <v>0</v>
      </c>
      <c r="E467" s="31">
        <v>0.76344255319148946</v>
      </c>
      <c r="F467" s="32">
        <v>0</v>
      </c>
      <c r="G467" s="32">
        <v>0</v>
      </c>
      <c r="H467" s="32">
        <v>0</v>
      </c>
      <c r="I467" s="32">
        <v>0</v>
      </c>
      <c r="J467" s="29">
        <f>Лист4!E465/1000</f>
        <v>11.960600000000001</v>
      </c>
      <c r="K467" s="33"/>
      <c r="L467" s="33"/>
    </row>
    <row r="468" spans="1:12" s="34" customFormat="1" ht="25.5" customHeight="1" x14ac:dyDescent="0.25">
      <c r="A468" s="23" t="str">
        <f>Лист4!A466</f>
        <v xml:space="preserve">Лычманова ул. д.2 </v>
      </c>
      <c r="B468" s="49">
        <f t="shared" si="14"/>
        <v>7.6908255319148946</v>
      </c>
      <c r="C468" s="49">
        <f t="shared" si="15"/>
        <v>0.52437446808510646</v>
      </c>
      <c r="D468" s="30">
        <v>0</v>
      </c>
      <c r="E468" s="31">
        <v>0.52437446808510646</v>
      </c>
      <c r="F468" s="32">
        <v>0</v>
      </c>
      <c r="G468" s="32">
        <v>0</v>
      </c>
      <c r="H468" s="32">
        <v>0</v>
      </c>
      <c r="I468" s="32">
        <v>0</v>
      </c>
      <c r="J468" s="29">
        <f>Лист4!E466/1000-I468</f>
        <v>8.2152000000000012</v>
      </c>
      <c r="K468" s="33"/>
      <c r="L468" s="33"/>
    </row>
    <row r="469" spans="1:12" s="34" customFormat="1" ht="25.5" customHeight="1" x14ac:dyDescent="0.25">
      <c r="A469" s="23" t="str">
        <f>Лист4!A467</f>
        <v xml:space="preserve">Лычманова ул. д.26 </v>
      </c>
      <c r="B469" s="49">
        <f t="shared" si="14"/>
        <v>0.64174468085106384</v>
      </c>
      <c r="C469" s="49">
        <f t="shared" si="15"/>
        <v>4.375531914893617E-2</v>
      </c>
      <c r="D469" s="30">
        <v>0</v>
      </c>
      <c r="E469" s="31">
        <v>4.375531914893617E-2</v>
      </c>
      <c r="F469" s="32">
        <v>0</v>
      </c>
      <c r="G469" s="32">
        <v>0</v>
      </c>
      <c r="H469" s="32">
        <v>0</v>
      </c>
      <c r="I469" s="32">
        <v>0</v>
      </c>
      <c r="J469" s="29">
        <f>Лист4!E467/1000</f>
        <v>0.6855</v>
      </c>
      <c r="K469" s="33"/>
      <c r="L469" s="33"/>
    </row>
    <row r="470" spans="1:12" s="34" customFormat="1" ht="25.5" customHeight="1" x14ac:dyDescent="0.25">
      <c r="A470" s="23" t="str">
        <f>Лист4!A468</f>
        <v xml:space="preserve">Лычманова ул. д.27 </v>
      </c>
      <c r="B470" s="49">
        <f t="shared" si="14"/>
        <v>16.891693617021279</v>
      </c>
      <c r="C470" s="49">
        <f t="shared" si="15"/>
        <v>1.1517063829787235</v>
      </c>
      <c r="D470" s="30">
        <v>0</v>
      </c>
      <c r="E470" s="31">
        <v>1.1517063829787235</v>
      </c>
      <c r="F470" s="32">
        <v>0</v>
      </c>
      <c r="G470" s="32">
        <v>0</v>
      </c>
      <c r="H470" s="32">
        <v>0</v>
      </c>
      <c r="I470" s="32">
        <v>0</v>
      </c>
      <c r="J470" s="29">
        <f>Лист4!E468/1000</f>
        <v>18.043400000000002</v>
      </c>
      <c r="K470" s="33"/>
      <c r="L470" s="33"/>
    </row>
    <row r="471" spans="1:12" s="34" customFormat="1" ht="25.5" customHeight="1" x14ac:dyDescent="0.25">
      <c r="A471" s="23" t="str">
        <f>Лист4!A469</f>
        <v xml:space="preserve">Лычманова ул. д.28 </v>
      </c>
      <c r="B471" s="49">
        <f t="shared" si="14"/>
        <v>1.4941276595744681</v>
      </c>
      <c r="C471" s="49">
        <f t="shared" si="15"/>
        <v>0.10187234042553192</v>
      </c>
      <c r="D471" s="30">
        <v>0</v>
      </c>
      <c r="E471" s="31">
        <v>0.10187234042553192</v>
      </c>
      <c r="F471" s="32">
        <v>0</v>
      </c>
      <c r="G471" s="32">
        <v>0</v>
      </c>
      <c r="H471" s="32">
        <v>0</v>
      </c>
      <c r="I471" s="32">
        <v>0</v>
      </c>
      <c r="J471" s="29">
        <f>Лист4!E469/1000</f>
        <v>1.5960000000000001</v>
      </c>
      <c r="K471" s="33"/>
      <c r="L471" s="33"/>
    </row>
    <row r="472" spans="1:12" s="34" customFormat="1" ht="25.5" customHeight="1" x14ac:dyDescent="0.25">
      <c r="A472" s="23" t="str">
        <f>Лист4!A470</f>
        <v xml:space="preserve">Лычманова ул. д.3 </v>
      </c>
      <c r="B472" s="49">
        <f t="shared" si="14"/>
        <v>9.3038468085106381</v>
      </c>
      <c r="C472" s="49">
        <f t="shared" si="15"/>
        <v>0.63435319148936165</v>
      </c>
      <c r="D472" s="30">
        <v>0</v>
      </c>
      <c r="E472" s="31">
        <v>0.63435319148936165</v>
      </c>
      <c r="F472" s="32">
        <v>0</v>
      </c>
      <c r="G472" s="32">
        <v>0</v>
      </c>
      <c r="H472" s="32">
        <v>0</v>
      </c>
      <c r="I472" s="32">
        <v>0</v>
      </c>
      <c r="J472" s="29">
        <f>Лист4!E470/1000</f>
        <v>9.9382000000000001</v>
      </c>
      <c r="K472" s="33"/>
      <c r="L472" s="33"/>
    </row>
    <row r="473" spans="1:12" s="34" customFormat="1" ht="25.5" customHeight="1" x14ac:dyDescent="0.25">
      <c r="A473" s="23" t="str">
        <f>Лист4!A471</f>
        <v xml:space="preserve">Лычманова ул. д.33 </v>
      </c>
      <c r="B473" s="49">
        <f t="shared" si="14"/>
        <v>15.224468085106382</v>
      </c>
      <c r="C473" s="49">
        <f t="shared" si="15"/>
        <v>1.038031914893617</v>
      </c>
      <c r="D473" s="30">
        <v>0</v>
      </c>
      <c r="E473" s="31">
        <v>1.038031914893617</v>
      </c>
      <c r="F473" s="32">
        <v>0</v>
      </c>
      <c r="G473" s="32">
        <v>0</v>
      </c>
      <c r="H473" s="32">
        <v>0</v>
      </c>
      <c r="I473" s="32">
        <v>0</v>
      </c>
      <c r="J473" s="29">
        <f>Лист4!E471/1000</f>
        <v>16.262499999999999</v>
      </c>
      <c r="K473" s="33"/>
      <c r="L473" s="33"/>
    </row>
    <row r="474" spans="1:12" s="34" customFormat="1" ht="18.75" customHeight="1" x14ac:dyDescent="0.25">
      <c r="A474" s="23" t="str">
        <f>Лист4!A472</f>
        <v xml:space="preserve">Лычманова ул. д.39 </v>
      </c>
      <c r="B474" s="49">
        <f t="shared" si="14"/>
        <v>13.605174468085107</v>
      </c>
      <c r="C474" s="49">
        <f t="shared" si="15"/>
        <v>0.92762553191489361</v>
      </c>
      <c r="D474" s="30">
        <v>0</v>
      </c>
      <c r="E474" s="31">
        <v>0.92762553191489361</v>
      </c>
      <c r="F474" s="32">
        <v>0</v>
      </c>
      <c r="G474" s="32">
        <v>0</v>
      </c>
      <c r="H474" s="32">
        <v>0</v>
      </c>
      <c r="I474" s="32">
        <v>0</v>
      </c>
      <c r="J474" s="29">
        <f>Лист4!E472/1000</f>
        <v>14.5328</v>
      </c>
      <c r="K474" s="33"/>
      <c r="L474" s="33"/>
    </row>
    <row r="475" spans="1:12" s="34" customFormat="1" ht="18.75" customHeight="1" x14ac:dyDescent="0.25">
      <c r="A475" s="23" t="str">
        <f>Лист4!A473</f>
        <v xml:space="preserve">Лычманова ул. д.40 </v>
      </c>
      <c r="B475" s="49">
        <f t="shared" si="14"/>
        <v>69.858631489361699</v>
      </c>
      <c r="C475" s="49">
        <f t="shared" si="15"/>
        <v>4.7630885106382976</v>
      </c>
      <c r="D475" s="30">
        <v>0</v>
      </c>
      <c r="E475" s="31">
        <v>4.7630885106382976</v>
      </c>
      <c r="F475" s="32">
        <v>0</v>
      </c>
      <c r="G475" s="32">
        <v>0</v>
      </c>
      <c r="H475" s="32">
        <v>0</v>
      </c>
      <c r="I475" s="32">
        <v>0</v>
      </c>
      <c r="J475" s="29">
        <f>Лист4!E473/1000</f>
        <v>74.621719999999996</v>
      </c>
      <c r="K475" s="33"/>
      <c r="L475" s="33"/>
    </row>
    <row r="476" spans="1:12" s="34" customFormat="1" ht="18.75" customHeight="1" x14ac:dyDescent="0.25">
      <c r="A476" s="23" t="str">
        <f>Лист4!A474</f>
        <v xml:space="preserve">Лычманова ул. д.45 </v>
      </c>
      <c r="B476" s="49">
        <f t="shared" si="14"/>
        <v>0</v>
      </c>
      <c r="C476" s="49">
        <f t="shared" si="15"/>
        <v>0</v>
      </c>
      <c r="D476" s="30">
        <v>0</v>
      </c>
      <c r="E476" s="31">
        <v>0</v>
      </c>
      <c r="F476" s="32">
        <v>0</v>
      </c>
      <c r="G476" s="32">
        <v>0</v>
      </c>
      <c r="H476" s="32">
        <v>0</v>
      </c>
      <c r="I476" s="32">
        <v>0</v>
      </c>
      <c r="J476" s="29">
        <f>Лист4!E474/1000</f>
        <v>0</v>
      </c>
      <c r="K476" s="33"/>
      <c r="L476" s="33"/>
    </row>
    <row r="477" spans="1:12" s="34" customFormat="1" ht="18.75" customHeight="1" x14ac:dyDescent="0.25">
      <c r="A477" s="23" t="str">
        <f>Лист4!A475</f>
        <v xml:space="preserve">Лычманова ул. д.5 </v>
      </c>
      <c r="B477" s="49">
        <f t="shared" si="14"/>
        <v>0</v>
      </c>
      <c r="C477" s="49">
        <f t="shared" si="15"/>
        <v>0</v>
      </c>
      <c r="D477" s="30">
        <v>0</v>
      </c>
      <c r="E477" s="31">
        <v>0</v>
      </c>
      <c r="F477" s="32">
        <v>0</v>
      </c>
      <c r="G477" s="32">
        <v>0</v>
      </c>
      <c r="H477" s="32">
        <v>0</v>
      </c>
      <c r="I477" s="32">
        <v>0</v>
      </c>
      <c r="J477" s="29">
        <f>Лист4!E475/1000</f>
        <v>0</v>
      </c>
      <c r="K477" s="33"/>
      <c r="L477" s="33"/>
    </row>
    <row r="478" spans="1:12" s="34" customFormat="1" ht="18.75" customHeight="1" x14ac:dyDescent="0.25">
      <c r="A478" s="23" t="str">
        <f>Лист4!A476</f>
        <v xml:space="preserve">Лычманова ул. д.50 </v>
      </c>
      <c r="B478" s="49">
        <f t="shared" si="14"/>
        <v>20.618727659574468</v>
      </c>
      <c r="C478" s="49">
        <f t="shared" si="15"/>
        <v>1.4058223404255317</v>
      </c>
      <c r="D478" s="30">
        <v>0</v>
      </c>
      <c r="E478" s="31">
        <v>1.4058223404255317</v>
      </c>
      <c r="F478" s="32">
        <v>0</v>
      </c>
      <c r="G478" s="32">
        <v>0</v>
      </c>
      <c r="H478" s="32">
        <v>0</v>
      </c>
      <c r="I478" s="32">
        <v>0</v>
      </c>
      <c r="J478" s="29">
        <f>Лист4!E476/1000</f>
        <v>22.024549999999998</v>
      </c>
      <c r="K478" s="33"/>
      <c r="L478" s="33"/>
    </row>
    <row r="479" spans="1:12" s="34" customFormat="1" ht="18.75" customHeight="1" x14ac:dyDescent="0.25">
      <c r="A479" s="23" t="str">
        <f>Лист4!A477</f>
        <v xml:space="preserve">Лычманова ул. д.54 </v>
      </c>
      <c r="B479" s="49">
        <f t="shared" si="14"/>
        <v>1.6633872340425531</v>
      </c>
      <c r="C479" s="49">
        <f t="shared" si="15"/>
        <v>0.11341276595744679</v>
      </c>
      <c r="D479" s="30">
        <v>0</v>
      </c>
      <c r="E479" s="31">
        <v>0.11341276595744679</v>
      </c>
      <c r="F479" s="32">
        <v>0</v>
      </c>
      <c r="G479" s="32">
        <v>0</v>
      </c>
      <c r="H479" s="32">
        <v>0</v>
      </c>
      <c r="I479" s="32">
        <v>0</v>
      </c>
      <c r="J479" s="29">
        <f>Лист4!E477/1000</f>
        <v>1.7767999999999999</v>
      </c>
      <c r="K479" s="33"/>
      <c r="L479" s="33"/>
    </row>
    <row r="480" spans="1:12" s="34" customFormat="1" ht="18.75" customHeight="1" x14ac:dyDescent="0.25">
      <c r="A480" s="23" t="str">
        <f>Лист4!A478</f>
        <v xml:space="preserve">Лычманова ул. д.55 </v>
      </c>
      <c r="B480" s="49">
        <f t="shared" si="14"/>
        <v>0</v>
      </c>
      <c r="C480" s="49">
        <f t="shared" si="15"/>
        <v>0</v>
      </c>
      <c r="D480" s="30">
        <v>0</v>
      </c>
      <c r="E480" s="31">
        <v>0</v>
      </c>
      <c r="F480" s="32">
        <v>0</v>
      </c>
      <c r="G480" s="32">
        <v>0</v>
      </c>
      <c r="H480" s="32">
        <v>0</v>
      </c>
      <c r="I480" s="32">
        <v>0</v>
      </c>
      <c r="J480" s="29">
        <f>Лист4!E478/1000</f>
        <v>0</v>
      </c>
      <c r="K480" s="33"/>
      <c r="L480" s="33"/>
    </row>
    <row r="481" spans="1:12" s="34" customFormat="1" ht="18.75" customHeight="1" x14ac:dyDescent="0.25">
      <c r="A481" s="23" t="str">
        <f>Лист4!A479</f>
        <v xml:space="preserve">Лычманова ул. д.59 </v>
      </c>
      <c r="B481" s="49">
        <f t="shared" si="14"/>
        <v>0.56001702127659581</v>
      </c>
      <c r="C481" s="49">
        <f t="shared" si="15"/>
        <v>3.8182978723404259E-2</v>
      </c>
      <c r="D481" s="30">
        <v>0</v>
      </c>
      <c r="E481" s="31">
        <v>3.8182978723404259E-2</v>
      </c>
      <c r="F481" s="32">
        <v>0</v>
      </c>
      <c r="G481" s="32">
        <v>0</v>
      </c>
      <c r="H481" s="32">
        <v>0</v>
      </c>
      <c r="I481" s="32">
        <v>0</v>
      </c>
      <c r="J481" s="29">
        <f>Лист4!E479/1000</f>
        <v>0.59820000000000007</v>
      </c>
      <c r="K481" s="33"/>
      <c r="L481" s="33"/>
    </row>
    <row r="482" spans="1:12" s="34" customFormat="1" ht="18.75" customHeight="1" x14ac:dyDescent="0.25">
      <c r="A482" s="23" t="str">
        <f>Лист4!A480</f>
        <v xml:space="preserve">Лычманова ул. д.81 </v>
      </c>
      <c r="B482" s="49">
        <f t="shared" si="14"/>
        <v>0</v>
      </c>
      <c r="C482" s="49">
        <f t="shared" si="15"/>
        <v>0</v>
      </c>
      <c r="D482" s="30">
        <v>0</v>
      </c>
      <c r="E482" s="31">
        <v>0</v>
      </c>
      <c r="F482" s="32">
        <v>0</v>
      </c>
      <c r="G482" s="32">
        <v>0</v>
      </c>
      <c r="H482" s="32">
        <v>0</v>
      </c>
      <c r="I482" s="32">
        <v>0</v>
      </c>
      <c r="J482" s="29">
        <f>Лист4!E480/1000</f>
        <v>0</v>
      </c>
      <c r="K482" s="33"/>
      <c r="L482" s="33"/>
    </row>
    <row r="483" spans="1:12" s="34" customFormat="1" ht="25.5" customHeight="1" x14ac:dyDescent="0.25">
      <c r="A483" s="23" t="str">
        <f>Лист4!A481</f>
        <v xml:space="preserve">Лычманова ул. д.9 </v>
      </c>
      <c r="B483" s="49">
        <f t="shared" si="14"/>
        <v>40.131931914893613</v>
      </c>
      <c r="C483" s="49">
        <f t="shared" si="15"/>
        <v>2.7362680851063823</v>
      </c>
      <c r="D483" s="30">
        <v>0</v>
      </c>
      <c r="E483" s="31">
        <v>2.7362680851063823</v>
      </c>
      <c r="F483" s="32">
        <v>0</v>
      </c>
      <c r="G483" s="32">
        <v>0</v>
      </c>
      <c r="H483" s="32">
        <v>0</v>
      </c>
      <c r="I483" s="32">
        <v>0</v>
      </c>
      <c r="J483" s="29">
        <f>Лист4!E481/1000</f>
        <v>42.868199999999995</v>
      </c>
      <c r="K483" s="33"/>
      <c r="L483" s="33"/>
    </row>
    <row r="484" spans="1:12" s="34" customFormat="1" ht="18.75" customHeight="1" x14ac:dyDescent="0.25">
      <c r="A484" s="23" t="str">
        <f>Лист4!A482</f>
        <v xml:space="preserve">М.Горького ул. д.10 </v>
      </c>
      <c r="B484" s="49">
        <f t="shared" si="14"/>
        <v>4.774468085106383</v>
      </c>
      <c r="C484" s="49">
        <f t="shared" si="15"/>
        <v>0.32553191489361699</v>
      </c>
      <c r="D484" s="30">
        <v>0</v>
      </c>
      <c r="E484" s="31">
        <v>0.32553191489361699</v>
      </c>
      <c r="F484" s="32">
        <v>0</v>
      </c>
      <c r="G484" s="32">
        <v>0</v>
      </c>
      <c r="H484" s="32">
        <v>0</v>
      </c>
      <c r="I484" s="32">
        <v>0</v>
      </c>
      <c r="J484" s="29">
        <f>Лист4!E482/1000</f>
        <v>5.0999999999999996</v>
      </c>
      <c r="K484" s="33"/>
      <c r="L484" s="33"/>
    </row>
    <row r="485" spans="1:12" s="34" customFormat="1" ht="18.75" customHeight="1" x14ac:dyDescent="0.25">
      <c r="A485" s="23" t="str">
        <f>Лист4!A483</f>
        <v xml:space="preserve">М.Горького ул. д.11 </v>
      </c>
      <c r="B485" s="49">
        <f t="shared" si="14"/>
        <v>0</v>
      </c>
      <c r="C485" s="49">
        <f t="shared" si="15"/>
        <v>0</v>
      </c>
      <c r="D485" s="30">
        <v>0</v>
      </c>
      <c r="E485" s="31">
        <v>0</v>
      </c>
      <c r="F485" s="32">
        <v>0</v>
      </c>
      <c r="G485" s="32">
        <v>0</v>
      </c>
      <c r="H485" s="32">
        <v>0</v>
      </c>
      <c r="I485" s="32">
        <v>0</v>
      </c>
      <c r="J485" s="29">
        <f>Лист4!E483/1000</f>
        <v>0</v>
      </c>
      <c r="K485" s="33"/>
      <c r="L485" s="33"/>
    </row>
    <row r="486" spans="1:12" s="34" customFormat="1" ht="18.75" customHeight="1" x14ac:dyDescent="0.25">
      <c r="A486" s="23" t="str">
        <f>Лист4!A484</f>
        <v xml:space="preserve">М.Горького ул. д.15 </v>
      </c>
      <c r="B486" s="49">
        <f t="shared" si="14"/>
        <v>15.714740425531913</v>
      </c>
      <c r="C486" s="49">
        <f t="shared" si="15"/>
        <v>1.071459574468085</v>
      </c>
      <c r="D486" s="30">
        <v>0</v>
      </c>
      <c r="E486" s="31">
        <v>1.071459574468085</v>
      </c>
      <c r="F486" s="32">
        <v>0</v>
      </c>
      <c r="G486" s="32">
        <v>0</v>
      </c>
      <c r="H486" s="32">
        <v>0</v>
      </c>
      <c r="I486" s="32">
        <v>0</v>
      </c>
      <c r="J486" s="29">
        <f>Лист4!E484/1000</f>
        <v>16.786199999999997</v>
      </c>
      <c r="K486" s="33"/>
      <c r="L486" s="33"/>
    </row>
    <row r="487" spans="1:12" s="34" customFormat="1" ht="18.75" customHeight="1" x14ac:dyDescent="0.25">
      <c r="A487" s="23" t="str">
        <f>Лист4!A485</f>
        <v xml:space="preserve">М.Горького ул. д.16 </v>
      </c>
      <c r="B487" s="49">
        <f t="shared" si="14"/>
        <v>65.548859574468082</v>
      </c>
      <c r="C487" s="49">
        <f t="shared" si="15"/>
        <v>4.4692404255319156</v>
      </c>
      <c r="D487" s="30">
        <v>0</v>
      </c>
      <c r="E487" s="31">
        <v>4.4692404255319156</v>
      </c>
      <c r="F487" s="32">
        <v>0</v>
      </c>
      <c r="G487" s="32">
        <v>0</v>
      </c>
      <c r="H487" s="32">
        <v>0</v>
      </c>
      <c r="I487" s="32">
        <v>0</v>
      </c>
      <c r="J487" s="29">
        <f>Лист4!E485/1000</f>
        <v>70.018100000000004</v>
      </c>
      <c r="K487" s="33"/>
      <c r="L487" s="33"/>
    </row>
    <row r="488" spans="1:12" s="34" customFormat="1" ht="18.75" customHeight="1" x14ac:dyDescent="0.25">
      <c r="A488" s="23" t="str">
        <f>Лист4!A486</f>
        <v xml:space="preserve">М.Горького ул. д.17 </v>
      </c>
      <c r="B488" s="49">
        <f t="shared" si="14"/>
        <v>27.197336170212765</v>
      </c>
      <c r="C488" s="49">
        <f t="shared" si="15"/>
        <v>1.854363829787234</v>
      </c>
      <c r="D488" s="30">
        <v>0</v>
      </c>
      <c r="E488" s="31">
        <v>1.854363829787234</v>
      </c>
      <c r="F488" s="32">
        <v>0</v>
      </c>
      <c r="G488" s="32">
        <v>0</v>
      </c>
      <c r="H488" s="32">
        <v>0</v>
      </c>
      <c r="I488" s="32">
        <v>0</v>
      </c>
      <c r="J488" s="29">
        <f>Лист4!E486/1000</f>
        <v>29.0517</v>
      </c>
      <c r="K488" s="33"/>
      <c r="L488" s="33"/>
    </row>
    <row r="489" spans="1:12" s="34" customFormat="1" ht="18.75" customHeight="1" x14ac:dyDescent="0.25">
      <c r="A489" s="23" t="str">
        <f>Лист4!A487</f>
        <v xml:space="preserve">М.Горького ул. д.21 </v>
      </c>
      <c r="B489" s="49">
        <f t="shared" si="14"/>
        <v>58.961385531914893</v>
      </c>
      <c r="C489" s="49">
        <f t="shared" si="15"/>
        <v>4.0200944680851061</v>
      </c>
      <c r="D489" s="30">
        <v>0</v>
      </c>
      <c r="E489" s="31">
        <v>4.0200944680851061</v>
      </c>
      <c r="F489" s="32">
        <v>0</v>
      </c>
      <c r="G489" s="32">
        <v>0</v>
      </c>
      <c r="H489" s="32">
        <v>0</v>
      </c>
      <c r="I489" s="32">
        <v>0</v>
      </c>
      <c r="J489" s="29">
        <f>Лист4!E487/1000</f>
        <v>62.981479999999998</v>
      </c>
      <c r="K489" s="33"/>
      <c r="L489" s="33"/>
    </row>
    <row r="490" spans="1:12" s="34" customFormat="1" ht="18.75" customHeight="1" x14ac:dyDescent="0.25">
      <c r="A490" s="23" t="str">
        <f>Лист4!A488</f>
        <v xml:space="preserve">М.Горького ул. д.23 </v>
      </c>
      <c r="B490" s="49">
        <f t="shared" si="14"/>
        <v>66.755171063829792</v>
      </c>
      <c r="C490" s="49">
        <f t="shared" si="15"/>
        <v>4.5514889361702133</v>
      </c>
      <c r="D490" s="30">
        <v>0</v>
      </c>
      <c r="E490" s="31">
        <v>4.5514889361702133</v>
      </c>
      <c r="F490" s="32">
        <v>0</v>
      </c>
      <c r="G490" s="32">
        <v>0</v>
      </c>
      <c r="H490" s="32">
        <v>0</v>
      </c>
      <c r="I490" s="32">
        <v>0</v>
      </c>
      <c r="J490" s="29">
        <f>Лист4!E488/1000</f>
        <v>71.306660000000008</v>
      </c>
      <c r="K490" s="33"/>
      <c r="L490" s="33"/>
    </row>
    <row r="491" spans="1:12" s="34" customFormat="1" ht="18.75" customHeight="1" x14ac:dyDescent="0.25">
      <c r="A491" s="23" t="str">
        <f>Лист4!A489</f>
        <v xml:space="preserve">М.Горького ул. д.25 </v>
      </c>
      <c r="B491" s="49">
        <f t="shared" si="14"/>
        <v>96.383123404255329</v>
      </c>
      <c r="C491" s="49">
        <f t="shared" si="15"/>
        <v>6.5715765957446823</v>
      </c>
      <c r="D491" s="30">
        <v>0</v>
      </c>
      <c r="E491" s="31">
        <v>6.5715765957446823</v>
      </c>
      <c r="F491" s="32">
        <v>0</v>
      </c>
      <c r="G491" s="32">
        <v>0</v>
      </c>
      <c r="H491" s="32">
        <v>0</v>
      </c>
      <c r="I491" s="32">
        <v>0</v>
      </c>
      <c r="J491" s="29">
        <f>Лист4!E489/1000</f>
        <v>102.95470000000002</v>
      </c>
      <c r="K491" s="33"/>
      <c r="L491" s="33"/>
    </row>
    <row r="492" spans="1:12" s="34" customFormat="1" ht="18.75" customHeight="1" x14ac:dyDescent="0.25">
      <c r="A492" s="23" t="str">
        <f>Лист4!A490</f>
        <v xml:space="preserve">М.Горького ул. д.26 </v>
      </c>
      <c r="B492" s="49">
        <f t="shared" si="14"/>
        <v>14.017838297872341</v>
      </c>
      <c r="C492" s="49">
        <f t="shared" si="15"/>
        <v>0.95576170212765965</v>
      </c>
      <c r="D492" s="30">
        <v>0</v>
      </c>
      <c r="E492" s="31">
        <v>0.95576170212765965</v>
      </c>
      <c r="F492" s="32">
        <v>0</v>
      </c>
      <c r="G492" s="32">
        <v>0</v>
      </c>
      <c r="H492" s="32">
        <v>0</v>
      </c>
      <c r="I492" s="32">
        <v>0</v>
      </c>
      <c r="J492" s="29">
        <f>Лист4!E490/1000</f>
        <v>14.973600000000001</v>
      </c>
      <c r="K492" s="33"/>
      <c r="L492" s="33"/>
    </row>
    <row r="493" spans="1:12" s="34" customFormat="1" ht="18.75" customHeight="1" x14ac:dyDescent="0.25">
      <c r="A493" s="23" t="str">
        <f>Лист4!A491</f>
        <v xml:space="preserve">М.Горького ул. д.27 </v>
      </c>
      <c r="B493" s="49">
        <f t="shared" si="14"/>
        <v>51.68165106382979</v>
      </c>
      <c r="C493" s="49">
        <f t="shared" si="15"/>
        <v>3.5237489361702128</v>
      </c>
      <c r="D493" s="30">
        <v>0</v>
      </c>
      <c r="E493" s="31">
        <v>3.5237489361702128</v>
      </c>
      <c r="F493" s="32">
        <v>0</v>
      </c>
      <c r="G493" s="32">
        <v>0</v>
      </c>
      <c r="H493" s="32">
        <v>0</v>
      </c>
      <c r="I493" s="32">
        <v>0</v>
      </c>
      <c r="J493" s="29">
        <f>Лист4!E491/1000</f>
        <v>55.205400000000004</v>
      </c>
      <c r="K493" s="33"/>
      <c r="L493" s="33"/>
    </row>
    <row r="494" spans="1:12" s="34" customFormat="1" ht="18.75" customHeight="1" x14ac:dyDescent="0.25">
      <c r="A494" s="23" t="str">
        <f>Лист4!A492</f>
        <v xml:space="preserve">М.Горького ул. д.3 </v>
      </c>
      <c r="B494" s="49">
        <f t="shared" si="14"/>
        <v>87.228127659574469</v>
      </c>
      <c r="C494" s="49">
        <f t="shared" si="15"/>
        <v>5.9473723404255319</v>
      </c>
      <c r="D494" s="30">
        <v>0</v>
      </c>
      <c r="E494" s="31">
        <v>5.9473723404255319</v>
      </c>
      <c r="F494" s="32">
        <v>0</v>
      </c>
      <c r="G494" s="32">
        <v>0</v>
      </c>
      <c r="H494" s="32">
        <v>0</v>
      </c>
      <c r="I494" s="32">
        <v>0</v>
      </c>
      <c r="J494" s="29">
        <f>Лист4!E492/1000</f>
        <v>93.1755</v>
      </c>
      <c r="K494" s="33"/>
      <c r="L494" s="33"/>
    </row>
    <row r="495" spans="1:12" s="34" customFormat="1" ht="18.75" customHeight="1" x14ac:dyDescent="0.25">
      <c r="A495" s="23" t="str">
        <f>Лист4!A493</f>
        <v xml:space="preserve">М.Горького ул. д.30 </v>
      </c>
      <c r="B495" s="49">
        <f t="shared" si="14"/>
        <v>0.86221276595744689</v>
      </c>
      <c r="C495" s="49">
        <f t="shared" si="15"/>
        <v>5.8787234042553191E-2</v>
      </c>
      <c r="D495" s="30">
        <v>0</v>
      </c>
      <c r="E495" s="31">
        <v>5.8787234042553191E-2</v>
      </c>
      <c r="F495" s="32">
        <v>0</v>
      </c>
      <c r="G495" s="32">
        <v>0</v>
      </c>
      <c r="H495" s="32">
        <v>0</v>
      </c>
      <c r="I495" s="32">
        <v>0</v>
      </c>
      <c r="J495" s="29">
        <f>Лист4!E493/1000</f>
        <v>0.92100000000000004</v>
      </c>
      <c r="K495" s="33"/>
      <c r="L495" s="33"/>
    </row>
    <row r="496" spans="1:12" s="34" customFormat="1" ht="18.75" customHeight="1" x14ac:dyDescent="0.25">
      <c r="A496" s="23" t="str">
        <f>Лист4!A494</f>
        <v xml:space="preserve">М.Горького ул. д.33 </v>
      </c>
      <c r="B496" s="49">
        <f t="shared" si="14"/>
        <v>18.314672340425535</v>
      </c>
      <c r="C496" s="49">
        <f t="shared" si="15"/>
        <v>1.2487276595744681</v>
      </c>
      <c r="D496" s="30">
        <v>0</v>
      </c>
      <c r="E496" s="31">
        <v>1.2487276595744681</v>
      </c>
      <c r="F496" s="32">
        <v>0</v>
      </c>
      <c r="G496" s="32">
        <v>0</v>
      </c>
      <c r="H496" s="32">
        <v>0</v>
      </c>
      <c r="I496" s="32">
        <v>0</v>
      </c>
      <c r="J496" s="29">
        <f>Лист4!E494/1000</f>
        <v>19.563400000000001</v>
      </c>
      <c r="K496" s="33"/>
      <c r="L496" s="33"/>
    </row>
    <row r="497" spans="1:12" s="34" customFormat="1" ht="18.75" customHeight="1" x14ac:dyDescent="0.25">
      <c r="A497" s="23" t="str">
        <f>Лист4!A495</f>
        <v xml:space="preserve">М.Горького ул. д.37 </v>
      </c>
      <c r="B497" s="49">
        <f t="shared" si="14"/>
        <v>1.5465531914893615</v>
      </c>
      <c r="C497" s="49">
        <f t="shared" si="15"/>
        <v>0.1054468085106383</v>
      </c>
      <c r="D497" s="30">
        <v>0</v>
      </c>
      <c r="E497" s="31">
        <v>0.1054468085106383</v>
      </c>
      <c r="F497" s="32">
        <v>0</v>
      </c>
      <c r="G497" s="32">
        <v>0</v>
      </c>
      <c r="H497" s="32">
        <v>0</v>
      </c>
      <c r="I497" s="32">
        <v>0</v>
      </c>
      <c r="J497" s="29">
        <f>Лист4!E495/1000</f>
        <v>1.6519999999999999</v>
      </c>
      <c r="K497" s="33"/>
      <c r="L497" s="33"/>
    </row>
    <row r="498" spans="1:12" s="34" customFormat="1" ht="18.75" customHeight="1" x14ac:dyDescent="0.25">
      <c r="A498" s="23" t="str">
        <f>Лист4!A496</f>
        <v xml:space="preserve">М.Горького ул. д.37/3 </v>
      </c>
      <c r="B498" s="49">
        <f t="shared" si="14"/>
        <v>1.5278297872340425</v>
      </c>
      <c r="C498" s="49">
        <f t="shared" si="15"/>
        <v>0.10417021276595745</v>
      </c>
      <c r="D498" s="30">
        <v>0</v>
      </c>
      <c r="E498" s="31">
        <v>0.10417021276595745</v>
      </c>
      <c r="F498" s="32">
        <v>0</v>
      </c>
      <c r="G498" s="32">
        <v>0</v>
      </c>
      <c r="H498" s="32">
        <v>0</v>
      </c>
      <c r="I498" s="32">
        <v>0</v>
      </c>
      <c r="J498" s="29">
        <f>Лист4!E496/1000</f>
        <v>1.6319999999999999</v>
      </c>
      <c r="K498" s="33"/>
      <c r="L498" s="33"/>
    </row>
    <row r="499" spans="1:12" s="34" customFormat="1" ht="18.75" customHeight="1" x14ac:dyDescent="0.25">
      <c r="A499" s="23" t="str">
        <f>Лист4!A497</f>
        <v xml:space="preserve">М.Горького ул. д.41 </v>
      </c>
      <c r="B499" s="49">
        <f t="shared" si="14"/>
        <v>2.4113872340425533</v>
      </c>
      <c r="C499" s="49">
        <f t="shared" si="15"/>
        <v>0.1644127659574468</v>
      </c>
      <c r="D499" s="30">
        <v>0</v>
      </c>
      <c r="E499" s="31">
        <v>0.1644127659574468</v>
      </c>
      <c r="F499" s="32">
        <v>0</v>
      </c>
      <c r="G499" s="32">
        <v>0</v>
      </c>
      <c r="H499" s="32">
        <v>0</v>
      </c>
      <c r="I499" s="32">
        <v>0</v>
      </c>
      <c r="J499" s="29">
        <f>Лист4!E497/1000</f>
        <v>2.5758000000000001</v>
      </c>
      <c r="K499" s="33"/>
      <c r="L499" s="33"/>
    </row>
    <row r="500" spans="1:12" s="34" customFormat="1" ht="18.75" customHeight="1" x14ac:dyDescent="0.25">
      <c r="A500" s="23" t="str">
        <f>Лист4!A498</f>
        <v xml:space="preserve">М.Горького ул. д.41/44 </v>
      </c>
      <c r="B500" s="49">
        <f t="shared" si="14"/>
        <v>37.64490212765957</v>
      </c>
      <c r="C500" s="49">
        <f t="shared" si="15"/>
        <v>2.5666978723404252</v>
      </c>
      <c r="D500" s="30">
        <v>0</v>
      </c>
      <c r="E500" s="31">
        <v>2.5666978723404252</v>
      </c>
      <c r="F500" s="32">
        <v>0</v>
      </c>
      <c r="G500" s="32">
        <v>0</v>
      </c>
      <c r="H500" s="32">
        <v>0</v>
      </c>
      <c r="I500" s="32">
        <v>0</v>
      </c>
      <c r="J500" s="29">
        <f>Лист4!E498/1000</f>
        <v>40.211599999999997</v>
      </c>
      <c r="K500" s="33"/>
      <c r="L500" s="33"/>
    </row>
    <row r="501" spans="1:12" s="34" customFormat="1" ht="18.75" customHeight="1" x14ac:dyDescent="0.25">
      <c r="A501" s="23" t="str">
        <f>Лист4!A499</f>
        <v xml:space="preserve">М.Горького ул. д.43 </v>
      </c>
      <c r="B501" s="49">
        <f t="shared" si="14"/>
        <v>21.555880851063826</v>
      </c>
      <c r="C501" s="49">
        <f t="shared" si="15"/>
        <v>1.4697191489361701</v>
      </c>
      <c r="D501" s="30">
        <v>0</v>
      </c>
      <c r="E501" s="31">
        <v>1.4697191489361701</v>
      </c>
      <c r="F501" s="32">
        <v>0</v>
      </c>
      <c r="G501" s="32">
        <v>0</v>
      </c>
      <c r="H501" s="32">
        <v>0</v>
      </c>
      <c r="I501" s="32">
        <v>0</v>
      </c>
      <c r="J501" s="29">
        <f>Лист4!E499/1000</f>
        <v>23.025599999999997</v>
      </c>
      <c r="K501" s="33"/>
      <c r="L501" s="33"/>
    </row>
    <row r="502" spans="1:12" s="34" customFormat="1" ht="18.75" customHeight="1" x14ac:dyDescent="0.25">
      <c r="A502" s="23" t="str">
        <f>Лист4!A500</f>
        <v xml:space="preserve">М.Горького ул. д.45 </v>
      </c>
      <c r="B502" s="49">
        <f t="shared" si="14"/>
        <v>26.854978723404255</v>
      </c>
      <c r="C502" s="49">
        <f t="shared" si="15"/>
        <v>1.8310212765957448</v>
      </c>
      <c r="D502" s="30">
        <v>0</v>
      </c>
      <c r="E502" s="31">
        <v>1.8310212765957448</v>
      </c>
      <c r="F502" s="32">
        <v>0</v>
      </c>
      <c r="G502" s="32">
        <v>0</v>
      </c>
      <c r="H502" s="32">
        <v>0</v>
      </c>
      <c r="I502" s="32">
        <v>0</v>
      </c>
      <c r="J502" s="29">
        <f>Лист4!E500/1000</f>
        <v>28.686</v>
      </c>
      <c r="K502" s="33"/>
      <c r="L502" s="33"/>
    </row>
    <row r="503" spans="1:12" s="34" customFormat="1" ht="25.5" customHeight="1" x14ac:dyDescent="0.25">
      <c r="A503" s="23" t="str">
        <f>Лист4!A501</f>
        <v xml:space="preserve">М.Горького ул. д.47 </v>
      </c>
      <c r="B503" s="49">
        <f t="shared" si="14"/>
        <v>52.525552340425534</v>
      </c>
      <c r="C503" s="49">
        <f t="shared" si="15"/>
        <v>3.5812876595744676</v>
      </c>
      <c r="D503" s="30">
        <v>0</v>
      </c>
      <c r="E503" s="31">
        <v>3.5812876595744676</v>
      </c>
      <c r="F503" s="32">
        <v>0</v>
      </c>
      <c r="G503" s="32">
        <v>0</v>
      </c>
      <c r="H503" s="32">
        <v>0</v>
      </c>
      <c r="I503" s="32">
        <v>0</v>
      </c>
      <c r="J503" s="29">
        <f>Лист4!E501/1000</f>
        <v>56.106839999999998</v>
      </c>
      <c r="K503" s="33"/>
      <c r="L503" s="33"/>
    </row>
    <row r="504" spans="1:12" s="34" customFormat="1" ht="25.5" customHeight="1" x14ac:dyDescent="0.25">
      <c r="A504" s="23" t="str">
        <f>Лист4!A502</f>
        <v xml:space="preserve">М.Горького ул. д.52/11 </v>
      </c>
      <c r="B504" s="49">
        <f t="shared" si="14"/>
        <v>48.548944680851065</v>
      </c>
      <c r="C504" s="49">
        <f t="shared" si="15"/>
        <v>3.3101553191489361</v>
      </c>
      <c r="D504" s="30">
        <v>0</v>
      </c>
      <c r="E504" s="31">
        <v>3.3101553191489361</v>
      </c>
      <c r="F504" s="32">
        <v>0</v>
      </c>
      <c r="G504" s="32">
        <v>0</v>
      </c>
      <c r="H504" s="32">
        <v>0</v>
      </c>
      <c r="I504" s="32">
        <v>0</v>
      </c>
      <c r="J504" s="29">
        <f>Лист4!E502/1000</f>
        <v>51.859099999999998</v>
      </c>
      <c r="K504" s="33"/>
      <c r="L504" s="33"/>
    </row>
    <row r="505" spans="1:12" s="34" customFormat="1" ht="25.5" customHeight="1" x14ac:dyDescent="0.25">
      <c r="A505" s="23" t="str">
        <f>Лист4!A503</f>
        <v xml:space="preserve">М.Горького ул. д.55 </v>
      </c>
      <c r="B505" s="49">
        <f t="shared" si="14"/>
        <v>16.382978723404257</v>
      </c>
      <c r="C505" s="49">
        <f t="shared" si="15"/>
        <v>1.1170212765957446</v>
      </c>
      <c r="D505" s="30">
        <v>0</v>
      </c>
      <c r="E505" s="31">
        <v>1.1170212765957446</v>
      </c>
      <c r="F505" s="32">
        <v>0</v>
      </c>
      <c r="G505" s="32">
        <v>0</v>
      </c>
      <c r="H505" s="32">
        <v>0</v>
      </c>
      <c r="I505" s="32">
        <v>0</v>
      </c>
      <c r="J505" s="29">
        <f>Лист4!E503/1000</f>
        <v>17.5</v>
      </c>
      <c r="K505" s="33"/>
      <c r="L505" s="33"/>
    </row>
    <row r="506" spans="1:12" s="34" customFormat="1" ht="18.75" customHeight="1" x14ac:dyDescent="0.25">
      <c r="A506" s="23" t="str">
        <f>Лист4!A504</f>
        <v xml:space="preserve">М.Горького ул. д.59 </v>
      </c>
      <c r="B506" s="49">
        <f t="shared" si="14"/>
        <v>0</v>
      </c>
      <c r="C506" s="49">
        <f t="shared" si="15"/>
        <v>0</v>
      </c>
      <c r="D506" s="30">
        <v>0</v>
      </c>
      <c r="E506" s="31">
        <v>0</v>
      </c>
      <c r="F506" s="32">
        <v>0</v>
      </c>
      <c r="G506" s="32">
        <v>0</v>
      </c>
      <c r="H506" s="32">
        <v>0</v>
      </c>
      <c r="I506" s="32">
        <v>0</v>
      </c>
      <c r="J506" s="29">
        <f>Лист4!E504/1000</f>
        <v>0</v>
      </c>
      <c r="K506" s="33"/>
      <c r="L506" s="33"/>
    </row>
    <row r="507" spans="1:12" s="34" customFormat="1" ht="18.75" customHeight="1" x14ac:dyDescent="0.25">
      <c r="A507" s="23" t="str">
        <f>Лист4!A505</f>
        <v xml:space="preserve">М.Горького ул. д.6 </v>
      </c>
      <c r="B507" s="49">
        <f t="shared" si="14"/>
        <v>58.952885106382972</v>
      </c>
      <c r="C507" s="49">
        <f t="shared" si="15"/>
        <v>4.0195148936170204</v>
      </c>
      <c r="D507" s="30">
        <v>0</v>
      </c>
      <c r="E507" s="31">
        <v>4.0195148936170204</v>
      </c>
      <c r="F507" s="32">
        <v>0</v>
      </c>
      <c r="G507" s="32">
        <v>0</v>
      </c>
      <c r="H507" s="32">
        <v>0</v>
      </c>
      <c r="I507" s="32">
        <v>0</v>
      </c>
      <c r="J507" s="29">
        <f>Лист4!E505/1000</f>
        <v>62.972399999999993</v>
      </c>
      <c r="K507" s="33"/>
      <c r="L507" s="33"/>
    </row>
    <row r="508" spans="1:12" s="34" customFormat="1" ht="18.75" customHeight="1" x14ac:dyDescent="0.25">
      <c r="A508" s="23" t="str">
        <f>Лист4!A506</f>
        <v xml:space="preserve">М.Горького ул. д.8 </v>
      </c>
      <c r="B508" s="49">
        <f t="shared" si="14"/>
        <v>42.808068085106385</v>
      </c>
      <c r="C508" s="49">
        <f t="shared" si="15"/>
        <v>2.9187319148936171</v>
      </c>
      <c r="D508" s="30">
        <v>0</v>
      </c>
      <c r="E508" s="31">
        <v>2.9187319148936171</v>
      </c>
      <c r="F508" s="32">
        <v>0</v>
      </c>
      <c r="G508" s="32">
        <v>0</v>
      </c>
      <c r="H508" s="32">
        <v>0</v>
      </c>
      <c r="I508" s="32">
        <v>0</v>
      </c>
      <c r="J508" s="29">
        <f>Лист4!E506/1000</f>
        <v>45.726800000000004</v>
      </c>
      <c r="K508" s="33"/>
      <c r="L508" s="33"/>
    </row>
    <row r="509" spans="1:12" s="34" customFormat="1" ht="18.75" customHeight="1" x14ac:dyDescent="0.25">
      <c r="A509" s="23" t="str">
        <f>Лист4!A507</f>
        <v xml:space="preserve">Магнитогорская ул. д.11 </v>
      </c>
      <c r="B509" s="49">
        <f t="shared" si="14"/>
        <v>0</v>
      </c>
      <c r="C509" s="49">
        <f t="shared" si="15"/>
        <v>0</v>
      </c>
      <c r="D509" s="30">
        <v>0</v>
      </c>
      <c r="E509" s="31">
        <v>0</v>
      </c>
      <c r="F509" s="32">
        <v>0</v>
      </c>
      <c r="G509" s="32">
        <v>0</v>
      </c>
      <c r="H509" s="32">
        <v>0</v>
      </c>
      <c r="I509" s="32">
        <v>0</v>
      </c>
      <c r="J509" s="29">
        <f>Лист4!E507/1000</f>
        <v>0</v>
      </c>
      <c r="K509" s="33"/>
      <c r="L509" s="33"/>
    </row>
    <row r="510" spans="1:12" s="34" customFormat="1" ht="18.75" customHeight="1" x14ac:dyDescent="0.25">
      <c r="A510" s="23" t="str">
        <f>Лист4!A508</f>
        <v xml:space="preserve">Магнитогорская ул. д.13 </v>
      </c>
      <c r="B510" s="49">
        <f t="shared" si="14"/>
        <v>6.9235404255319146</v>
      </c>
      <c r="C510" s="49">
        <f t="shared" si="15"/>
        <v>0.47205957446808511</v>
      </c>
      <c r="D510" s="30">
        <v>0</v>
      </c>
      <c r="E510" s="31">
        <v>0.47205957446808511</v>
      </c>
      <c r="F510" s="32">
        <v>0</v>
      </c>
      <c r="G510" s="32">
        <v>0</v>
      </c>
      <c r="H510" s="32">
        <v>0</v>
      </c>
      <c r="I510" s="32">
        <v>0</v>
      </c>
      <c r="J510" s="29">
        <f>Лист4!E508/1000</f>
        <v>7.3956</v>
      </c>
      <c r="K510" s="33"/>
      <c r="L510" s="33"/>
    </row>
    <row r="511" spans="1:12" s="34" customFormat="1" ht="18.75" customHeight="1" x14ac:dyDescent="0.25">
      <c r="A511" s="23" t="str">
        <f>Лист4!A509</f>
        <v xml:space="preserve">Маяковского ул. д.11 </v>
      </c>
      <c r="B511" s="49">
        <f t="shared" si="14"/>
        <v>0</v>
      </c>
      <c r="C511" s="49">
        <f t="shared" si="15"/>
        <v>0</v>
      </c>
      <c r="D511" s="30">
        <v>0</v>
      </c>
      <c r="E511" s="31">
        <v>0</v>
      </c>
      <c r="F511" s="32">
        <v>0</v>
      </c>
      <c r="G511" s="32">
        <v>0</v>
      </c>
      <c r="H511" s="32">
        <v>0</v>
      </c>
      <c r="I511" s="32">
        <v>0</v>
      </c>
      <c r="J511" s="29">
        <f>Лист4!E509/1000</f>
        <v>0</v>
      </c>
      <c r="K511" s="33"/>
      <c r="L511" s="33"/>
    </row>
    <row r="512" spans="1:12" s="34" customFormat="1" ht="18.75" customHeight="1" x14ac:dyDescent="0.25">
      <c r="A512" s="23" t="str">
        <f>Лист4!A510</f>
        <v xml:space="preserve">Маяковского ул. д.14 </v>
      </c>
      <c r="B512" s="49">
        <f t="shared" si="14"/>
        <v>2.5758723404255321</v>
      </c>
      <c r="C512" s="49">
        <f t="shared" si="15"/>
        <v>0.17562765957446808</v>
      </c>
      <c r="D512" s="30">
        <v>0</v>
      </c>
      <c r="E512" s="31">
        <v>0.17562765957446808</v>
      </c>
      <c r="F512" s="32">
        <v>0</v>
      </c>
      <c r="G512" s="32">
        <v>0</v>
      </c>
      <c r="H512" s="32">
        <v>0</v>
      </c>
      <c r="I512" s="32">
        <v>0</v>
      </c>
      <c r="J512" s="29">
        <f>Лист4!E510/1000</f>
        <v>2.7515000000000001</v>
      </c>
      <c r="K512" s="33"/>
      <c r="L512" s="33"/>
    </row>
    <row r="513" spans="1:12" s="34" customFormat="1" ht="18.75" customHeight="1" x14ac:dyDescent="0.25">
      <c r="A513" s="23" t="str">
        <f>Лист4!A511</f>
        <v xml:space="preserve">Маяковского ул. д.17 </v>
      </c>
      <c r="B513" s="49">
        <f t="shared" si="14"/>
        <v>7.7334212765957444</v>
      </c>
      <c r="C513" s="49">
        <f t="shared" si="15"/>
        <v>0.5272787234042553</v>
      </c>
      <c r="D513" s="30">
        <v>0</v>
      </c>
      <c r="E513" s="31">
        <v>0.5272787234042553</v>
      </c>
      <c r="F513" s="32">
        <v>0</v>
      </c>
      <c r="G513" s="32">
        <v>0</v>
      </c>
      <c r="H513" s="32">
        <v>0</v>
      </c>
      <c r="I513" s="32">
        <v>0</v>
      </c>
      <c r="J513" s="29">
        <f>Лист4!E511/1000</f>
        <v>8.2606999999999999</v>
      </c>
      <c r="K513" s="33"/>
      <c r="L513" s="33"/>
    </row>
    <row r="514" spans="1:12" s="34" customFormat="1" ht="18.75" customHeight="1" x14ac:dyDescent="0.25">
      <c r="A514" s="23" t="str">
        <f>Лист4!A512</f>
        <v xml:space="preserve">Маяковского ул. д.2 </v>
      </c>
      <c r="B514" s="49">
        <f t="shared" si="14"/>
        <v>41.626246808510643</v>
      </c>
      <c r="C514" s="49">
        <f t="shared" si="15"/>
        <v>2.8381531914893618</v>
      </c>
      <c r="D514" s="30">
        <v>0</v>
      </c>
      <c r="E514" s="31">
        <v>2.8381531914893618</v>
      </c>
      <c r="F514" s="32">
        <v>0</v>
      </c>
      <c r="G514" s="32">
        <v>0</v>
      </c>
      <c r="H514" s="32">
        <v>0</v>
      </c>
      <c r="I514" s="32">
        <v>0</v>
      </c>
      <c r="J514" s="29">
        <f>Лист4!E512/1000</f>
        <v>44.464400000000005</v>
      </c>
      <c r="K514" s="33"/>
      <c r="L514" s="33"/>
    </row>
    <row r="515" spans="1:12" s="34" customFormat="1" ht="18.75" customHeight="1" x14ac:dyDescent="0.25">
      <c r="A515" s="23" t="str">
        <f>Лист4!A513</f>
        <v xml:space="preserve">Маяковского ул. д.23 </v>
      </c>
      <c r="B515" s="49">
        <f t="shared" si="14"/>
        <v>3.9115063829787227</v>
      </c>
      <c r="C515" s="49">
        <f t="shared" si="15"/>
        <v>0.26669361702127659</v>
      </c>
      <c r="D515" s="30">
        <v>0</v>
      </c>
      <c r="E515" s="31">
        <v>0.26669361702127659</v>
      </c>
      <c r="F515" s="32">
        <v>0</v>
      </c>
      <c r="G515" s="32">
        <v>0</v>
      </c>
      <c r="H515" s="32">
        <v>0</v>
      </c>
      <c r="I515" s="32">
        <v>0</v>
      </c>
      <c r="J515" s="29">
        <f>Лист4!E513/1000</f>
        <v>4.1781999999999995</v>
      </c>
      <c r="K515" s="33"/>
      <c r="L515" s="33"/>
    </row>
    <row r="516" spans="1:12" s="34" customFormat="1" ht="18.75" customHeight="1" x14ac:dyDescent="0.25">
      <c r="A516" s="23" t="str">
        <f>Лист4!A514</f>
        <v xml:space="preserve">Маяковского ул. д.26 </v>
      </c>
      <c r="B516" s="49">
        <f t="shared" si="14"/>
        <v>3.0478893617021283</v>
      </c>
      <c r="C516" s="49">
        <f t="shared" si="15"/>
        <v>0.20781063829787239</v>
      </c>
      <c r="D516" s="30">
        <v>0</v>
      </c>
      <c r="E516" s="31">
        <v>0.20781063829787239</v>
      </c>
      <c r="F516" s="32">
        <v>0</v>
      </c>
      <c r="G516" s="32">
        <v>0</v>
      </c>
      <c r="H516" s="32">
        <v>0</v>
      </c>
      <c r="I516" s="32">
        <v>0</v>
      </c>
      <c r="J516" s="29">
        <f>Лист4!E514/1000</f>
        <v>3.2557000000000005</v>
      </c>
      <c r="K516" s="33"/>
      <c r="L516" s="33"/>
    </row>
    <row r="517" spans="1:12" s="34" customFormat="1" ht="18.75" customHeight="1" x14ac:dyDescent="0.25">
      <c r="A517" s="23" t="str">
        <f>Лист4!A515</f>
        <v xml:space="preserve">Маяковского ул. д.27 </v>
      </c>
      <c r="B517" s="49">
        <f t="shared" si="14"/>
        <v>6.1579404255319146</v>
      </c>
      <c r="C517" s="49">
        <f t="shared" si="15"/>
        <v>0.41985957446808508</v>
      </c>
      <c r="D517" s="30">
        <v>0</v>
      </c>
      <c r="E517" s="31">
        <v>0.41985957446808508</v>
      </c>
      <c r="F517" s="32">
        <v>0</v>
      </c>
      <c r="G517" s="32">
        <v>0</v>
      </c>
      <c r="H517" s="32">
        <v>0</v>
      </c>
      <c r="I517" s="32">
        <v>0</v>
      </c>
      <c r="J517" s="29">
        <f>Лист4!E515/1000</f>
        <v>6.5777999999999999</v>
      </c>
      <c r="K517" s="33"/>
      <c r="L517" s="33"/>
    </row>
    <row r="518" spans="1:12" s="34" customFormat="1" ht="18.75" customHeight="1" x14ac:dyDescent="0.25">
      <c r="A518" s="23" t="str">
        <f>Лист4!A516</f>
        <v xml:space="preserve">Маяковского ул. д.28 </v>
      </c>
      <c r="B518" s="49">
        <f t="shared" si="14"/>
        <v>7.2838723404255319</v>
      </c>
      <c r="C518" s="49">
        <f t="shared" si="15"/>
        <v>0.49662765957446808</v>
      </c>
      <c r="D518" s="30">
        <v>0</v>
      </c>
      <c r="E518" s="31">
        <v>0.49662765957446808</v>
      </c>
      <c r="F518" s="32">
        <v>0</v>
      </c>
      <c r="G518" s="32">
        <v>0</v>
      </c>
      <c r="H518" s="32">
        <v>0</v>
      </c>
      <c r="I518" s="32">
        <v>0</v>
      </c>
      <c r="J518" s="29">
        <f>Лист4!E516/1000</f>
        <v>7.7805</v>
      </c>
      <c r="K518" s="33"/>
      <c r="L518" s="33"/>
    </row>
    <row r="519" spans="1:12" s="34" customFormat="1" ht="18.75" customHeight="1" x14ac:dyDescent="0.25">
      <c r="A519" s="23" t="str">
        <f>Лист4!A517</f>
        <v xml:space="preserve">Маяковского ул. д.34 </v>
      </c>
      <c r="B519" s="49">
        <f t="shared" si="14"/>
        <v>0</v>
      </c>
      <c r="C519" s="49">
        <f t="shared" si="15"/>
        <v>0</v>
      </c>
      <c r="D519" s="30">
        <v>0</v>
      </c>
      <c r="E519" s="31">
        <v>0</v>
      </c>
      <c r="F519" s="32">
        <v>0</v>
      </c>
      <c r="G519" s="32">
        <v>0</v>
      </c>
      <c r="H519" s="32">
        <v>0</v>
      </c>
      <c r="I519" s="32">
        <v>0</v>
      </c>
      <c r="J519" s="29">
        <f>Лист4!E517/1000</f>
        <v>0</v>
      </c>
      <c r="K519" s="33"/>
      <c r="L519" s="33"/>
    </row>
    <row r="520" spans="1:12" s="34" customFormat="1" ht="18.75" customHeight="1" x14ac:dyDescent="0.25">
      <c r="A520" s="23" t="str">
        <f>Лист4!A518</f>
        <v xml:space="preserve">Маяковского ул. д.36 </v>
      </c>
      <c r="B520" s="49">
        <f t="shared" ref="B520:B583" si="16">J520+I520-E520</f>
        <v>0</v>
      </c>
      <c r="C520" s="49">
        <f t="shared" ref="C520:C583" si="17">E520</f>
        <v>0</v>
      </c>
      <c r="D520" s="30">
        <v>0</v>
      </c>
      <c r="E520" s="31">
        <v>0</v>
      </c>
      <c r="F520" s="32">
        <v>0</v>
      </c>
      <c r="G520" s="32">
        <v>0</v>
      </c>
      <c r="H520" s="32">
        <v>0</v>
      </c>
      <c r="I520" s="32">
        <v>0</v>
      </c>
      <c r="J520" s="29">
        <f>Лист4!E518/1000</f>
        <v>0</v>
      </c>
      <c r="K520" s="33"/>
      <c r="L520" s="33"/>
    </row>
    <row r="521" spans="1:12" s="34" customFormat="1" ht="18.75" customHeight="1" x14ac:dyDescent="0.25">
      <c r="A521" s="23" t="str">
        <f>Лист4!A519</f>
        <v xml:space="preserve">Маяковского ул. д.4 </v>
      </c>
      <c r="B521" s="49">
        <f t="shared" si="16"/>
        <v>14.095727659574468</v>
      </c>
      <c r="C521" s="49">
        <f t="shared" si="17"/>
        <v>0.96107234042553191</v>
      </c>
      <c r="D521" s="30">
        <v>0</v>
      </c>
      <c r="E521" s="31">
        <v>0.96107234042553191</v>
      </c>
      <c r="F521" s="32">
        <v>0</v>
      </c>
      <c r="G521" s="32">
        <v>0</v>
      </c>
      <c r="H521" s="32">
        <v>0</v>
      </c>
      <c r="I521" s="32">
        <v>0</v>
      </c>
      <c r="J521" s="29">
        <f>Лист4!E519/1000</f>
        <v>15.056799999999999</v>
      </c>
      <c r="K521" s="33"/>
      <c r="L521" s="33"/>
    </row>
    <row r="522" spans="1:12" s="34" customFormat="1" ht="18.75" customHeight="1" x14ac:dyDescent="0.25">
      <c r="A522" s="23" t="str">
        <f>Лист4!A520</f>
        <v xml:space="preserve">Маяковского ул. д.40 </v>
      </c>
      <c r="B522" s="49">
        <f t="shared" si="16"/>
        <v>0.87391489361702124</v>
      </c>
      <c r="C522" s="49">
        <f t="shared" si="17"/>
        <v>5.9585106382978731E-2</v>
      </c>
      <c r="D522" s="30">
        <v>0</v>
      </c>
      <c r="E522" s="31">
        <v>5.9585106382978731E-2</v>
      </c>
      <c r="F522" s="32">
        <v>0</v>
      </c>
      <c r="G522" s="32">
        <v>0</v>
      </c>
      <c r="H522" s="32">
        <v>0</v>
      </c>
      <c r="I522" s="32">
        <v>0</v>
      </c>
      <c r="J522" s="29">
        <f>Лист4!E520/1000</f>
        <v>0.9335</v>
      </c>
      <c r="K522" s="33"/>
      <c r="L522" s="33"/>
    </row>
    <row r="523" spans="1:12" s="34" customFormat="1" ht="18.75" customHeight="1" x14ac:dyDescent="0.25">
      <c r="A523" s="23" t="str">
        <f>Лист4!A521</f>
        <v xml:space="preserve">Маяковского ул. д.41 </v>
      </c>
      <c r="B523" s="49">
        <f t="shared" si="16"/>
        <v>0.71972765957446805</v>
      </c>
      <c r="C523" s="49">
        <f t="shared" si="17"/>
        <v>4.9072340425531914E-2</v>
      </c>
      <c r="D523" s="30">
        <v>0</v>
      </c>
      <c r="E523" s="31">
        <v>4.9072340425531914E-2</v>
      </c>
      <c r="F523" s="32">
        <v>0</v>
      </c>
      <c r="G523" s="32">
        <v>0</v>
      </c>
      <c r="H523" s="32">
        <v>0</v>
      </c>
      <c r="I523" s="32">
        <v>0</v>
      </c>
      <c r="J523" s="29">
        <f>Лист4!E521/1000</f>
        <v>0.76879999999999993</v>
      </c>
      <c r="K523" s="33"/>
      <c r="L523" s="33"/>
    </row>
    <row r="524" spans="1:12" s="34" customFormat="1" ht="25.5" customHeight="1" x14ac:dyDescent="0.25">
      <c r="A524" s="23" t="str">
        <f>Лист4!A522</f>
        <v xml:space="preserve">Мельникова ул. д.10 </v>
      </c>
      <c r="B524" s="49">
        <f t="shared" si="16"/>
        <v>0</v>
      </c>
      <c r="C524" s="49">
        <f t="shared" si="17"/>
        <v>0</v>
      </c>
      <c r="D524" s="30">
        <v>0</v>
      </c>
      <c r="E524" s="31">
        <v>0</v>
      </c>
      <c r="F524" s="32">
        <v>0</v>
      </c>
      <c r="G524" s="32">
        <v>0</v>
      </c>
      <c r="H524" s="32">
        <v>0</v>
      </c>
      <c r="I524" s="32">
        <v>0</v>
      </c>
      <c r="J524" s="29">
        <f>Лист4!E522/1000</f>
        <v>0</v>
      </c>
      <c r="K524" s="33"/>
      <c r="L524" s="33"/>
    </row>
    <row r="525" spans="1:12" s="34" customFormat="1" ht="18.75" customHeight="1" x14ac:dyDescent="0.25">
      <c r="A525" s="23" t="str">
        <f>Лист4!A523</f>
        <v xml:space="preserve">Мельникова ул. д.4 </v>
      </c>
      <c r="B525" s="49">
        <f t="shared" si="16"/>
        <v>0.29994893617021273</v>
      </c>
      <c r="C525" s="49">
        <f t="shared" si="17"/>
        <v>2.045106382978723E-2</v>
      </c>
      <c r="D525" s="30">
        <v>0</v>
      </c>
      <c r="E525" s="31">
        <v>2.045106382978723E-2</v>
      </c>
      <c r="F525" s="32">
        <v>0</v>
      </c>
      <c r="G525" s="32">
        <v>0</v>
      </c>
      <c r="H525" s="32">
        <v>0</v>
      </c>
      <c r="I525" s="32">
        <v>0</v>
      </c>
      <c r="J525" s="29">
        <f>Лист4!E523/1000</f>
        <v>0.32039999999999996</v>
      </c>
      <c r="K525" s="33"/>
      <c r="L525" s="33"/>
    </row>
    <row r="526" spans="1:12" s="34" customFormat="1" ht="18.75" customHeight="1" x14ac:dyDescent="0.25">
      <c r="A526" s="23" t="str">
        <f>Лист4!A524</f>
        <v xml:space="preserve">Мельникова ул. д.8 </v>
      </c>
      <c r="B526" s="49">
        <f t="shared" si="16"/>
        <v>0</v>
      </c>
      <c r="C526" s="49">
        <f t="shared" si="17"/>
        <v>0</v>
      </c>
      <c r="D526" s="30">
        <v>0</v>
      </c>
      <c r="E526" s="31">
        <v>0</v>
      </c>
      <c r="F526" s="32">
        <v>0</v>
      </c>
      <c r="G526" s="32">
        <v>0</v>
      </c>
      <c r="H526" s="32">
        <v>0</v>
      </c>
      <c r="I526" s="32">
        <v>0</v>
      </c>
      <c r="J526" s="29">
        <f>Лист4!E524/1000</f>
        <v>0</v>
      </c>
      <c r="K526" s="33"/>
      <c r="L526" s="33"/>
    </row>
    <row r="527" spans="1:12" s="34" customFormat="1" ht="18.75" customHeight="1" x14ac:dyDescent="0.25">
      <c r="A527" s="23" t="str">
        <f>Лист4!A525</f>
        <v xml:space="preserve">Мечникова ул. д.11 </v>
      </c>
      <c r="B527" s="49">
        <f t="shared" si="16"/>
        <v>7.6060085106382971</v>
      </c>
      <c r="C527" s="49">
        <f t="shared" si="17"/>
        <v>0.51859148936170207</v>
      </c>
      <c r="D527" s="30">
        <v>0</v>
      </c>
      <c r="E527" s="31">
        <v>0.51859148936170207</v>
      </c>
      <c r="F527" s="32">
        <v>0</v>
      </c>
      <c r="G527" s="32">
        <v>0</v>
      </c>
      <c r="H527" s="32">
        <v>0</v>
      </c>
      <c r="I527" s="32">
        <v>0</v>
      </c>
      <c r="J527" s="29">
        <f>Лист4!E525/1000</f>
        <v>8.1245999999999992</v>
      </c>
      <c r="K527" s="33"/>
      <c r="L527" s="33"/>
    </row>
    <row r="528" spans="1:12" s="34" customFormat="1" ht="18.75" customHeight="1" x14ac:dyDescent="0.25">
      <c r="A528" s="23" t="str">
        <f>Лист4!A526</f>
        <v xml:space="preserve">Минусинская ул. д.2 </v>
      </c>
      <c r="B528" s="49">
        <f t="shared" si="16"/>
        <v>478.9547914893617</v>
      </c>
      <c r="C528" s="49">
        <f t="shared" si="17"/>
        <v>32.656008510638294</v>
      </c>
      <c r="D528" s="30">
        <v>0</v>
      </c>
      <c r="E528" s="31">
        <v>32.656008510638294</v>
      </c>
      <c r="F528" s="32">
        <v>0</v>
      </c>
      <c r="G528" s="32">
        <v>0</v>
      </c>
      <c r="H528" s="32">
        <v>0</v>
      </c>
      <c r="I528" s="32">
        <v>0</v>
      </c>
      <c r="J528" s="29">
        <f>Лист4!E526/1000</f>
        <v>511.61079999999998</v>
      </c>
      <c r="K528" s="33"/>
      <c r="L528" s="33"/>
    </row>
    <row r="529" spans="1:12" s="34" customFormat="1" ht="18.75" customHeight="1" x14ac:dyDescent="0.25">
      <c r="A529" s="23" t="str">
        <f>Лист4!A527</f>
        <v xml:space="preserve">Минусинская ул. д.5 </v>
      </c>
      <c r="B529" s="49">
        <f t="shared" si="16"/>
        <v>1184.5526655319145</v>
      </c>
      <c r="C529" s="49">
        <f t="shared" si="17"/>
        <v>80.764954468085079</v>
      </c>
      <c r="D529" s="30">
        <v>0</v>
      </c>
      <c r="E529" s="31">
        <v>80.764954468085079</v>
      </c>
      <c r="F529" s="32">
        <v>0</v>
      </c>
      <c r="G529" s="32">
        <v>0</v>
      </c>
      <c r="H529" s="32">
        <v>0</v>
      </c>
      <c r="I529" s="32">
        <v>0</v>
      </c>
      <c r="J529" s="29">
        <f>Лист4!E527/1000</f>
        <v>1265.3176199999996</v>
      </c>
      <c r="K529" s="33"/>
      <c r="L529" s="33"/>
    </row>
    <row r="530" spans="1:12" s="34" customFormat="1" ht="18.75" customHeight="1" x14ac:dyDescent="0.25">
      <c r="A530" s="23" t="str">
        <f>Лист4!A528</f>
        <v xml:space="preserve">Михаила Аладьина ул. д.15 </v>
      </c>
      <c r="B530" s="49">
        <f t="shared" si="16"/>
        <v>15.034612765957446</v>
      </c>
      <c r="C530" s="49">
        <f t="shared" si="17"/>
        <v>1.0250872340425532</v>
      </c>
      <c r="D530" s="30">
        <v>0</v>
      </c>
      <c r="E530" s="31">
        <v>1.0250872340425532</v>
      </c>
      <c r="F530" s="32">
        <v>0</v>
      </c>
      <c r="G530" s="32">
        <v>0</v>
      </c>
      <c r="H530" s="32">
        <v>0</v>
      </c>
      <c r="I530" s="32">
        <v>0</v>
      </c>
      <c r="J530" s="29">
        <f>Лист4!E528/1000</f>
        <v>16.059699999999999</v>
      </c>
      <c r="K530" s="33"/>
      <c r="L530" s="33"/>
    </row>
    <row r="531" spans="1:12" s="34" customFormat="1" ht="18.75" customHeight="1" x14ac:dyDescent="0.25">
      <c r="A531" s="23" t="str">
        <f>Лист4!A529</f>
        <v xml:space="preserve">Михаила Аладьина ул. д.3 </v>
      </c>
      <c r="B531" s="49">
        <f t="shared" si="16"/>
        <v>21.551480851063829</v>
      </c>
      <c r="C531" s="49">
        <f t="shared" si="17"/>
        <v>1.4694191489361703</v>
      </c>
      <c r="D531" s="30">
        <v>0</v>
      </c>
      <c r="E531" s="31">
        <v>1.4694191489361703</v>
      </c>
      <c r="F531" s="32">
        <v>0</v>
      </c>
      <c r="G531" s="32">
        <v>0</v>
      </c>
      <c r="H531" s="32">
        <v>0</v>
      </c>
      <c r="I531" s="32">
        <v>0</v>
      </c>
      <c r="J531" s="29">
        <f>Лист4!E529/1000</f>
        <v>23.020900000000001</v>
      </c>
      <c r="K531" s="33"/>
      <c r="L531" s="33"/>
    </row>
    <row r="532" spans="1:12" s="34" customFormat="1" ht="18.75" customHeight="1" x14ac:dyDescent="0.25">
      <c r="A532" s="23" t="str">
        <f>Лист4!A530</f>
        <v xml:space="preserve">Михаила Аладьина ул. д.8 </v>
      </c>
      <c r="B532" s="49">
        <f t="shared" si="16"/>
        <v>426.12221276595744</v>
      </c>
      <c r="C532" s="49">
        <f t="shared" si="17"/>
        <v>29.053787234042552</v>
      </c>
      <c r="D532" s="30">
        <v>0</v>
      </c>
      <c r="E532" s="31">
        <v>29.053787234042552</v>
      </c>
      <c r="F532" s="32">
        <v>0</v>
      </c>
      <c r="G532" s="32">
        <v>0</v>
      </c>
      <c r="H532" s="32">
        <v>0</v>
      </c>
      <c r="I532" s="32">
        <v>0</v>
      </c>
      <c r="J532" s="29">
        <f>Лист4!E530/1000</f>
        <v>455.17599999999999</v>
      </c>
      <c r="K532" s="33"/>
      <c r="L532" s="33"/>
    </row>
    <row r="533" spans="1:12" s="34" customFormat="1" ht="18.75" customHeight="1" x14ac:dyDescent="0.25">
      <c r="A533" s="23" t="str">
        <f>Лист4!A531</f>
        <v xml:space="preserve">Молодой Гвардии ул. д.15/36 </v>
      </c>
      <c r="B533" s="49">
        <f t="shared" si="16"/>
        <v>670.7731191489363</v>
      </c>
      <c r="C533" s="49">
        <f t="shared" si="17"/>
        <v>45.734530851063838</v>
      </c>
      <c r="D533" s="30">
        <v>0</v>
      </c>
      <c r="E533" s="31">
        <v>45.734530851063838</v>
      </c>
      <c r="F533" s="32">
        <v>0</v>
      </c>
      <c r="G533" s="32">
        <v>0</v>
      </c>
      <c r="H533" s="32">
        <v>0</v>
      </c>
      <c r="I533" s="32">
        <v>0</v>
      </c>
      <c r="J533" s="29">
        <f>Лист4!E531/1000</f>
        <v>716.50765000000013</v>
      </c>
      <c r="K533" s="33"/>
      <c r="L533" s="33"/>
    </row>
    <row r="534" spans="1:12" s="34" customFormat="1" ht="18.75" customHeight="1" x14ac:dyDescent="0.25">
      <c r="A534" s="23" t="str">
        <f>Лист4!A532</f>
        <v xml:space="preserve">Молодой Гвардии ул. д.16 </v>
      </c>
      <c r="B534" s="49">
        <f t="shared" si="16"/>
        <v>13.891736170212765</v>
      </c>
      <c r="C534" s="49">
        <f t="shared" si="17"/>
        <v>0.94716382978723401</v>
      </c>
      <c r="D534" s="30">
        <v>0</v>
      </c>
      <c r="E534" s="31">
        <v>0.94716382978723401</v>
      </c>
      <c r="F534" s="32">
        <v>0</v>
      </c>
      <c r="G534" s="32">
        <v>0</v>
      </c>
      <c r="H534" s="32">
        <v>0</v>
      </c>
      <c r="I534" s="32">
        <v>0</v>
      </c>
      <c r="J534" s="29">
        <f>Лист4!E532/1000</f>
        <v>14.838899999999999</v>
      </c>
      <c r="K534" s="33"/>
      <c r="L534" s="33"/>
    </row>
    <row r="535" spans="1:12" s="34" customFormat="1" ht="18.75" customHeight="1" x14ac:dyDescent="0.25">
      <c r="A535" s="23" t="str">
        <f>Лист4!A533</f>
        <v xml:space="preserve">Молодой Гвардии ул. д.9 </v>
      </c>
      <c r="B535" s="49">
        <f t="shared" si="16"/>
        <v>21.295344680851063</v>
      </c>
      <c r="C535" s="49">
        <f t="shared" si="17"/>
        <v>1.4519553191489361</v>
      </c>
      <c r="D535" s="30">
        <v>0</v>
      </c>
      <c r="E535" s="31">
        <v>1.4519553191489361</v>
      </c>
      <c r="F535" s="32">
        <v>0</v>
      </c>
      <c r="G535" s="32">
        <v>0</v>
      </c>
      <c r="H535" s="32">
        <v>0</v>
      </c>
      <c r="I535" s="32">
        <v>0</v>
      </c>
      <c r="J535" s="29">
        <f>Лист4!E533/1000</f>
        <v>22.747299999999999</v>
      </c>
      <c r="K535" s="33"/>
      <c r="L535" s="33"/>
    </row>
    <row r="536" spans="1:12" s="34" customFormat="1" ht="18.75" customHeight="1" x14ac:dyDescent="0.25">
      <c r="A536" s="23" t="str">
        <f>Лист4!A534</f>
        <v xml:space="preserve">Московская ул. д.12 </v>
      </c>
      <c r="B536" s="49">
        <f t="shared" si="16"/>
        <v>10.604187234042554</v>
      </c>
      <c r="C536" s="49">
        <f t="shared" si="17"/>
        <v>0.7230127659574469</v>
      </c>
      <c r="D536" s="30">
        <v>0</v>
      </c>
      <c r="E536" s="31">
        <v>0.7230127659574469</v>
      </c>
      <c r="F536" s="32">
        <v>0</v>
      </c>
      <c r="G536" s="32">
        <v>0</v>
      </c>
      <c r="H536" s="32">
        <v>0</v>
      </c>
      <c r="I536" s="32">
        <v>0</v>
      </c>
      <c r="J536" s="29">
        <f>Лист4!E534/1000</f>
        <v>11.327200000000001</v>
      </c>
      <c r="K536" s="33"/>
      <c r="L536" s="33"/>
    </row>
    <row r="537" spans="1:12" s="34" customFormat="1" ht="18.75" customHeight="1" x14ac:dyDescent="0.25">
      <c r="A537" s="23" t="str">
        <f>Лист4!A535</f>
        <v xml:space="preserve">Московская ул. д.13 </v>
      </c>
      <c r="B537" s="49">
        <f t="shared" si="16"/>
        <v>0</v>
      </c>
      <c r="C537" s="49">
        <f t="shared" si="17"/>
        <v>0</v>
      </c>
      <c r="D537" s="30">
        <v>0</v>
      </c>
      <c r="E537" s="31">
        <v>0</v>
      </c>
      <c r="F537" s="32">
        <v>0</v>
      </c>
      <c r="G537" s="32">
        <v>0</v>
      </c>
      <c r="H537" s="32">
        <v>0</v>
      </c>
      <c r="I537" s="32">
        <v>0</v>
      </c>
      <c r="J537" s="29">
        <f>Лист4!E535/1000</f>
        <v>0</v>
      </c>
      <c r="K537" s="33"/>
      <c r="L537" s="33"/>
    </row>
    <row r="538" spans="1:12" s="34" customFormat="1" ht="18.75" customHeight="1" x14ac:dyDescent="0.25">
      <c r="A538" s="23" t="str">
        <f>Лист4!A536</f>
        <v xml:space="preserve">Московская ул. д.17Б </v>
      </c>
      <c r="B538" s="49">
        <f t="shared" si="16"/>
        <v>0</v>
      </c>
      <c r="C538" s="49">
        <f t="shared" si="17"/>
        <v>0</v>
      </c>
      <c r="D538" s="30">
        <v>0</v>
      </c>
      <c r="E538" s="31">
        <v>0</v>
      </c>
      <c r="F538" s="32">
        <v>0</v>
      </c>
      <c r="G538" s="32">
        <v>0</v>
      </c>
      <c r="H538" s="32">
        <v>0</v>
      </c>
      <c r="I538" s="32">
        <v>0</v>
      </c>
      <c r="J538" s="29">
        <f>Лист4!E536/1000</f>
        <v>0</v>
      </c>
      <c r="K538" s="33"/>
      <c r="L538" s="33"/>
    </row>
    <row r="539" spans="1:12" s="34" customFormat="1" ht="18.75" customHeight="1" x14ac:dyDescent="0.25">
      <c r="A539" s="23" t="str">
        <f>Лист4!A537</f>
        <v xml:space="preserve">Московская ул. д.2 </v>
      </c>
      <c r="B539" s="49">
        <f t="shared" si="16"/>
        <v>11.572187234042554</v>
      </c>
      <c r="C539" s="49">
        <f t="shared" si="17"/>
        <v>0.78901276595744685</v>
      </c>
      <c r="D539" s="30">
        <v>0</v>
      </c>
      <c r="E539" s="31">
        <v>0.78901276595744685</v>
      </c>
      <c r="F539" s="32">
        <v>0</v>
      </c>
      <c r="G539" s="32">
        <v>0</v>
      </c>
      <c r="H539" s="32">
        <v>0</v>
      </c>
      <c r="I539" s="32">
        <v>0</v>
      </c>
      <c r="J539" s="29">
        <f>Лист4!E537/1000</f>
        <v>12.3612</v>
      </c>
      <c r="K539" s="33"/>
      <c r="L539" s="33"/>
    </row>
    <row r="540" spans="1:12" s="34" customFormat="1" ht="18.75" customHeight="1" x14ac:dyDescent="0.25">
      <c r="A540" s="23" t="str">
        <f>Лист4!A538</f>
        <v xml:space="preserve">Московская ул. д.7 </v>
      </c>
      <c r="B540" s="49">
        <f t="shared" si="16"/>
        <v>36.423106382978723</v>
      </c>
      <c r="C540" s="49">
        <f t="shared" si="17"/>
        <v>2.4833936170212767</v>
      </c>
      <c r="D540" s="30">
        <v>0</v>
      </c>
      <c r="E540" s="31">
        <v>2.4833936170212767</v>
      </c>
      <c r="F540" s="32">
        <v>0</v>
      </c>
      <c r="G540" s="32">
        <v>0</v>
      </c>
      <c r="H540" s="32">
        <v>0</v>
      </c>
      <c r="I540" s="32">
        <v>0</v>
      </c>
      <c r="J540" s="29">
        <f>Лист4!E538/1000</f>
        <v>38.906500000000001</v>
      </c>
      <c r="K540" s="33"/>
      <c r="L540" s="33"/>
    </row>
    <row r="541" spans="1:12" s="34" customFormat="1" ht="18.75" customHeight="1" x14ac:dyDescent="0.25">
      <c r="A541" s="23" t="str">
        <f>Лист4!A539</f>
        <v xml:space="preserve">Московская ул. д.9 </v>
      </c>
      <c r="B541" s="49">
        <f t="shared" si="16"/>
        <v>0.15446808510638299</v>
      </c>
      <c r="C541" s="49">
        <f t="shared" si="17"/>
        <v>1.0531914893617021E-2</v>
      </c>
      <c r="D541" s="30">
        <v>0</v>
      </c>
      <c r="E541" s="31">
        <v>1.0531914893617021E-2</v>
      </c>
      <c r="F541" s="32">
        <v>0</v>
      </c>
      <c r="G541" s="32">
        <v>0</v>
      </c>
      <c r="H541" s="32">
        <v>0</v>
      </c>
      <c r="I541" s="32">
        <v>0</v>
      </c>
      <c r="J541" s="29">
        <f>Лист4!E539/1000</f>
        <v>0.16500000000000001</v>
      </c>
      <c r="K541" s="33"/>
      <c r="L541" s="33"/>
    </row>
    <row r="542" spans="1:12" s="34" customFormat="1" ht="18.75" customHeight="1" x14ac:dyDescent="0.25">
      <c r="A542" s="23" t="str">
        <f>Лист4!A540</f>
        <v xml:space="preserve">Мусы Джалиля ул. д.12 </v>
      </c>
      <c r="B542" s="49">
        <f t="shared" si="16"/>
        <v>6.7861106382978722</v>
      </c>
      <c r="C542" s="49">
        <f t="shared" si="17"/>
        <v>0.4626893617021276</v>
      </c>
      <c r="D542" s="30">
        <v>0</v>
      </c>
      <c r="E542" s="31">
        <v>0.4626893617021276</v>
      </c>
      <c r="F542" s="32">
        <v>0</v>
      </c>
      <c r="G542" s="32">
        <v>0</v>
      </c>
      <c r="H542" s="32">
        <v>0</v>
      </c>
      <c r="I542" s="32">
        <v>0</v>
      </c>
      <c r="J542" s="29">
        <f>Лист4!E540/1000</f>
        <v>7.2488000000000001</v>
      </c>
      <c r="K542" s="33"/>
      <c r="L542" s="33"/>
    </row>
    <row r="543" spans="1:12" s="34" customFormat="1" ht="18.75" customHeight="1" x14ac:dyDescent="0.25">
      <c r="A543" s="23" t="str">
        <f>Лист4!A541</f>
        <v xml:space="preserve">Мусы Джалиля ул. д.24 </v>
      </c>
      <c r="B543" s="49">
        <f t="shared" si="16"/>
        <v>10.88967234042553</v>
      </c>
      <c r="C543" s="49">
        <f t="shared" si="17"/>
        <v>0.7424776595744681</v>
      </c>
      <c r="D543" s="30">
        <v>0</v>
      </c>
      <c r="E543" s="31">
        <v>0.7424776595744681</v>
      </c>
      <c r="F543" s="32">
        <v>0</v>
      </c>
      <c r="G543" s="32">
        <v>0</v>
      </c>
      <c r="H543" s="32">
        <v>0</v>
      </c>
      <c r="I543" s="32">
        <v>0</v>
      </c>
      <c r="J543" s="29">
        <f>Лист4!E541/1000</f>
        <v>11.632149999999999</v>
      </c>
      <c r="K543" s="33"/>
      <c r="L543" s="33"/>
    </row>
    <row r="544" spans="1:12" s="34" customFormat="1" ht="18.75" customHeight="1" x14ac:dyDescent="0.25">
      <c r="A544" s="23" t="str">
        <f>Лист4!A542</f>
        <v xml:space="preserve">Набережная 1-го Мая ул. д.101 </v>
      </c>
      <c r="B544" s="49">
        <f t="shared" si="16"/>
        <v>92.78813617021278</v>
      </c>
      <c r="C544" s="49">
        <f t="shared" si="17"/>
        <v>6.3264638297872349</v>
      </c>
      <c r="D544" s="30">
        <v>0</v>
      </c>
      <c r="E544" s="31">
        <v>6.3264638297872349</v>
      </c>
      <c r="F544" s="32">
        <v>0</v>
      </c>
      <c r="G544" s="32">
        <v>0</v>
      </c>
      <c r="H544" s="32">
        <v>0</v>
      </c>
      <c r="I544" s="32">
        <v>0</v>
      </c>
      <c r="J544" s="29">
        <f>Лист4!E542/1000</f>
        <v>99.11460000000001</v>
      </c>
      <c r="K544" s="33"/>
      <c r="L544" s="33"/>
    </row>
    <row r="545" spans="1:12" s="34" customFormat="1" ht="18.75" customHeight="1" x14ac:dyDescent="0.25">
      <c r="A545" s="23" t="str">
        <f>Лист4!A543</f>
        <v xml:space="preserve">Набережная 1-го Мая ул. д.103 </v>
      </c>
      <c r="B545" s="49">
        <f t="shared" si="16"/>
        <v>54.047446808510642</v>
      </c>
      <c r="C545" s="49">
        <f t="shared" si="17"/>
        <v>3.6850531914893616</v>
      </c>
      <c r="D545" s="30">
        <v>0</v>
      </c>
      <c r="E545" s="31">
        <v>3.6850531914893616</v>
      </c>
      <c r="F545" s="32">
        <v>0</v>
      </c>
      <c r="G545" s="32">
        <v>0</v>
      </c>
      <c r="H545" s="32">
        <v>0</v>
      </c>
      <c r="I545" s="32">
        <v>0</v>
      </c>
      <c r="J545" s="29">
        <f>Лист4!E543/1000</f>
        <v>57.732500000000002</v>
      </c>
      <c r="K545" s="33"/>
      <c r="L545" s="33"/>
    </row>
    <row r="546" spans="1:12" s="34" customFormat="1" ht="18.75" customHeight="1" x14ac:dyDescent="0.25">
      <c r="A546" s="23" t="str">
        <f>Лист4!A544</f>
        <v xml:space="preserve">Набережная 1-го Мая ул. д.104 </v>
      </c>
      <c r="B546" s="49">
        <f t="shared" si="16"/>
        <v>25.807123404255321</v>
      </c>
      <c r="C546" s="49">
        <f t="shared" si="17"/>
        <v>1.7595765957446809</v>
      </c>
      <c r="D546" s="30">
        <v>0</v>
      </c>
      <c r="E546" s="31">
        <v>1.7595765957446809</v>
      </c>
      <c r="F546" s="32">
        <v>0</v>
      </c>
      <c r="G546" s="32">
        <v>0</v>
      </c>
      <c r="H546" s="32">
        <v>0</v>
      </c>
      <c r="I546" s="32">
        <v>0</v>
      </c>
      <c r="J546" s="29">
        <f>Лист4!E544/1000</f>
        <v>27.566700000000001</v>
      </c>
      <c r="K546" s="33"/>
      <c r="L546" s="33"/>
    </row>
    <row r="547" spans="1:12" s="34" customFormat="1" ht="18.75" customHeight="1" x14ac:dyDescent="0.25">
      <c r="A547" s="23" t="str">
        <f>Лист4!A545</f>
        <v xml:space="preserve">Набережная 1-го Мая ул. д.106 </v>
      </c>
      <c r="B547" s="49">
        <f t="shared" si="16"/>
        <v>77.939727659574459</v>
      </c>
      <c r="C547" s="49">
        <f t="shared" si="17"/>
        <v>5.3140723404255326</v>
      </c>
      <c r="D547" s="30">
        <v>0</v>
      </c>
      <c r="E547" s="31">
        <v>5.3140723404255326</v>
      </c>
      <c r="F547" s="32">
        <v>0</v>
      </c>
      <c r="G547" s="32">
        <v>0</v>
      </c>
      <c r="H547" s="32">
        <v>0</v>
      </c>
      <c r="I547" s="32">
        <v>0</v>
      </c>
      <c r="J547" s="29">
        <f>Лист4!E545/1000</f>
        <v>83.253799999999998</v>
      </c>
      <c r="K547" s="33"/>
      <c r="L547" s="33"/>
    </row>
    <row r="548" spans="1:12" s="34" customFormat="1" ht="18.75" customHeight="1" x14ac:dyDescent="0.25">
      <c r="A548" s="23" t="str">
        <f>Лист4!A546</f>
        <v xml:space="preserve">Набережная 1-го Мая ул. д.107 </v>
      </c>
      <c r="B548" s="49">
        <f t="shared" si="16"/>
        <v>22.284314893617022</v>
      </c>
      <c r="C548" s="49">
        <f t="shared" si="17"/>
        <v>1.5193851063829786</v>
      </c>
      <c r="D548" s="30">
        <v>0</v>
      </c>
      <c r="E548" s="31">
        <v>1.5193851063829786</v>
      </c>
      <c r="F548" s="32">
        <v>0</v>
      </c>
      <c r="G548" s="32">
        <v>0</v>
      </c>
      <c r="H548" s="32">
        <v>0</v>
      </c>
      <c r="I548" s="32">
        <v>0</v>
      </c>
      <c r="J548" s="29">
        <f>Лист4!E546/1000</f>
        <v>23.803699999999999</v>
      </c>
      <c r="K548" s="33"/>
      <c r="L548" s="33"/>
    </row>
    <row r="549" spans="1:12" s="34" customFormat="1" ht="18.75" customHeight="1" x14ac:dyDescent="0.25">
      <c r="A549" s="23" t="str">
        <f>Лист4!A547</f>
        <v xml:space="preserve">Набережная 1-го Мая ул. д.108 </v>
      </c>
      <c r="B549" s="49">
        <f t="shared" si="16"/>
        <v>29.115361702127665</v>
      </c>
      <c r="C549" s="49">
        <f t="shared" si="17"/>
        <v>1.9851382978723406</v>
      </c>
      <c r="D549" s="30">
        <v>0</v>
      </c>
      <c r="E549" s="31">
        <v>1.9851382978723406</v>
      </c>
      <c r="F549" s="32">
        <v>0</v>
      </c>
      <c r="G549" s="32">
        <v>0</v>
      </c>
      <c r="H549" s="32">
        <v>0</v>
      </c>
      <c r="I549" s="32">
        <v>0</v>
      </c>
      <c r="J549" s="29">
        <f>Лист4!E547/1000</f>
        <v>31.100500000000004</v>
      </c>
      <c r="K549" s="33"/>
      <c r="L549" s="33"/>
    </row>
    <row r="550" spans="1:12" s="34" customFormat="1" ht="18.75" customHeight="1" x14ac:dyDescent="0.25">
      <c r="A550" s="23" t="str">
        <f>Лист4!A548</f>
        <v xml:space="preserve">Набережная 1-го Мая ул. д.109 </v>
      </c>
      <c r="B550" s="49">
        <f t="shared" si="16"/>
        <v>0</v>
      </c>
      <c r="C550" s="49">
        <f t="shared" si="17"/>
        <v>0</v>
      </c>
      <c r="D550" s="30">
        <v>0</v>
      </c>
      <c r="E550" s="31">
        <v>0</v>
      </c>
      <c r="F550" s="32">
        <v>0</v>
      </c>
      <c r="G550" s="32">
        <v>0</v>
      </c>
      <c r="H550" s="32">
        <v>0</v>
      </c>
      <c r="I550" s="32">
        <v>0</v>
      </c>
      <c r="J550" s="29">
        <f>Лист4!E548/1000</f>
        <v>0</v>
      </c>
      <c r="K550" s="33"/>
      <c r="L550" s="33"/>
    </row>
    <row r="551" spans="1:12" s="34" customFormat="1" ht="18.75" customHeight="1" x14ac:dyDescent="0.25">
      <c r="A551" s="23" t="str">
        <f>Лист4!A549</f>
        <v xml:space="preserve">Набережная 1-го Мая ул. д.111 </v>
      </c>
      <c r="B551" s="49">
        <f t="shared" si="16"/>
        <v>42.478910638297876</v>
      </c>
      <c r="C551" s="49">
        <f t="shared" si="17"/>
        <v>2.8962893617021281</v>
      </c>
      <c r="D551" s="30">
        <v>0</v>
      </c>
      <c r="E551" s="31">
        <v>2.8962893617021281</v>
      </c>
      <c r="F551" s="32">
        <v>0</v>
      </c>
      <c r="G551" s="32">
        <v>0</v>
      </c>
      <c r="H551" s="32">
        <v>0</v>
      </c>
      <c r="I551" s="32">
        <v>0</v>
      </c>
      <c r="J551" s="29">
        <f>Лист4!E549/1000</f>
        <v>45.375200000000007</v>
      </c>
      <c r="K551" s="33"/>
      <c r="L551" s="33"/>
    </row>
    <row r="552" spans="1:12" s="34" customFormat="1" ht="25.5" customHeight="1" x14ac:dyDescent="0.25">
      <c r="A552" s="23" t="str">
        <f>Лист4!A550</f>
        <v xml:space="preserve">Набережная 1-го Мая ул. д.112 </v>
      </c>
      <c r="B552" s="49">
        <f t="shared" si="16"/>
        <v>0</v>
      </c>
      <c r="C552" s="49">
        <f t="shared" si="17"/>
        <v>0</v>
      </c>
      <c r="D552" s="30">
        <v>0</v>
      </c>
      <c r="E552" s="31">
        <v>0</v>
      </c>
      <c r="F552" s="32">
        <v>0</v>
      </c>
      <c r="G552" s="32">
        <v>0</v>
      </c>
      <c r="H552" s="32">
        <v>0</v>
      </c>
      <c r="I552" s="32">
        <v>0</v>
      </c>
      <c r="J552" s="29">
        <f>Лист4!E550/1000</f>
        <v>0</v>
      </c>
      <c r="K552" s="33"/>
      <c r="L552" s="33"/>
    </row>
    <row r="553" spans="1:12" s="34" customFormat="1" ht="18.75" customHeight="1" x14ac:dyDescent="0.25">
      <c r="A553" s="23" t="str">
        <f>Лист4!A551</f>
        <v xml:space="preserve">Набережная 1-го Мая ул. д.113 </v>
      </c>
      <c r="B553" s="49">
        <f t="shared" si="16"/>
        <v>46.120987234042552</v>
      </c>
      <c r="C553" s="49">
        <f t="shared" si="17"/>
        <v>3.1446127659574463</v>
      </c>
      <c r="D553" s="30">
        <v>0</v>
      </c>
      <c r="E553" s="31">
        <v>3.1446127659574463</v>
      </c>
      <c r="F553" s="32">
        <v>0</v>
      </c>
      <c r="G553" s="32">
        <v>0</v>
      </c>
      <c r="H553" s="32">
        <v>0</v>
      </c>
      <c r="I553" s="32">
        <v>0</v>
      </c>
      <c r="J553" s="29">
        <f>Лист4!E551/1000</f>
        <v>49.265599999999999</v>
      </c>
      <c r="K553" s="33"/>
      <c r="L553" s="33"/>
    </row>
    <row r="554" spans="1:12" s="34" customFormat="1" ht="18.75" customHeight="1" x14ac:dyDescent="0.25">
      <c r="A554" s="23" t="str">
        <f>Лист4!A552</f>
        <v xml:space="preserve">Набережная 1-го Мая ул. д.114 </v>
      </c>
      <c r="B554" s="49">
        <f t="shared" si="16"/>
        <v>8.3406212765957441</v>
      </c>
      <c r="C554" s="49">
        <f t="shared" si="17"/>
        <v>0.56867872340425529</v>
      </c>
      <c r="D554" s="30">
        <v>0</v>
      </c>
      <c r="E554" s="31">
        <v>0.56867872340425529</v>
      </c>
      <c r="F554" s="32">
        <v>0</v>
      </c>
      <c r="G554" s="32">
        <v>0</v>
      </c>
      <c r="H554" s="32">
        <v>0</v>
      </c>
      <c r="I554" s="32">
        <v>0</v>
      </c>
      <c r="J554" s="29">
        <f>Лист4!E552/1000</f>
        <v>8.9093</v>
      </c>
      <c r="K554" s="33"/>
      <c r="L554" s="33"/>
    </row>
    <row r="555" spans="1:12" s="34" customFormat="1" ht="18.75" customHeight="1" x14ac:dyDescent="0.25">
      <c r="A555" s="23" t="str">
        <f>Лист4!A553</f>
        <v xml:space="preserve">Набережная 1-го Мая ул. д.116 </v>
      </c>
      <c r="B555" s="49">
        <f t="shared" si="16"/>
        <v>14.800851063829787</v>
      </c>
      <c r="C555" s="49">
        <f t="shared" si="17"/>
        <v>1.0091489361702128</v>
      </c>
      <c r="D555" s="30">
        <v>0</v>
      </c>
      <c r="E555" s="31">
        <v>1.0091489361702128</v>
      </c>
      <c r="F555" s="32">
        <v>0</v>
      </c>
      <c r="G555" s="32">
        <v>0</v>
      </c>
      <c r="H555" s="32">
        <v>0</v>
      </c>
      <c r="I555" s="32">
        <v>0</v>
      </c>
      <c r="J555" s="29">
        <f>Лист4!E553/1000</f>
        <v>15.81</v>
      </c>
      <c r="K555" s="33"/>
      <c r="L555" s="33"/>
    </row>
    <row r="556" spans="1:12" s="34" customFormat="1" ht="18.75" customHeight="1" x14ac:dyDescent="0.25">
      <c r="A556" s="23" t="str">
        <f>Лист4!A554</f>
        <v xml:space="preserve">Набережная 1-го Мая ул. д.119 </v>
      </c>
      <c r="B556" s="49">
        <f t="shared" si="16"/>
        <v>136.04800000000003</v>
      </c>
      <c r="C556" s="49">
        <f t="shared" si="17"/>
        <v>9.2760000000000034</v>
      </c>
      <c r="D556" s="30">
        <v>0</v>
      </c>
      <c r="E556" s="31">
        <v>9.2760000000000034</v>
      </c>
      <c r="F556" s="32">
        <v>0</v>
      </c>
      <c r="G556" s="32">
        <v>0</v>
      </c>
      <c r="H556" s="32">
        <v>0</v>
      </c>
      <c r="I556" s="32">
        <v>0</v>
      </c>
      <c r="J556" s="29">
        <f>Лист4!E554/1000</f>
        <v>145.32400000000004</v>
      </c>
      <c r="K556" s="33"/>
      <c r="L556" s="33"/>
    </row>
    <row r="557" spans="1:12" s="34" customFormat="1" ht="18.75" customHeight="1" x14ac:dyDescent="0.25">
      <c r="A557" s="23" t="str">
        <f>Лист4!A555</f>
        <v xml:space="preserve">Набережная 1-го Мая ул. д.12 </v>
      </c>
      <c r="B557" s="49">
        <f t="shared" si="16"/>
        <v>6.8183148936170221</v>
      </c>
      <c r="C557" s="49">
        <f t="shared" si="17"/>
        <v>0.46488510638297875</v>
      </c>
      <c r="D557" s="30">
        <v>0</v>
      </c>
      <c r="E557" s="31">
        <v>0.46488510638297875</v>
      </c>
      <c r="F557" s="32">
        <v>0</v>
      </c>
      <c r="G557" s="32">
        <v>0</v>
      </c>
      <c r="H557" s="32">
        <v>0</v>
      </c>
      <c r="I557" s="32">
        <v>0</v>
      </c>
      <c r="J557" s="29">
        <f>Лист4!E555/1000</f>
        <v>7.2832000000000008</v>
      </c>
      <c r="K557" s="33"/>
      <c r="L557" s="33"/>
    </row>
    <row r="558" spans="1:12" s="34" customFormat="1" ht="18.75" customHeight="1" x14ac:dyDescent="0.25">
      <c r="A558" s="23" t="str">
        <f>Лист4!A556</f>
        <v xml:space="preserve">Набережная 1-го Мая ул. д.122 </v>
      </c>
      <c r="B558" s="49">
        <f t="shared" si="16"/>
        <v>8.0882297872340434</v>
      </c>
      <c r="C558" s="49">
        <f t="shared" si="17"/>
        <v>0.55147021276595753</v>
      </c>
      <c r="D558" s="30">
        <v>0</v>
      </c>
      <c r="E558" s="31">
        <v>0.55147021276595753</v>
      </c>
      <c r="F558" s="32">
        <v>0</v>
      </c>
      <c r="G558" s="32">
        <v>0</v>
      </c>
      <c r="H558" s="32">
        <v>0</v>
      </c>
      <c r="I558" s="32">
        <v>0</v>
      </c>
      <c r="J558" s="29">
        <f>Лист4!E556/1000</f>
        <v>8.6397000000000013</v>
      </c>
      <c r="K558" s="33"/>
      <c r="L558" s="33"/>
    </row>
    <row r="559" spans="1:12" s="34" customFormat="1" ht="32.25" customHeight="1" x14ac:dyDescent="0.25">
      <c r="A559" s="23" t="str">
        <f>Лист4!A557</f>
        <v xml:space="preserve">Набережная 1-го Мая ул. д.123 </v>
      </c>
      <c r="B559" s="49">
        <f t="shared" si="16"/>
        <v>6.9513446808510642</v>
      </c>
      <c r="C559" s="49">
        <f t="shared" si="17"/>
        <v>0.47395531914893618</v>
      </c>
      <c r="D559" s="30">
        <v>0</v>
      </c>
      <c r="E559" s="31">
        <v>0.47395531914893618</v>
      </c>
      <c r="F559" s="32">
        <v>0</v>
      </c>
      <c r="G559" s="32">
        <v>0</v>
      </c>
      <c r="H559" s="32">
        <v>0</v>
      </c>
      <c r="I559" s="32">
        <v>0</v>
      </c>
      <c r="J559" s="29">
        <f>Лист4!E557/1000</f>
        <v>7.4253</v>
      </c>
      <c r="K559" s="33"/>
      <c r="L559" s="33"/>
    </row>
    <row r="560" spans="1:12" s="34" customFormat="1" ht="18.75" customHeight="1" x14ac:dyDescent="0.25">
      <c r="A560" s="23" t="str">
        <f>Лист4!A558</f>
        <v xml:space="preserve">Набережная 1-го Мая ул. д.125 </v>
      </c>
      <c r="B560" s="49">
        <f t="shared" si="16"/>
        <v>6.297092765957446</v>
      </c>
      <c r="C560" s="49">
        <f t="shared" si="17"/>
        <v>0.42934723404255315</v>
      </c>
      <c r="D560" s="30">
        <v>0</v>
      </c>
      <c r="E560" s="31">
        <v>0.42934723404255315</v>
      </c>
      <c r="F560" s="32">
        <v>0</v>
      </c>
      <c r="G560" s="32">
        <v>0</v>
      </c>
      <c r="H560" s="32">
        <v>0</v>
      </c>
      <c r="I560" s="32">
        <v>0</v>
      </c>
      <c r="J560" s="29">
        <f>Лист4!E558/1000</f>
        <v>6.7264399999999993</v>
      </c>
      <c r="K560" s="33"/>
      <c r="L560" s="33"/>
    </row>
    <row r="561" spans="1:12" s="34" customFormat="1" ht="18.75" customHeight="1" x14ac:dyDescent="0.25">
      <c r="A561" s="23" t="str">
        <f>Лист4!A559</f>
        <v xml:space="preserve">Набережная 1-го Мая ул. д.126 </v>
      </c>
      <c r="B561" s="49">
        <f t="shared" si="16"/>
        <v>23.638391489361705</v>
      </c>
      <c r="C561" s="49">
        <f t="shared" si="17"/>
        <v>1.611708510638298</v>
      </c>
      <c r="D561" s="30">
        <v>0</v>
      </c>
      <c r="E561" s="31">
        <v>1.611708510638298</v>
      </c>
      <c r="F561" s="32">
        <v>0</v>
      </c>
      <c r="G561" s="32">
        <v>0</v>
      </c>
      <c r="H561" s="32">
        <v>0</v>
      </c>
      <c r="I561" s="32">
        <v>0</v>
      </c>
      <c r="J561" s="29">
        <f>Лист4!E559/1000</f>
        <v>25.250100000000003</v>
      </c>
      <c r="K561" s="33"/>
      <c r="L561" s="33"/>
    </row>
    <row r="562" spans="1:12" s="34" customFormat="1" ht="18.75" customHeight="1" x14ac:dyDescent="0.25">
      <c r="A562" s="23" t="str">
        <f>Лист4!A560</f>
        <v xml:space="preserve">Набережная 1-го Мая ул. д.127 </v>
      </c>
      <c r="B562" s="49">
        <f t="shared" si="16"/>
        <v>20.096616170212762</v>
      </c>
      <c r="C562" s="49">
        <f t="shared" si="17"/>
        <v>1.370223829787234</v>
      </c>
      <c r="D562" s="30">
        <v>0</v>
      </c>
      <c r="E562" s="31">
        <v>1.370223829787234</v>
      </c>
      <c r="F562" s="32">
        <v>0</v>
      </c>
      <c r="G562" s="32">
        <v>0</v>
      </c>
      <c r="H562" s="32">
        <v>0</v>
      </c>
      <c r="I562" s="32">
        <v>0</v>
      </c>
      <c r="J562" s="29">
        <f>Лист4!E560/1000</f>
        <v>21.466839999999998</v>
      </c>
      <c r="K562" s="33"/>
      <c r="L562" s="33"/>
    </row>
    <row r="563" spans="1:12" s="34" customFormat="1" ht="18.75" customHeight="1" x14ac:dyDescent="0.25">
      <c r="A563" s="23" t="str">
        <f>Лист4!A561</f>
        <v xml:space="preserve">Набережная 1-го Мая ул. д.129 </v>
      </c>
      <c r="B563" s="49">
        <f t="shared" si="16"/>
        <v>23.727046808510643</v>
      </c>
      <c r="C563" s="49">
        <f t="shared" si="17"/>
        <v>1.6177531914893617</v>
      </c>
      <c r="D563" s="30">
        <v>0</v>
      </c>
      <c r="E563" s="31">
        <v>1.6177531914893617</v>
      </c>
      <c r="F563" s="32">
        <v>0</v>
      </c>
      <c r="G563" s="32">
        <v>0</v>
      </c>
      <c r="H563" s="32">
        <v>0</v>
      </c>
      <c r="I563" s="32">
        <v>0</v>
      </c>
      <c r="J563" s="29">
        <f>Лист4!E561/1000</f>
        <v>25.344800000000003</v>
      </c>
      <c r="K563" s="33"/>
      <c r="L563" s="33"/>
    </row>
    <row r="564" spans="1:12" s="34" customFormat="1" ht="18.75" customHeight="1" x14ac:dyDescent="0.25">
      <c r="A564" s="23" t="str">
        <f>Лист4!A562</f>
        <v xml:space="preserve">Набережная 1-го Мая ул. д.133 </v>
      </c>
      <c r="B564" s="49">
        <f t="shared" si="16"/>
        <v>11.320825531914894</v>
      </c>
      <c r="C564" s="49">
        <f t="shared" si="17"/>
        <v>0.7718744680851064</v>
      </c>
      <c r="D564" s="30">
        <v>0</v>
      </c>
      <c r="E564" s="31">
        <v>0.7718744680851064</v>
      </c>
      <c r="F564" s="32">
        <v>0</v>
      </c>
      <c r="G564" s="32">
        <v>0</v>
      </c>
      <c r="H564" s="32">
        <v>0</v>
      </c>
      <c r="I564" s="32">
        <v>0</v>
      </c>
      <c r="J564" s="29">
        <f>Лист4!E562/1000</f>
        <v>12.092700000000001</v>
      </c>
      <c r="K564" s="33"/>
      <c r="L564" s="33"/>
    </row>
    <row r="565" spans="1:12" s="34" customFormat="1" ht="18.75" customHeight="1" x14ac:dyDescent="0.25">
      <c r="A565" s="23" t="str">
        <f>Лист4!A563</f>
        <v xml:space="preserve">Набережная 1-го Мая ул. д.134 </v>
      </c>
      <c r="B565" s="49">
        <f t="shared" si="16"/>
        <v>35.190451063829791</v>
      </c>
      <c r="C565" s="49">
        <f t="shared" si="17"/>
        <v>2.3993489361702132</v>
      </c>
      <c r="D565" s="30">
        <v>0</v>
      </c>
      <c r="E565" s="31">
        <v>2.3993489361702132</v>
      </c>
      <c r="F565" s="32">
        <v>0</v>
      </c>
      <c r="G565" s="32">
        <v>0</v>
      </c>
      <c r="H565" s="32">
        <v>0</v>
      </c>
      <c r="I565" s="32">
        <v>0</v>
      </c>
      <c r="J565" s="29">
        <f>Лист4!E563/1000</f>
        <v>37.589800000000004</v>
      </c>
      <c r="K565" s="33"/>
      <c r="L565" s="33"/>
    </row>
    <row r="566" spans="1:12" s="34" customFormat="1" ht="18.75" customHeight="1" x14ac:dyDescent="0.25">
      <c r="A566" s="23" t="str">
        <f>Лист4!A564</f>
        <v xml:space="preserve">Набережная 1-го Мая ул. д.136 </v>
      </c>
      <c r="B566" s="49">
        <f t="shared" si="16"/>
        <v>17.782085106382979</v>
      </c>
      <c r="C566" s="49">
        <f t="shared" si="17"/>
        <v>1.2124148936170211</v>
      </c>
      <c r="D566" s="30">
        <v>0</v>
      </c>
      <c r="E566" s="31">
        <v>1.2124148936170211</v>
      </c>
      <c r="F566" s="32">
        <v>0</v>
      </c>
      <c r="G566" s="32">
        <v>0</v>
      </c>
      <c r="H566" s="32">
        <v>0</v>
      </c>
      <c r="I566" s="32">
        <v>0</v>
      </c>
      <c r="J566" s="29">
        <f>Лист4!E564/1000</f>
        <v>18.994499999999999</v>
      </c>
      <c r="K566" s="33"/>
      <c r="L566" s="33"/>
    </row>
    <row r="567" spans="1:12" s="34" customFormat="1" ht="18.75" customHeight="1" x14ac:dyDescent="0.25">
      <c r="A567" s="23" t="str">
        <f>Лист4!A565</f>
        <v xml:space="preserve">Набережная 1-го Мая ул. д.139 </v>
      </c>
      <c r="B567" s="49">
        <f t="shared" si="16"/>
        <v>4.4800425531914891</v>
      </c>
      <c r="C567" s="49">
        <f t="shared" si="17"/>
        <v>0.30545744680851061</v>
      </c>
      <c r="D567" s="30">
        <v>0</v>
      </c>
      <c r="E567" s="31">
        <v>0.30545744680851061</v>
      </c>
      <c r="F567" s="32">
        <v>0</v>
      </c>
      <c r="G567" s="32">
        <v>0</v>
      </c>
      <c r="H567" s="32">
        <v>0</v>
      </c>
      <c r="I567" s="32">
        <v>0</v>
      </c>
      <c r="J567" s="29">
        <f>Лист4!E565/1000</f>
        <v>4.7854999999999999</v>
      </c>
      <c r="K567" s="33"/>
      <c r="L567" s="33"/>
    </row>
    <row r="568" spans="1:12" s="34" customFormat="1" ht="18.75" customHeight="1" x14ac:dyDescent="0.25">
      <c r="A568" s="23" t="str">
        <f>Лист4!A566</f>
        <v xml:space="preserve">Набережная 1-го Мая ул. д.14 </v>
      </c>
      <c r="B568" s="49">
        <f t="shared" si="16"/>
        <v>24.425429787234041</v>
      </c>
      <c r="C568" s="49">
        <f t="shared" si="17"/>
        <v>1.6653702127659575</v>
      </c>
      <c r="D568" s="30">
        <v>0</v>
      </c>
      <c r="E568" s="31">
        <v>1.6653702127659575</v>
      </c>
      <c r="F568" s="32">
        <v>0</v>
      </c>
      <c r="G568" s="32">
        <v>0</v>
      </c>
      <c r="H568" s="32">
        <v>0</v>
      </c>
      <c r="I568" s="32">
        <v>0</v>
      </c>
      <c r="J568" s="29">
        <f>Лист4!E566/1000</f>
        <v>26.090799999999998</v>
      </c>
      <c r="K568" s="33"/>
      <c r="L568" s="33"/>
    </row>
    <row r="569" spans="1:12" s="34" customFormat="1" ht="18.75" customHeight="1" x14ac:dyDescent="0.25">
      <c r="A569" s="23" t="str">
        <f>Лист4!A567</f>
        <v xml:space="preserve">Набережная 1-го Мая ул. д.140 </v>
      </c>
      <c r="B569" s="49">
        <f t="shared" si="16"/>
        <v>0.28131914893617022</v>
      </c>
      <c r="C569" s="49">
        <f t="shared" si="17"/>
        <v>1.9180851063829787E-2</v>
      </c>
      <c r="D569" s="30">
        <v>0</v>
      </c>
      <c r="E569" s="31">
        <v>1.9180851063829787E-2</v>
      </c>
      <c r="F569" s="32">
        <v>0</v>
      </c>
      <c r="G569" s="32">
        <v>0</v>
      </c>
      <c r="H569" s="32">
        <v>0</v>
      </c>
      <c r="I569" s="32">
        <v>0</v>
      </c>
      <c r="J569" s="29">
        <f>Лист4!E567/1000</f>
        <v>0.30049999999999999</v>
      </c>
      <c r="K569" s="33"/>
      <c r="L569" s="33"/>
    </row>
    <row r="570" spans="1:12" s="34" customFormat="1" ht="18.75" customHeight="1" x14ac:dyDescent="0.25">
      <c r="A570" s="23" t="str">
        <f>Лист4!A568</f>
        <v xml:space="preserve">Набережная 1-го Мая ул. д.145 </v>
      </c>
      <c r="B570" s="49">
        <f t="shared" si="16"/>
        <v>50.327106382978727</v>
      </c>
      <c r="C570" s="49">
        <f t="shared" si="17"/>
        <v>3.4313936170212767</v>
      </c>
      <c r="D570" s="30">
        <v>0</v>
      </c>
      <c r="E570" s="31">
        <v>3.4313936170212767</v>
      </c>
      <c r="F570" s="32">
        <v>0</v>
      </c>
      <c r="G570" s="32">
        <v>0</v>
      </c>
      <c r="H570" s="32">
        <v>0</v>
      </c>
      <c r="I570" s="32">
        <v>0</v>
      </c>
      <c r="J570" s="29">
        <f>Лист4!E568/1000</f>
        <v>53.758500000000005</v>
      </c>
      <c r="K570" s="33"/>
      <c r="L570" s="33"/>
    </row>
    <row r="571" spans="1:12" s="34" customFormat="1" ht="18.75" customHeight="1" x14ac:dyDescent="0.25">
      <c r="A571" s="23" t="str">
        <f>Лист4!A569</f>
        <v xml:space="preserve">Набережная 1-го Мая ул. д.147 </v>
      </c>
      <c r="B571" s="49">
        <f t="shared" si="16"/>
        <v>177.38122553191491</v>
      </c>
      <c r="C571" s="49">
        <f t="shared" si="17"/>
        <v>12.094174468085107</v>
      </c>
      <c r="D571" s="30">
        <v>0</v>
      </c>
      <c r="E571" s="31">
        <v>12.094174468085107</v>
      </c>
      <c r="F571" s="32">
        <v>0</v>
      </c>
      <c r="G571" s="32">
        <v>0</v>
      </c>
      <c r="H571" s="32">
        <v>0</v>
      </c>
      <c r="I571" s="32">
        <v>0</v>
      </c>
      <c r="J571" s="29">
        <f>Лист4!E569/1000</f>
        <v>189.47540000000001</v>
      </c>
      <c r="K571" s="33"/>
      <c r="L571" s="33"/>
    </row>
    <row r="572" spans="1:12" s="34" customFormat="1" ht="25.5" customHeight="1" x14ac:dyDescent="0.25">
      <c r="A572" s="23" t="str">
        <f>Лист4!A570</f>
        <v xml:space="preserve">Набережная 1-го Мая ул. д.148 </v>
      </c>
      <c r="B572" s="49">
        <f t="shared" si="16"/>
        <v>0</v>
      </c>
      <c r="C572" s="49">
        <f t="shared" si="17"/>
        <v>0</v>
      </c>
      <c r="D572" s="30">
        <v>0</v>
      </c>
      <c r="E572" s="31">
        <v>0</v>
      </c>
      <c r="F572" s="32">
        <v>0</v>
      </c>
      <c r="G572" s="32">
        <v>0</v>
      </c>
      <c r="H572" s="32">
        <v>0</v>
      </c>
      <c r="I572" s="32">
        <v>0</v>
      </c>
      <c r="J572" s="29">
        <f>Лист4!E570/1000</f>
        <v>0</v>
      </c>
      <c r="K572" s="33"/>
      <c r="L572" s="33"/>
    </row>
    <row r="573" spans="1:12" s="34" customFormat="1" ht="18.75" customHeight="1" x14ac:dyDescent="0.25">
      <c r="A573" s="23" t="str">
        <f>Лист4!A571</f>
        <v xml:space="preserve">Набережная 1-го Мая ул. д.15 </v>
      </c>
      <c r="B573" s="49">
        <f t="shared" si="16"/>
        <v>91.861234042553207</v>
      </c>
      <c r="C573" s="49">
        <f t="shared" si="17"/>
        <v>6.2632659574468104</v>
      </c>
      <c r="D573" s="30">
        <v>0</v>
      </c>
      <c r="E573" s="31">
        <v>6.2632659574468104</v>
      </c>
      <c r="F573" s="32">
        <v>0</v>
      </c>
      <c r="G573" s="32">
        <v>0</v>
      </c>
      <c r="H573" s="32">
        <v>0</v>
      </c>
      <c r="I573" s="32">
        <v>0</v>
      </c>
      <c r="J573" s="29">
        <f>Лист4!E571/1000</f>
        <v>98.124500000000012</v>
      </c>
      <c r="K573" s="33"/>
      <c r="L573" s="33"/>
    </row>
    <row r="574" spans="1:12" s="34" customFormat="1" ht="18.75" customHeight="1" x14ac:dyDescent="0.25">
      <c r="A574" s="23" t="str">
        <f>Лист4!A572</f>
        <v xml:space="preserve">Набережная 1-го Мая ул. д.150 </v>
      </c>
      <c r="B574" s="49">
        <f t="shared" si="16"/>
        <v>15.271931914893619</v>
      </c>
      <c r="C574" s="49">
        <f t="shared" si="17"/>
        <v>1.0412680851063829</v>
      </c>
      <c r="D574" s="30">
        <v>0</v>
      </c>
      <c r="E574" s="31">
        <v>1.0412680851063829</v>
      </c>
      <c r="F574" s="32">
        <v>0</v>
      </c>
      <c r="G574" s="32">
        <v>0</v>
      </c>
      <c r="H574" s="32">
        <v>0</v>
      </c>
      <c r="I574" s="32">
        <v>0</v>
      </c>
      <c r="J574" s="29">
        <f>Лист4!E572/1000</f>
        <v>16.313200000000002</v>
      </c>
      <c r="K574" s="33"/>
      <c r="L574" s="33"/>
    </row>
    <row r="575" spans="1:12" s="34" customFormat="1" ht="18.75" customHeight="1" x14ac:dyDescent="0.25">
      <c r="A575" s="23" t="str">
        <f>Лист4!A573</f>
        <v xml:space="preserve">Набережная 1-го Мая ул. д.154А </v>
      </c>
      <c r="B575" s="49">
        <f t="shared" si="16"/>
        <v>53.439965957446802</v>
      </c>
      <c r="C575" s="49">
        <f t="shared" si="17"/>
        <v>3.6436340425531917</v>
      </c>
      <c r="D575" s="30">
        <v>0</v>
      </c>
      <c r="E575" s="31">
        <v>3.6436340425531917</v>
      </c>
      <c r="F575" s="32">
        <v>0</v>
      </c>
      <c r="G575" s="32">
        <v>0</v>
      </c>
      <c r="H575" s="32">
        <v>0</v>
      </c>
      <c r="I575" s="32">
        <v>0</v>
      </c>
      <c r="J575" s="29">
        <f>Лист4!E573/1000</f>
        <v>57.083599999999997</v>
      </c>
      <c r="K575" s="33"/>
      <c r="L575" s="33"/>
    </row>
    <row r="576" spans="1:12" s="34" customFormat="1" ht="18.75" customHeight="1" x14ac:dyDescent="0.25">
      <c r="A576" s="23" t="str">
        <f>Лист4!A574</f>
        <v xml:space="preserve">Набережная 1-го Мая ул. д.16 </v>
      </c>
      <c r="B576" s="49">
        <f t="shared" si="16"/>
        <v>2.4254297872340427</v>
      </c>
      <c r="C576" s="49">
        <f t="shared" si="17"/>
        <v>0.16537021276595748</v>
      </c>
      <c r="D576" s="30">
        <v>0</v>
      </c>
      <c r="E576" s="31">
        <v>0.16537021276595748</v>
      </c>
      <c r="F576" s="32">
        <v>0</v>
      </c>
      <c r="G576" s="32">
        <v>0</v>
      </c>
      <c r="H576" s="32">
        <v>0</v>
      </c>
      <c r="I576" s="32">
        <v>0</v>
      </c>
      <c r="J576" s="29">
        <f>Лист4!E574/1000</f>
        <v>2.5908000000000002</v>
      </c>
      <c r="K576" s="33"/>
      <c r="L576" s="33"/>
    </row>
    <row r="577" spans="1:12" s="34" customFormat="1" ht="18.75" customHeight="1" x14ac:dyDescent="0.25">
      <c r="A577" s="23" t="str">
        <f>Лист4!A575</f>
        <v xml:space="preserve">Набережная 1-го Мая ул. д.21 </v>
      </c>
      <c r="B577" s="49">
        <f t="shared" si="16"/>
        <v>20.498102127659571</v>
      </c>
      <c r="C577" s="49">
        <f t="shared" si="17"/>
        <v>1.3975978723404254</v>
      </c>
      <c r="D577" s="30">
        <v>0</v>
      </c>
      <c r="E577" s="31">
        <v>1.3975978723404254</v>
      </c>
      <c r="F577" s="32">
        <v>0</v>
      </c>
      <c r="G577" s="32">
        <v>0</v>
      </c>
      <c r="H577" s="32">
        <v>0</v>
      </c>
      <c r="I577" s="32">
        <v>0</v>
      </c>
      <c r="J577" s="29">
        <f>Лист4!E575/1000</f>
        <v>21.895699999999998</v>
      </c>
      <c r="K577" s="33"/>
      <c r="L577" s="33"/>
    </row>
    <row r="578" spans="1:12" s="34" customFormat="1" ht="18.75" customHeight="1" x14ac:dyDescent="0.25">
      <c r="A578" s="23" t="str">
        <f>Лист4!A576</f>
        <v xml:space="preserve">Набережная 1-го Мая ул. д.22 </v>
      </c>
      <c r="B578" s="49">
        <f t="shared" si="16"/>
        <v>15.123829787234044</v>
      </c>
      <c r="C578" s="49">
        <f t="shared" si="17"/>
        <v>1.0311702127659574</v>
      </c>
      <c r="D578" s="30">
        <v>0</v>
      </c>
      <c r="E578" s="31">
        <v>1.0311702127659574</v>
      </c>
      <c r="F578" s="32">
        <v>0</v>
      </c>
      <c r="G578" s="32">
        <v>0</v>
      </c>
      <c r="H578" s="32">
        <v>0</v>
      </c>
      <c r="I578" s="32">
        <v>0</v>
      </c>
      <c r="J578" s="29">
        <f>Лист4!E576/1000</f>
        <v>16.155000000000001</v>
      </c>
      <c r="K578" s="33"/>
      <c r="L578" s="33"/>
    </row>
    <row r="579" spans="1:12" s="34" customFormat="1" ht="18.75" customHeight="1" x14ac:dyDescent="0.25">
      <c r="A579" s="23" t="str">
        <f>Лист4!A577</f>
        <v xml:space="preserve">Набережная 1-го Мая ул. д.23 </v>
      </c>
      <c r="B579" s="49">
        <f t="shared" si="16"/>
        <v>29.049361702127662</v>
      </c>
      <c r="C579" s="49">
        <f t="shared" si="17"/>
        <v>1.9806382978723409</v>
      </c>
      <c r="D579" s="30">
        <v>0</v>
      </c>
      <c r="E579" s="31">
        <v>1.9806382978723409</v>
      </c>
      <c r="F579" s="32">
        <v>0</v>
      </c>
      <c r="G579" s="32">
        <v>0</v>
      </c>
      <c r="H579" s="32">
        <v>0</v>
      </c>
      <c r="I579" s="32">
        <v>0</v>
      </c>
      <c r="J579" s="29">
        <f>Лист4!E577/1000</f>
        <v>31.030000000000005</v>
      </c>
      <c r="K579" s="33"/>
      <c r="L579" s="33"/>
    </row>
    <row r="580" spans="1:12" s="34" customFormat="1" ht="25.5" customHeight="1" x14ac:dyDescent="0.25">
      <c r="A580" s="23" t="str">
        <f>Лист4!A578</f>
        <v xml:space="preserve">Набережная 1-го Мая ул. д.26 </v>
      </c>
      <c r="B580" s="49">
        <f t="shared" si="16"/>
        <v>27.322782978723403</v>
      </c>
      <c r="C580" s="49">
        <f t="shared" si="17"/>
        <v>1.862917021276596</v>
      </c>
      <c r="D580" s="30">
        <v>0</v>
      </c>
      <c r="E580" s="31">
        <v>1.862917021276596</v>
      </c>
      <c r="F580" s="32">
        <v>0</v>
      </c>
      <c r="G580" s="32">
        <v>0</v>
      </c>
      <c r="H580" s="32">
        <v>0</v>
      </c>
      <c r="I580" s="32">
        <v>0</v>
      </c>
      <c r="J580" s="29">
        <f>Лист4!E578/1000</f>
        <v>29.185700000000001</v>
      </c>
      <c r="K580" s="33"/>
      <c r="L580" s="33"/>
    </row>
    <row r="581" spans="1:12" s="34" customFormat="1" ht="18.75" customHeight="1" x14ac:dyDescent="0.25">
      <c r="A581" s="23" t="str">
        <f>Лист4!A579</f>
        <v xml:space="preserve">Набережная 1-го Мая ул. д.3 </v>
      </c>
      <c r="B581" s="49">
        <f t="shared" si="16"/>
        <v>38.231131914893609</v>
      </c>
      <c r="C581" s="49">
        <f t="shared" si="17"/>
        <v>2.6066680851063824</v>
      </c>
      <c r="D581" s="30">
        <v>0</v>
      </c>
      <c r="E581" s="31">
        <v>2.6066680851063824</v>
      </c>
      <c r="F581" s="32">
        <v>0</v>
      </c>
      <c r="G581" s="32">
        <v>0</v>
      </c>
      <c r="H581" s="32">
        <v>0</v>
      </c>
      <c r="I581" s="32">
        <v>0</v>
      </c>
      <c r="J581" s="29">
        <f>Лист4!E579/1000</f>
        <v>40.837799999999994</v>
      </c>
      <c r="K581" s="33"/>
      <c r="L581" s="33"/>
    </row>
    <row r="582" spans="1:12" s="34" customFormat="1" ht="18.75" customHeight="1" x14ac:dyDescent="0.25">
      <c r="A582" s="23" t="str">
        <f>Лист4!A580</f>
        <v xml:space="preserve">Набережная 1-го Мая ул. д.31 </v>
      </c>
      <c r="B582" s="49">
        <f t="shared" si="16"/>
        <v>42.56166808510639</v>
      </c>
      <c r="C582" s="49">
        <f t="shared" si="17"/>
        <v>2.9019319148936171</v>
      </c>
      <c r="D582" s="30">
        <v>0</v>
      </c>
      <c r="E582" s="31">
        <v>2.9019319148936171</v>
      </c>
      <c r="F582" s="32">
        <v>0</v>
      </c>
      <c r="G582" s="32">
        <v>0</v>
      </c>
      <c r="H582" s="32">
        <v>0</v>
      </c>
      <c r="I582" s="32">
        <v>0</v>
      </c>
      <c r="J582" s="29">
        <f>Лист4!E580/1000</f>
        <v>45.463600000000007</v>
      </c>
      <c r="K582" s="33"/>
      <c r="L582" s="33"/>
    </row>
    <row r="583" spans="1:12" s="34" customFormat="1" ht="18.75" customHeight="1" x14ac:dyDescent="0.25">
      <c r="A583" s="23" t="str">
        <f>Лист4!A581</f>
        <v xml:space="preserve">Набережная 1-го Мая ул. д.32 </v>
      </c>
      <c r="B583" s="49">
        <f t="shared" si="16"/>
        <v>17.816068085106384</v>
      </c>
      <c r="C583" s="49">
        <f t="shared" si="17"/>
        <v>1.2147319148936169</v>
      </c>
      <c r="D583" s="30">
        <v>0</v>
      </c>
      <c r="E583" s="31">
        <v>1.2147319148936169</v>
      </c>
      <c r="F583" s="32">
        <v>0</v>
      </c>
      <c r="G583" s="32">
        <v>0</v>
      </c>
      <c r="H583" s="32">
        <v>0</v>
      </c>
      <c r="I583" s="32">
        <v>0</v>
      </c>
      <c r="J583" s="29">
        <f>Лист4!E581/1000</f>
        <v>19.030799999999999</v>
      </c>
      <c r="K583" s="33"/>
      <c r="L583" s="33"/>
    </row>
    <row r="584" spans="1:12" s="34" customFormat="1" ht="25.5" customHeight="1" x14ac:dyDescent="0.25">
      <c r="A584" s="23" t="str">
        <f>Лист4!A582</f>
        <v xml:space="preserve">Набережная 1-го Мая ул. д.35 </v>
      </c>
      <c r="B584" s="49">
        <f t="shared" ref="B584:B647" si="18">J584+I584-E584</f>
        <v>31.201570212765958</v>
      </c>
      <c r="C584" s="49">
        <f t="shared" ref="C584:C647" si="19">E584</f>
        <v>2.1273797872340428</v>
      </c>
      <c r="D584" s="30">
        <v>0</v>
      </c>
      <c r="E584" s="31">
        <v>2.1273797872340428</v>
      </c>
      <c r="F584" s="32">
        <v>0</v>
      </c>
      <c r="G584" s="32">
        <v>0</v>
      </c>
      <c r="H584" s="32">
        <v>0</v>
      </c>
      <c r="I584" s="32">
        <v>0</v>
      </c>
      <c r="J584" s="29">
        <f>Лист4!E582/1000</f>
        <v>33.328949999999999</v>
      </c>
      <c r="K584" s="33"/>
      <c r="L584" s="33"/>
    </row>
    <row r="585" spans="1:12" s="34" customFormat="1" ht="18.75" customHeight="1" x14ac:dyDescent="0.25">
      <c r="A585" s="23" t="str">
        <f>Лист4!A583</f>
        <v xml:space="preserve">Набережная 1-го Мая ул. д.37 </v>
      </c>
      <c r="B585" s="49">
        <f t="shared" si="18"/>
        <v>10.274655319148938</v>
      </c>
      <c r="C585" s="49">
        <f t="shared" si="19"/>
        <v>0.70054468085106392</v>
      </c>
      <c r="D585" s="30">
        <v>0</v>
      </c>
      <c r="E585" s="31">
        <v>0.70054468085106392</v>
      </c>
      <c r="F585" s="32">
        <v>0</v>
      </c>
      <c r="G585" s="32">
        <v>0</v>
      </c>
      <c r="H585" s="32">
        <v>0</v>
      </c>
      <c r="I585" s="32">
        <v>0</v>
      </c>
      <c r="J585" s="29">
        <f>Лист4!E583/1000</f>
        <v>10.975200000000001</v>
      </c>
      <c r="K585" s="33"/>
      <c r="L585" s="33"/>
    </row>
    <row r="586" spans="1:12" s="34" customFormat="1" ht="18.75" customHeight="1" x14ac:dyDescent="0.25">
      <c r="A586" s="23" t="str">
        <f>Лист4!A584</f>
        <v xml:space="preserve">Набережная 1-го Мая ул. д.48 </v>
      </c>
      <c r="B586" s="49">
        <f t="shared" si="18"/>
        <v>30.477208510638299</v>
      </c>
      <c r="C586" s="49">
        <f t="shared" si="19"/>
        <v>2.0779914893617022</v>
      </c>
      <c r="D586" s="30">
        <v>0</v>
      </c>
      <c r="E586" s="31">
        <v>2.0779914893617022</v>
      </c>
      <c r="F586" s="32">
        <v>0</v>
      </c>
      <c r="G586" s="32">
        <v>0</v>
      </c>
      <c r="H586" s="32">
        <v>0</v>
      </c>
      <c r="I586" s="32">
        <v>0</v>
      </c>
      <c r="J586" s="29">
        <f>Лист4!E584/1000</f>
        <v>32.555199999999999</v>
      </c>
      <c r="K586" s="33"/>
      <c r="L586" s="33"/>
    </row>
    <row r="587" spans="1:12" s="34" customFormat="1" ht="25.5" customHeight="1" x14ac:dyDescent="0.25">
      <c r="A587" s="23" t="str">
        <f>Лист4!A585</f>
        <v>Набережная 1-го Мая ул. д.51 пом.007</v>
      </c>
      <c r="B587" s="49">
        <f t="shared" si="18"/>
        <v>38.361699574468091</v>
      </c>
      <c r="C587" s="49">
        <f t="shared" si="19"/>
        <v>2.6155704255319154</v>
      </c>
      <c r="D587" s="30">
        <v>0</v>
      </c>
      <c r="E587" s="31">
        <v>2.6155704255319154</v>
      </c>
      <c r="F587" s="32">
        <v>0</v>
      </c>
      <c r="G587" s="32">
        <v>0</v>
      </c>
      <c r="H587" s="32">
        <v>0</v>
      </c>
      <c r="I587" s="32">
        <v>0</v>
      </c>
      <c r="J587" s="29">
        <f>Лист4!E585/1000</f>
        <v>40.977270000000004</v>
      </c>
      <c r="K587" s="33"/>
      <c r="L587" s="33"/>
    </row>
    <row r="588" spans="1:12" s="34" customFormat="1" ht="25.5" customHeight="1" x14ac:dyDescent="0.25">
      <c r="A588" s="23" t="str">
        <f>Лист4!A586</f>
        <v xml:space="preserve">Набережная 1-го Мая ул. д.57 </v>
      </c>
      <c r="B588" s="49">
        <f t="shared" si="18"/>
        <v>35.807199999999995</v>
      </c>
      <c r="C588" s="49">
        <f t="shared" si="19"/>
        <v>2.4413999999999998</v>
      </c>
      <c r="D588" s="30">
        <v>0</v>
      </c>
      <c r="E588" s="31">
        <v>2.4413999999999998</v>
      </c>
      <c r="F588" s="32">
        <v>0</v>
      </c>
      <c r="G588" s="32">
        <v>0</v>
      </c>
      <c r="H588" s="32">
        <v>0</v>
      </c>
      <c r="I588" s="32">
        <v>0</v>
      </c>
      <c r="J588" s="29">
        <f>Лист4!E586/1000</f>
        <v>38.248599999999996</v>
      </c>
      <c r="K588" s="33"/>
      <c r="L588" s="33"/>
    </row>
    <row r="589" spans="1:12" s="34" customFormat="1" ht="25.5" customHeight="1" x14ac:dyDescent="0.25">
      <c r="A589" s="23" t="str">
        <f>Лист4!A587</f>
        <v xml:space="preserve">Набережная 1-го Мая ул. д.59 </v>
      </c>
      <c r="B589" s="49">
        <f t="shared" si="18"/>
        <v>0</v>
      </c>
      <c r="C589" s="49">
        <f t="shared" si="19"/>
        <v>0</v>
      </c>
      <c r="D589" s="30">
        <v>0</v>
      </c>
      <c r="E589" s="31">
        <v>0</v>
      </c>
      <c r="F589" s="32">
        <v>0</v>
      </c>
      <c r="G589" s="32">
        <v>0</v>
      </c>
      <c r="H589" s="32">
        <v>0</v>
      </c>
      <c r="I589" s="32">
        <v>0</v>
      </c>
      <c r="J589" s="29">
        <f>Лист4!E587/1000</f>
        <v>0</v>
      </c>
      <c r="K589" s="33"/>
      <c r="L589" s="33"/>
    </row>
    <row r="590" spans="1:12" s="34" customFormat="1" ht="25.5" customHeight="1" x14ac:dyDescent="0.25">
      <c r="A590" s="23" t="str">
        <f>Лист4!A588</f>
        <v xml:space="preserve">Набережная 1-го Мая ул. д.6 </v>
      </c>
      <c r="B590" s="49">
        <f t="shared" si="18"/>
        <v>0</v>
      </c>
      <c r="C590" s="49">
        <f t="shared" si="19"/>
        <v>0</v>
      </c>
      <c r="D590" s="30">
        <v>0</v>
      </c>
      <c r="E590" s="31">
        <v>0</v>
      </c>
      <c r="F590" s="32">
        <v>0</v>
      </c>
      <c r="G590" s="32">
        <v>0</v>
      </c>
      <c r="H590" s="32">
        <v>0</v>
      </c>
      <c r="I590" s="32">
        <v>0</v>
      </c>
      <c r="J590" s="29">
        <f>Лист4!E588/1000</f>
        <v>0</v>
      </c>
      <c r="K590" s="33"/>
      <c r="L590" s="33"/>
    </row>
    <row r="591" spans="1:12" s="34" customFormat="1" ht="25.5" customHeight="1" x14ac:dyDescent="0.25">
      <c r="A591" s="23" t="str">
        <f>Лист4!A589</f>
        <v xml:space="preserve">Набережная 1-го Мая ул. д.61 </v>
      </c>
      <c r="B591" s="49">
        <f t="shared" si="18"/>
        <v>21.546706382978723</v>
      </c>
      <c r="C591" s="49">
        <f t="shared" si="19"/>
        <v>1.4690936170212765</v>
      </c>
      <c r="D591" s="30">
        <v>0</v>
      </c>
      <c r="E591" s="31">
        <v>1.4690936170212765</v>
      </c>
      <c r="F591" s="32">
        <v>0</v>
      </c>
      <c r="G591" s="32">
        <v>0</v>
      </c>
      <c r="H591" s="32">
        <v>0</v>
      </c>
      <c r="I591" s="32">
        <v>0</v>
      </c>
      <c r="J591" s="29">
        <f>Лист4!E589/1000</f>
        <v>23.015799999999999</v>
      </c>
      <c r="K591" s="33"/>
      <c r="L591" s="33"/>
    </row>
    <row r="592" spans="1:12" s="34" customFormat="1" ht="18.75" customHeight="1" x14ac:dyDescent="0.25">
      <c r="A592" s="23" t="str">
        <f>Лист4!A590</f>
        <v xml:space="preserve">Набережная 1-го Мая ул. д.65 </v>
      </c>
      <c r="B592" s="49">
        <f t="shared" si="18"/>
        <v>27.901991489361702</v>
      </c>
      <c r="C592" s="49">
        <f t="shared" si="19"/>
        <v>1.9024085106382982</v>
      </c>
      <c r="D592" s="30">
        <v>0</v>
      </c>
      <c r="E592" s="31">
        <v>1.9024085106382982</v>
      </c>
      <c r="F592" s="32">
        <v>0</v>
      </c>
      <c r="G592" s="32">
        <v>0</v>
      </c>
      <c r="H592" s="32">
        <v>0</v>
      </c>
      <c r="I592" s="32">
        <v>0</v>
      </c>
      <c r="J592" s="29">
        <f>Лист4!E590/1000</f>
        <v>29.804400000000001</v>
      </c>
      <c r="K592" s="33"/>
      <c r="L592" s="33"/>
    </row>
    <row r="593" spans="1:12" s="34" customFormat="1" ht="25.5" customHeight="1" x14ac:dyDescent="0.25">
      <c r="A593" s="23" t="str">
        <f>Лист4!A591</f>
        <v xml:space="preserve">Набережная 1-го Мая ул. д.67 </v>
      </c>
      <c r="B593" s="49">
        <f t="shared" si="18"/>
        <v>9.6697957446808491</v>
      </c>
      <c r="C593" s="49">
        <f t="shared" si="19"/>
        <v>0.65930425531914882</v>
      </c>
      <c r="D593" s="30">
        <v>0</v>
      </c>
      <c r="E593" s="31">
        <v>0.65930425531914882</v>
      </c>
      <c r="F593" s="32">
        <v>0</v>
      </c>
      <c r="G593" s="32">
        <v>0</v>
      </c>
      <c r="H593" s="32">
        <v>0</v>
      </c>
      <c r="I593" s="32">
        <v>0</v>
      </c>
      <c r="J593" s="29">
        <f>Лист4!E591/1000</f>
        <v>10.329099999999999</v>
      </c>
      <c r="K593" s="33"/>
      <c r="L593" s="33"/>
    </row>
    <row r="594" spans="1:12" s="34" customFormat="1" ht="25.5" customHeight="1" x14ac:dyDescent="0.25">
      <c r="A594" s="23" t="str">
        <f>Лист4!A592</f>
        <v xml:space="preserve">Набережная 1-го Мая ул. д.68 </v>
      </c>
      <c r="B594" s="49">
        <f t="shared" si="18"/>
        <v>33.794340425531914</v>
      </c>
      <c r="C594" s="49">
        <f t="shared" si="19"/>
        <v>2.3041595744680849</v>
      </c>
      <c r="D594" s="30">
        <v>0</v>
      </c>
      <c r="E594" s="31">
        <v>2.3041595744680849</v>
      </c>
      <c r="F594" s="32">
        <v>0</v>
      </c>
      <c r="G594" s="32">
        <v>0</v>
      </c>
      <c r="H594" s="32">
        <v>0</v>
      </c>
      <c r="I594" s="32">
        <v>0</v>
      </c>
      <c r="J594" s="29">
        <f>Лист4!E592/1000</f>
        <v>36.098500000000001</v>
      </c>
      <c r="K594" s="33"/>
      <c r="L594" s="33"/>
    </row>
    <row r="595" spans="1:12" s="34" customFormat="1" ht="25.5" customHeight="1" x14ac:dyDescent="0.25">
      <c r="A595" s="23" t="str">
        <f>Лист4!A593</f>
        <v xml:space="preserve">Набережная 1-го Мая ул. д.70 </v>
      </c>
      <c r="B595" s="49">
        <f t="shared" si="18"/>
        <v>0</v>
      </c>
      <c r="C595" s="49">
        <f t="shared" si="19"/>
        <v>0</v>
      </c>
      <c r="D595" s="30">
        <v>0</v>
      </c>
      <c r="E595" s="31">
        <v>0</v>
      </c>
      <c r="F595" s="32">
        <v>0</v>
      </c>
      <c r="G595" s="32">
        <v>0</v>
      </c>
      <c r="H595" s="32">
        <v>0</v>
      </c>
      <c r="I595" s="32">
        <v>0</v>
      </c>
      <c r="J595" s="29">
        <f>Лист4!E593/1000</f>
        <v>0</v>
      </c>
      <c r="K595" s="33"/>
      <c r="L595" s="33"/>
    </row>
    <row r="596" spans="1:12" s="34" customFormat="1" ht="25.5" customHeight="1" x14ac:dyDescent="0.25">
      <c r="A596" s="23" t="str">
        <f>Лист4!A594</f>
        <v xml:space="preserve">Набережная 1-го Мая ул. д.71 </v>
      </c>
      <c r="B596" s="49">
        <f t="shared" si="18"/>
        <v>50.135697021276592</v>
      </c>
      <c r="C596" s="49">
        <f t="shared" si="19"/>
        <v>3.4183429787234041</v>
      </c>
      <c r="D596" s="30">
        <v>0</v>
      </c>
      <c r="E596" s="31">
        <v>3.4183429787234041</v>
      </c>
      <c r="F596" s="32">
        <v>0</v>
      </c>
      <c r="G596" s="32">
        <v>0</v>
      </c>
      <c r="H596" s="32">
        <v>0</v>
      </c>
      <c r="I596" s="32">
        <v>0</v>
      </c>
      <c r="J596" s="29">
        <f>Лист4!E594/1000</f>
        <v>53.554039999999993</v>
      </c>
      <c r="K596" s="33"/>
      <c r="L596" s="33"/>
    </row>
    <row r="597" spans="1:12" s="34" customFormat="1" ht="25.5" customHeight="1" x14ac:dyDescent="0.25">
      <c r="A597" s="23" t="str">
        <f>Лист4!A595</f>
        <v xml:space="preserve">Набережная 1-го Мая ул. д.72 </v>
      </c>
      <c r="B597" s="49">
        <f t="shared" si="18"/>
        <v>8.690842553191489</v>
      </c>
      <c r="C597" s="49">
        <f t="shared" si="19"/>
        <v>0.59255744680851063</v>
      </c>
      <c r="D597" s="30">
        <v>0</v>
      </c>
      <c r="E597" s="31">
        <v>0.59255744680851063</v>
      </c>
      <c r="F597" s="32">
        <v>0</v>
      </c>
      <c r="G597" s="32">
        <v>0</v>
      </c>
      <c r="H597" s="32">
        <v>0</v>
      </c>
      <c r="I597" s="32">
        <v>0</v>
      </c>
      <c r="J597" s="29">
        <f>Лист4!E595/1000</f>
        <v>9.2834000000000003</v>
      </c>
      <c r="K597" s="33"/>
      <c r="L597" s="33"/>
    </row>
    <row r="598" spans="1:12" s="34" customFormat="1" ht="25.5" customHeight="1" x14ac:dyDescent="0.25">
      <c r="A598" s="23" t="str">
        <f>Лист4!A596</f>
        <v xml:space="preserve">Набережная 1-го Мая ул. д.74 </v>
      </c>
      <c r="B598" s="49">
        <f t="shared" si="18"/>
        <v>21.68610212765957</v>
      </c>
      <c r="C598" s="49">
        <f t="shared" si="19"/>
        <v>1.4785978723404254</v>
      </c>
      <c r="D598" s="30">
        <v>0</v>
      </c>
      <c r="E598" s="31">
        <v>1.4785978723404254</v>
      </c>
      <c r="F598" s="32">
        <v>0</v>
      </c>
      <c r="G598" s="32">
        <v>0</v>
      </c>
      <c r="H598" s="32">
        <v>0</v>
      </c>
      <c r="I598" s="32">
        <v>0</v>
      </c>
      <c r="J598" s="29">
        <f>Лист4!E596/1000</f>
        <v>23.164699999999996</v>
      </c>
      <c r="K598" s="33"/>
      <c r="L598" s="33"/>
    </row>
    <row r="599" spans="1:12" s="34" customFormat="1" ht="25.5" customHeight="1" x14ac:dyDescent="0.25">
      <c r="A599" s="23" t="str">
        <f>Лист4!A597</f>
        <v xml:space="preserve">Набережная 1-го Мая ул. д.82 </v>
      </c>
      <c r="B599" s="49">
        <f t="shared" si="18"/>
        <v>45.558817021276589</v>
      </c>
      <c r="C599" s="49">
        <f t="shared" si="19"/>
        <v>3.1062829787234039</v>
      </c>
      <c r="D599" s="30">
        <v>0</v>
      </c>
      <c r="E599" s="31">
        <v>3.1062829787234039</v>
      </c>
      <c r="F599" s="32">
        <v>0</v>
      </c>
      <c r="G599" s="32">
        <v>0</v>
      </c>
      <c r="H599" s="32">
        <v>0</v>
      </c>
      <c r="I599" s="32">
        <v>0</v>
      </c>
      <c r="J599" s="29">
        <f>Лист4!E597/1000</f>
        <v>48.665099999999995</v>
      </c>
      <c r="K599" s="33"/>
      <c r="L599" s="33"/>
    </row>
    <row r="600" spans="1:12" s="34" customFormat="1" ht="25.5" customHeight="1" x14ac:dyDescent="0.25">
      <c r="A600" s="23" t="str">
        <f>Лист4!A598</f>
        <v xml:space="preserve">Набережная 1-го Мая ул. д.84 </v>
      </c>
      <c r="B600" s="49">
        <f t="shared" si="18"/>
        <v>63.381906382978727</v>
      </c>
      <c r="C600" s="49">
        <f t="shared" si="19"/>
        <v>4.321493617021277</v>
      </c>
      <c r="D600" s="30">
        <v>0</v>
      </c>
      <c r="E600" s="31">
        <v>4.321493617021277</v>
      </c>
      <c r="F600" s="32">
        <v>0</v>
      </c>
      <c r="G600" s="32">
        <v>0</v>
      </c>
      <c r="H600" s="32">
        <v>0</v>
      </c>
      <c r="I600" s="32">
        <v>0</v>
      </c>
      <c r="J600" s="29">
        <f>Лист4!E598/1000</f>
        <v>67.703400000000002</v>
      </c>
      <c r="K600" s="33"/>
      <c r="L600" s="33"/>
    </row>
    <row r="601" spans="1:12" s="34" customFormat="1" ht="25.5" customHeight="1" x14ac:dyDescent="0.25">
      <c r="A601" s="23" t="str">
        <f>Лист4!A599</f>
        <v xml:space="preserve">Набережная 1-го Мая ул. д.88 </v>
      </c>
      <c r="B601" s="49">
        <f t="shared" si="18"/>
        <v>0</v>
      </c>
      <c r="C601" s="49">
        <f t="shared" si="19"/>
        <v>0</v>
      </c>
      <c r="D601" s="30">
        <v>0</v>
      </c>
      <c r="E601" s="31">
        <v>0</v>
      </c>
      <c r="F601" s="32">
        <v>0</v>
      </c>
      <c r="G601" s="32">
        <v>0</v>
      </c>
      <c r="H601" s="32">
        <v>0</v>
      </c>
      <c r="I601" s="32">
        <v>0</v>
      </c>
      <c r="J601" s="29">
        <f>Лист4!E599/1000</f>
        <v>0</v>
      </c>
      <c r="K601" s="33"/>
      <c r="L601" s="33"/>
    </row>
    <row r="602" spans="1:12" s="34" customFormat="1" ht="25.5" customHeight="1" x14ac:dyDescent="0.25">
      <c r="A602" s="23" t="str">
        <f>Лист4!A600</f>
        <v xml:space="preserve">Набережная 1-го Мая ул. д.88а </v>
      </c>
      <c r="B602" s="49">
        <f t="shared" si="18"/>
        <v>0</v>
      </c>
      <c r="C602" s="49">
        <f t="shared" si="19"/>
        <v>0</v>
      </c>
      <c r="D602" s="30">
        <v>0</v>
      </c>
      <c r="E602" s="31">
        <v>0</v>
      </c>
      <c r="F602" s="32">
        <v>0</v>
      </c>
      <c r="G602" s="32">
        <v>0</v>
      </c>
      <c r="H602" s="32">
        <v>0</v>
      </c>
      <c r="I602" s="32">
        <v>0</v>
      </c>
      <c r="J602" s="29">
        <f>Лист4!E600/1000</f>
        <v>0</v>
      </c>
      <c r="K602" s="33"/>
      <c r="L602" s="33"/>
    </row>
    <row r="603" spans="1:12" s="34" customFormat="1" ht="25.5" customHeight="1" x14ac:dyDescent="0.25">
      <c r="A603" s="23" t="str">
        <f>Лист4!A601</f>
        <v xml:space="preserve">Набережная 1-го Мая ул. д.9 </v>
      </c>
      <c r="B603" s="49">
        <f t="shared" si="18"/>
        <v>627.18908765957428</v>
      </c>
      <c r="C603" s="49">
        <f t="shared" si="19"/>
        <v>42.762892340425516</v>
      </c>
      <c r="D603" s="30">
        <v>0</v>
      </c>
      <c r="E603" s="31">
        <v>42.762892340425516</v>
      </c>
      <c r="F603" s="32">
        <v>0</v>
      </c>
      <c r="G603" s="32">
        <v>0</v>
      </c>
      <c r="H603" s="32">
        <v>0</v>
      </c>
      <c r="I603" s="32">
        <v>0</v>
      </c>
      <c r="J603" s="29">
        <f>Лист4!E601/1000</f>
        <v>669.95197999999982</v>
      </c>
      <c r="K603" s="33"/>
      <c r="L603" s="33"/>
    </row>
    <row r="604" spans="1:12" s="34" customFormat="1" ht="25.5" customHeight="1" x14ac:dyDescent="0.25">
      <c r="A604" s="23" t="str">
        <f>Лист4!A602</f>
        <v xml:space="preserve">Набережная 1-го Мая ул. д.90 </v>
      </c>
      <c r="B604" s="49">
        <f t="shared" si="18"/>
        <v>30.803931914893614</v>
      </c>
      <c r="C604" s="49">
        <f t="shared" si="19"/>
        <v>2.1002680851063826</v>
      </c>
      <c r="D604" s="30">
        <v>0</v>
      </c>
      <c r="E604" s="31">
        <v>2.1002680851063826</v>
      </c>
      <c r="F604" s="32">
        <v>0</v>
      </c>
      <c r="G604" s="32">
        <v>0</v>
      </c>
      <c r="H604" s="32">
        <v>0</v>
      </c>
      <c r="I604" s="32">
        <v>0</v>
      </c>
      <c r="J604" s="29">
        <f>Лист4!E602/1000</f>
        <v>32.904199999999996</v>
      </c>
      <c r="K604" s="33"/>
      <c r="L604" s="33"/>
    </row>
    <row r="605" spans="1:12" s="34" customFormat="1" ht="25.5" customHeight="1" x14ac:dyDescent="0.25">
      <c r="A605" s="23" t="str">
        <f>Лист4!A603</f>
        <v>Набережная 1-го Мая ул. д.91 пом.35</v>
      </c>
      <c r="B605" s="49">
        <f t="shared" si="18"/>
        <v>299.95764255319159</v>
      </c>
      <c r="C605" s="49">
        <f t="shared" si="19"/>
        <v>20.451657446808518</v>
      </c>
      <c r="D605" s="30">
        <v>0</v>
      </c>
      <c r="E605" s="31">
        <v>20.451657446808518</v>
      </c>
      <c r="F605" s="32">
        <v>0</v>
      </c>
      <c r="G605" s="32">
        <v>0</v>
      </c>
      <c r="H605" s="32">
        <v>0</v>
      </c>
      <c r="I605" s="32">
        <v>0</v>
      </c>
      <c r="J605" s="29">
        <f>Лист4!E603/1000</f>
        <v>320.40930000000009</v>
      </c>
      <c r="K605" s="33"/>
      <c r="L605" s="33"/>
    </row>
    <row r="606" spans="1:12" s="34" customFormat="1" ht="25.5" customHeight="1" x14ac:dyDescent="0.25">
      <c r="A606" s="23" t="str">
        <f>Лист4!A604</f>
        <v xml:space="preserve">Набережная 1-го Мая ул. д.92 </v>
      </c>
      <c r="B606" s="49">
        <f t="shared" si="18"/>
        <v>18.612936170212766</v>
      </c>
      <c r="C606" s="49">
        <f t="shared" si="19"/>
        <v>1.2690638297872341</v>
      </c>
      <c r="D606" s="30">
        <v>0</v>
      </c>
      <c r="E606" s="31">
        <v>1.2690638297872341</v>
      </c>
      <c r="F606" s="32">
        <v>0</v>
      </c>
      <c r="G606" s="32">
        <v>0</v>
      </c>
      <c r="H606" s="32">
        <v>0</v>
      </c>
      <c r="I606" s="32">
        <v>0</v>
      </c>
      <c r="J606" s="29">
        <f>Лист4!E604/1000</f>
        <v>19.882000000000001</v>
      </c>
      <c r="K606" s="33"/>
      <c r="L606" s="33"/>
    </row>
    <row r="607" spans="1:12" s="34" customFormat="1" ht="25.5" customHeight="1" x14ac:dyDescent="0.25">
      <c r="A607" s="23" t="str">
        <f>Лист4!A605</f>
        <v xml:space="preserve">Набережная 1-го Мая ул. д.93 </v>
      </c>
      <c r="B607" s="49">
        <f t="shared" si="18"/>
        <v>14.418425531914895</v>
      </c>
      <c r="C607" s="49">
        <f t="shared" si="19"/>
        <v>0.98307446808510646</v>
      </c>
      <c r="D607" s="30">
        <v>0</v>
      </c>
      <c r="E607" s="31">
        <v>0.98307446808510646</v>
      </c>
      <c r="F607" s="32">
        <v>0</v>
      </c>
      <c r="G607" s="32">
        <v>0</v>
      </c>
      <c r="H607" s="32">
        <v>0</v>
      </c>
      <c r="I607" s="32">
        <v>0</v>
      </c>
      <c r="J607" s="29">
        <f>Лист4!E605/1000</f>
        <v>15.401500000000002</v>
      </c>
      <c r="K607" s="33"/>
      <c r="L607" s="33"/>
    </row>
    <row r="608" spans="1:12" s="34" customFormat="1" ht="18.75" customHeight="1" x14ac:dyDescent="0.25">
      <c r="A608" s="23" t="str">
        <f>Лист4!A606</f>
        <v xml:space="preserve">Набережная 1-го Мая ул. д.94 </v>
      </c>
      <c r="B608" s="49">
        <f t="shared" si="18"/>
        <v>21.644442553191489</v>
      </c>
      <c r="C608" s="49">
        <f t="shared" si="19"/>
        <v>1.4757574468085106</v>
      </c>
      <c r="D608" s="30">
        <v>0</v>
      </c>
      <c r="E608" s="31">
        <v>1.4757574468085106</v>
      </c>
      <c r="F608" s="32">
        <v>0</v>
      </c>
      <c r="G608" s="32">
        <v>0</v>
      </c>
      <c r="H608" s="32">
        <v>0</v>
      </c>
      <c r="I608" s="32">
        <v>0</v>
      </c>
      <c r="J608" s="29">
        <f>Лист4!E606/1000</f>
        <v>23.120200000000001</v>
      </c>
      <c r="K608" s="33"/>
      <c r="L608" s="33"/>
    </row>
    <row r="609" spans="1:12" s="34" customFormat="1" ht="18.75" customHeight="1" x14ac:dyDescent="0.25">
      <c r="A609" s="23" t="str">
        <f>Лист4!A607</f>
        <v xml:space="preserve">Набережная 1-го Мая ул. д.97 </v>
      </c>
      <c r="B609" s="49">
        <f t="shared" si="18"/>
        <v>60.148777021276601</v>
      </c>
      <c r="C609" s="49">
        <f t="shared" si="19"/>
        <v>4.1010529787234038</v>
      </c>
      <c r="D609" s="30">
        <v>0</v>
      </c>
      <c r="E609" s="31">
        <v>4.1010529787234038</v>
      </c>
      <c r="F609" s="32">
        <v>0</v>
      </c>
      <c r="G609" s="32">
        <v>0</v>
      </c>
      <c r="H609" s="32">
        <v>0</v>
      </c>
      <c r="I609" s="32">
        <v>0</v>
      </c>
      <c r="J609" s="29">
        <f>Лист4!E607/1000</f>
        <v>64.249830000000003</v>
      </c>
      <c r="K609" s="33"/>
      <c r="L609" s="33"/>
    </row>
    <row r="610" spans="1:12" s="34" customFormat="1" ht="25.5" customHeight="1" x14ac:dyDescent="0.25">
      <c r="A610" s="23" t="str">
        <f>Лист4!A608</f>
        <v xml:space="preserve">Набережная 1-го Мая ул. д.98 </v>
      </c>
      <c r="B610" s="49">
        <f t="shared" si="18"/>
        <v>9.4250808510638304</v>
      </c>
      <c r="C610" s="49">
        <f t="shared" si="19"/>
        <v>0.64261914893617023</v>
      </c>
      <c r="D610" s="30">
        <v>0</v>
      </c>
      <c r="E610" s="31">
        <v>0.64261914893617023</v>
      </c>
      <c r="F610" s="32">
        <v>0</v>
      </c>
      <c r="G610" s="32">
        <v>0</v>
      </c>
      <c r="H610" s="32">
        <v>0</v>
      </c>
      <c r="I610" s="32">
        <v>0</v>
      </c>
      <c r="J610" s="29">
        <f>Лист4!E608/1000</f>
        <v>10.0677</v>
      </c>
      <c r="K610" s="33"/>
      <c r="L610" s="33"/>
    </row>
    <row r="611" spans="1:12" s="34" customFormat="1" ht="25.5" customHeight="1" x14ac:dyDescent="0.25">
      <c r="A611" s="23" t="str">
        <f>Лист4!A609</f>
        <v xml:space="preserve">Набережная Приволжского затона ул. д.11 </v>
      </c>
      <c r="B611" s="49">
        <f t="shared" si="18"/>
        <v>62.034439148936173</v>
      </c>
      <c r="C611" s="49">
        <f t="shared" si="19"/>
        <v>4.2296208510638298</v>
      </c>
      <c r="D611" s="30">
        <v>0</v>
      </c>
      <c r="E611" s="31">
        <v>4.2296208510638298</v>
      </c>
      <c r="F611" s="32">
        <v>0</v>
      </c>
      <c r="G611" s="32">
        <v>0</v>
      </c>
      <c r="H611" s="32">
        <v>0</v>
      </c>
      <c r="I611" s="32">
        <v>0</v>
      </c>
      <c r="J611" s="29">
        <f>Лист4!E609/1000</f>
        <v>66.264060000000001</v>
      </c>
      <c r="K611" s="33"/>
      <c r="L611" s="33"/>
    </row>
    <row r="612" spans="1:12" s="34" customFormat="1" ht="18.75" customHeight="1" x14ac:dyDescent="0.25">
      <c r="A612" s="23" t="str">
        <f>Лист4!A610</f>
        <v xml:space="preserve">Набережная Приволжского затона ул. д.14 - корп. 2 </v>
      </c>
      <c r="B612" s="49">
        <f t="shared" si="18"/>
        <v>663.28919659574467</v>
      </c>
      <c r="C612" s="49">
        <f t="shared" si="19"/>
        <v>45.224263404255325</v>
      </c>
      <c r="D612" s="30">
        <v>0</v>
      </c>
      <c r="E612" s="31">
        <v>45.224263404255325</v>
      </c>
      <c r="F612" s="32">
        <v>0</v>
      </c>
      <c r="G612" s="32">
        <v>0</v>
      </c>
      <c r="H612" s="32">
        <v>0</v>
      </c>
      <c r="I612" s="32">
        <v>0</v>
      </c>
      <c r="J612" s="29">
        <f>Лист4!E610/1000</f>
        <v>708.51346000000001</v>
      </c>
      <c r="K612" s="33"/>
      <c r="L612" s="33"/>
    </row>
    <row r="613" spans="1:12" s="34" customFormat="1" ht="18.75" customHeight="1" x14ac:dyDescent="0.25">
      <c r="A613" s="23" t="str">
        <f>Лист4!A611</f>
        <v xml:space="preserve">Набережная Приволжского затона ул. д.16 - корп. 1 </v>
      </c>
      <c r="B613" s="49">
        <f t="shared" si="18"/>
        <v>428.86968510638286</v>
      </c>
      <c r="C613" s="49">
        <f t="shared" si="19"/>
        <v>29.241114893617016</v>
      </c>
      <c r="D613" s="30">
        <v>0</v>
      </c>
      <c r="E613" s="31">
        <v>29.241114893617016</v>
      </c>
      <c r="F613" s="32">
        <v>0</v>
      </c>
      <c r="G613" s="32">
        <v>0</v>
      </c>
      <c r="H613" s="32">
        <v>0</v>
      </c>
      <c r="I613" s="32">
        <v>0</v>
      </c>
      <c r="J613" s="29">
        <f>Лист4!E611/1000</f>
        <v>458.11079999999987</v>
      </c>
      <c r="K613" s="33"/>
      <c r="L613" s="33"/>
    </row>
    <row r="614" spans="1:12" s="34" customFormat="1" ht="18.75" customHeight="1" x14ac:dyDescent="0.25">
      <c r="A614" s="23" t="str">
        <f>Лист4!A612</f>
        <v xml:space="preserve">Набережная Приволжского затона ул. д.16 - корп. 2 </v>
      </c>
      <c r="B614" s="49">
        <f t="shared" si="18"/>
        <v>612.12667999999996</v>
      </c>
      <c r="C614" s="49">
        <f t="shared" si="19"/>
        <v>41.735909999999997</v>
      </c>
      <c r="D614" s="30">
        <v>0</v>
      </c>
      <c r="E614" s="31">
        <v>41.735909999999997</v>
      </c>
      <c r="F614" s="32">
        <v>0</v>
      </c>
      <c r="G614" s="32">
        <v>0</v>
      </c>
      <c r="H614" s="32">
        <v>0</v>
      </c>
      <c r="I614" s="32">
        <v>0</v>
      </c>
      <c r="J614" s="29">
        <f>Лист4!E612/1000</f>
        <v>653.86258999999995</v>
      </c>
      <c r="K614" s="33"/>
      <c r="L614" s="33"/>
    </row>
    <row r="615" spans="1:12" s="34" customFormat="1" ht="18.75" customHeight="1" x14ac:dyDescent="0.25">
      <c r="A615" s="23" t="str">
        <f>Лист4!A613</f>
        <v xml:space="preserve">Набережная Приволжского затона ул. д.18 </v>
      </c>
      <c r="B615" s="49">
        <f t="shared" si="18"/>
        <v>72.424000000000007</v>
      </c>
      <c r="C615" s="49">
        <f t="shared" si="19"/>
        <v>4.9380000000000006</v>
      </c>
      <c r="D615" s="30">
        <v>0</v>
      </c>
      <c r="E615" s="31">
        <v>4.9380000000000006</v>
      </c>
      <c r="F615" s="32">
        <v>0</v>
      </c>
      <c r="G615" s="32">
        <v>0</v>
      </c>
      <c r="H615" s="32">
        <v>0</v>
      </c>
      <c r="I615" s="32">
        <v>0</v>
      </c>
      <c r="J615" s="29">
        <f>Лист4!E613/1000</f>
        <v>77.362000000000009</v>
      </c>
      <c r="K615" s="33"/>
      <c r="L615" s="33"/>
    </row>
    <row r="616" spans="1:12" s="34" customFormat="1" ht="18.75" customHeight="1" x14ac:dyDescent="0.25">
      <c r="A616" s="23" t="str">
        <f>Лист4!A614</f>
        <v xml:space="preserve">Набережная Приволжского затона ул. д.18И </v>
      </c>
      <c r="B616" s="49">
        <f t="shared" si="18"/>
        <v>93.639489361702132</v>
      </c>
      <c r="C616" s="49">
        <f t="shared" si="19"/>
        <v>6.3845106382978729</v>
      </c>
      <c r="D616" s="30">
        <v>0</v>
      </c>
      <c r="E616" s="31">
        <v>6.3845106382978729</v>
      </c>
      <c r="F616" s="32">
        <v>0</v>
      </c>
      <c r="G616" s="32">
        <v>0</v>
      </c>
      <c r="H616" s="32">
        <v>0</v>
      </c>
      <c r="I616" s="32">
        <v>0</v>
      </c>
      <c r="J616" s="29">
        <f>Лист4!E614/1000</f>
        <v>100.024</v>
      </c>
      <c r="K616" s="33"/>
      <c r="L616" s="33"/>
    </row>
    <row r="617" spans="1:12" s="34" customFormat="1" ht="18.75" customHeight="1" x14ac:dyDescent="0.25">
      <c r="A617" s="23" t="str">
        <f>Лист4!A615</f>
        <v xml:space="preserve">Набережная Приволжского затона ул. д.18К </v>
      </c>
      <c r="B617" s="49">
        <f t="shared" si="18"/>
        <v>77.394970212765969</v>
      </c>
      <c r="C617" s="49">
        <f t="shared" si="19"/>
        <v>5.2769297872340433</v>
      </c>
      <c r="D617" s="30">
        <v>0</v>
      </c>
      <c r="E617" s="31">
        <v>5.2769297872340433</v>
      </c>
      <c r="F617" s="32">
        <v>0</v>
      </c>
      <c r="G617" s="32">
        <v>0</v>
      </c>
      <c r="H617" s="32">
        <v>0</v>
      </c>
      <c r="I617" s="32">
        <v>0</v>
      </c>
      <c r="J617" s="29">
        <f>Лист4!E615/1000</f>
        <v>82.671900000000008</v>
      </c>
      <c r="K617" s="33"/>
      <c r="L617" s="33"/>
    </row>
    <row r="618" spans="1:12" s="34" customFormat="1" ht="18.75" customHeight="1" x14ac:dyDescent="0.25">
      <c r="A618" s="23" t="str">
        <f>Лист4!A616</f>
        <v xml:space="preserve">Набережная Приволжского затона ул. д.18Л </v>
      </c>
      <c r="B618" s="49">
        <f t="shared" si="18"/>
        <v>69.97675744680852</v>
      </c>
      <c r="C618" s="49">
        <f t="shared" si="19"/>
        <v>4.7711425531914902</v>
      </c>
      <c r="D618" s="30">
        <v>0</v>
      </c>
      <c r="E618" s="31">
        <v>4.7711425531914902</v>
      </c>
      <c r="F618" s="32">
        <v>0</v>
      </c>
      <c r="G618" s="32">
        <v>0</v>
      </c>
      <c r="H618" s="32">
        <v>0</v>
      </c>
      <c r="I618" s="32">
        <v>0</v>
      </c>
      <c r="J618" s="29">
        <f>Лист4!E616/1000</f>
        <v>74.747900000000016</v>
      </c>
      <c r="K618" s="33"/>
      <c r="L618" s="33"/>
    </row>
    <row r="619" spans="1:12" s="34" customFormat="1" ht="25.5" customHeight="1" x14ac:dyDescent="0.25">
      <c r="A619" s="23" t="str">
        <f>Лист4!A617</f>
        <v xml:space="preserve">Набережная Приволжского затона ул. д.34 </v>
      </c>
      <c r="B619" s="49">
        <f t="shared" si="18"/>
        <v>488.91937787234036</v>
      </c>
      <c r="C619" s="49">
        <f t="shared" si="19"/>
        <v>33.335412127659573</v>
      </c>
      <c r="D619" s="30">
        <v>0</v>
      </c>
      <c r="E619" s="31">
        <v>33.335412127659573</v>
      </c>
      <c r="F619" s="32">
        <v>0</v>
      </c>
      <c r="G619" s="32">
        <v>0</v>
      </c>
      <c r="H619" s="32">
        <v>0</v>
      </c>
      <c r="I619" s="32">
        <v>0</v>
      </c>
      <c r="J619" s="29">
        <f>Лист4!E617/1000</f>
        <v>522.25478999999996</v>
      </c>
      <c r="K619" s="33"/>
      <c r="L619" s="33"/>
    </row>
    <row r="620" spans="1:12" s="34" customFormat="1" ht="18.75" customHeight="1" x14ac:dyDescent="0.25">
      <c r="A620" s="23" t="str">
        <f>Лист4!A618</f>
        <v xml:space="preserve">Набережная Приволжского затона ул. д.36 </v>
      </c>
      <c r="B620" s="49">
        <f t="shared" si="18"/>
        <v>488.8933055319149</v>
      </c>
      <c r="C620" s="49">
        <f t="shared" si="19"/>
        <v>33.333634468085108</v>
      </c>
      <c r="D620" s="30">
        <v>0</v>
      </c>
      <c r="E620" s="31">
        <v>33.333634468085108</v>
      </c>
      <c r="F620" s="32">
        <v>0</v>
      </c>
      <c r="G620" s="32">
        <v>0</v>
      </c>
      <c r="H620" s="32">
        <v>0</v>
      </c>
      <c r="I620" s="32">
        <v>0</v>
      </c>
      <c r="J620" s="29">
        <f>Лист4!E618/1000</f>
        <v>522.22694000000001</v>
      </c>
      <c r="K620" s="33"/>
      <c r="L620" s="33"/>
    </row>
    <row r="621" spans="1:12" s="34" customFormat="1" ht="18.75" customHeight="1" x14ac:dyDescent="0.25">
      <c r="A621" s="23" t="str">
        <f>Лист4!A619</f>
        <v xml:space="preserve">Наташи Качуевской ул. д.1 </v>
      </c>
      <c r="B621" s="49">
        <f t="shared" si="18"/>
        <v>17.344425531914894</v>
      </c>
      <c r="C621" s="49">
        <f t="shared" si="19"/>
        <v>1.1825744680851065</v>
      </c>
      <c r="D621" s="30">
        <v>0</v>
      </c>
      <c r="E621" s="31">
        <v>1.1825744680851065</v>
      </c>
      <c r="F621" s="32">
        <v>0</v>
      </c>
      <c r="G621" s="32">
        <v>0</v>
      </c>
      <c r="H621" s="32">
        <v>0</v>
      </c>
      <c r="I621" s="32">
        <v>0</v>
      </c>
      <c r="J621" s="29">
        <f>Лист4!E619/1000</f>
        <v>18.527000000000001</v>
      </c>
      <c r="K621" s="33"/>
      <c r="L621" s="33"/>
    </row>
    <row r="622" spans="1:12" s="34" customFormat="1" ht="18.75" customHeight="1" x14ac:dyDescent="0.25">
      <c r="A622" s="23" t="str">
        <f>Лист4!A620</f>
        <v xml:space="preserve">Наташи Качуевской ул. д.12 </v>
      </c>
      <c r="B622" s="49">
        <f t="shared" si="18"/>
        <v>53.658468085106385</v>
      </c>
      <c r="C622" s="49">
        <f t="shared" si="19"/>
        <v>3.6585319148936173</v>
      </c>
      <c r="D622" s="30">
        <v>0</v>
      </c>
      <c r="E622" s="31">
        <v>3.6585319148936173</v>
      </c>
      <c r="F622" s="32">
        <v>0</v>
      </c>
      <c r="G622" s="32">
        <v>0</v>
      </c>
      <c r="H622" s="32">
        <v>0</v>
      </c>
      <c r="I622" s="32">
        <v>0</v>
      </c>
      <c r="J622" s="29">
        <f>Лист4!E620/1000</f>
        <v>57.317</v>
      </c>
      <c r="K622" s="33"/>
      <c r="L622" s="33"/>
    </row>
    <row r="623" spans="1:12" s="34" customFormat="1" ht="25.5" customHeight="1" x14ac:dyDescent="0.25">
      <c r="A623" s="23" t="str">
        <f>Лист4!A621</f>
        <v xml:space="preserve">Наташи Качуевской ул. д.15 </v>
      </c>
      <c r="B623" s="49">
        <f t="shared" si="18"/>
        <v>4.9598297872340424</v>
      </c>
      <c r="C623" s="49">
        <f t="shared" si="19"/>
        <v>0.33817021276595749</v>
      </c>
      <c r="D623" s="30">
        <v>0</v>
      </c>
      <c r="E623" s="31">
        <v>0.33817021276595749</v>
      </c>
      <c r="F623" s="32">
        <v>0</v>
      </c>
      <c r="G623" s="32">
        <v>0</v>
      </c>
      <c r="H623" s="32">
        <v>0</v>
      </c>
      <c r="I623" s="32">
        <v>0</v>
      </c>
      <c r="J623" s="29">
        <f>Лист4!E621/1000</f>
        <v>5.298</v>
      </c>
      <c r="K623" s="33"/>
      <c r="L623" s="33"/>
    </row>
    <row r="624" spans="1:12" s="34" customFormat="1" ht="25.5" customHeight="1" x14ac:dyDescent="0.25">
      <c r="A624" s="23" t="str">
        <f>Лист4!A622</f>
        <v xml:space="preserve">Наташи Качуевской ул. д.17 </v>
      </c>
      <c r="B624" s="49">
        <f t="shared" si="18"/>
        <v>32.72832340425532</v>
      </c>
      <c r="C624" s="49">
        <f t="shared" si="19"/>
        <v>2.2314765957446809</v>
      </c>
      <c r="D624" s="30">
        <v>0</v>
      </c>
      <c r="E624" s="31">
        <v>2.2314765957446809</v>
      </c>
      <c r="F624" s="32">
        <v>0</v>
      </c>
      <c r="G624" s="32">
        <v>0</v>
      </c>
      <c r="H624" s="32">
        <v>0</v>
      </c>
      <c r="I624" s="32">
        <v>0</v>
      </c>
      <c r="J624" s="29">
        <f>Лист4!E622/1000</f>
        <v>34.959800000000001</v>
      </c>
      <c r="K624" s="33"/>
      <c r="L624" s="33"/>
    </row>
    <row r="625" spans="1:12" s="34" customFormat="1" ht="25.5" customHeight="1" x14ac:dyDescent="0.25">
      <c r="A625" s="23" t="str">
        <f>Лист4!A623</f>
        <v xml:space="preserve">Наташи Качуевской ул. д.18 </v>
      </c>
      <c r="B625" s="49">
        <f t="shared" si="18"/>
        <v>0.23853617021276594</v>
      </c>
      <c r="C625" s="49">
        <f t="shared" si="19"/>
        <v>1.6263829787234042E-2</v>
      </c>
      <c r="D625" s="30">
        <v>0</v>
      </c>
      <c r="E625" s="31">
        <v>1.6263829787234042E-2</v>
      </c>
      <c r="F625" s="32">
        <v>0</v>
      </c>
      <c r="G625" s="32">
        <v>0</v>
      </c>
      <c r="H625" s="32">
        <v>0</v>
      </c>
      <c r="I625" s="32">
        <v>0</v>
      </c>
      <c r="J625" s="29">
        <f>Лист4!E623/1000</f>
        <v>0.25479999999999997</v>
      </c>
      <c r="K625" s="33"/>
      <c r="L625" s="33"/>
    </row>
    <row r="626" spans="1:12" s="34" customFormat="1" ht="25.5" customHeight="1" x14ac:dyDescent="0.25">
      <c r="A626" s="23" t="str">
        <f>Лист4!A624</f>
        <v xml:space="preserve">Наташи Качуевской ул. д.19 </v>
      </c>
      <c r="B626" s="49">
        <f t="shared" si="18"/>
        <v>11.925142127659575</v>
      </c>
      <c r="C626" s="49">
        <f t="shared" si="19"/>
        <v>0.8130778723404255</v>
      </c>
      <c r="D626" s="30">
        <v>0</v>
      </c>
      <c r="E626" s="31">
        <v>0.8130778723404255</v>
      </c>
      <c r="F626" s="32">
        <v>0</v>
      </c>
      <c r="G626" s="32">
        <v>0</v>
      </c>
      <c r="H626" s="32">
        <v>0</v>
      </c>
      <c r="I626" s="32">
        <v>0</v>
      </c>
      <c r="J626" s="29">
        <f>Лист4!E624/1000</f>
        <v>12.73822</v>
      </c>
      <c r="K626" s="33"/>
      <c r="L626" s="33"/>
    </row>
    <row r="627" spans="1:12" s="34" customFormat="1" ht="25.5" customHeight="1" x14ac:dyDescent="0.25">
      <c r="A627" s="23" t="str">
        <f>Лист4!A625</f>
        <v xml:space="preserve">Наташи Качуевской ул. д.2 </v>
      </c>
      <c r="B627" s="49">
        <f t="shared" si="18"/>
        <v>0</v>
      </c>
      <c r="C627" s="49">
        <f t="shared" si="19"/>
        <v>0</v>
      </c>
      <c r="D627" s="30">
        <v>0</v>
      </c>
      <c r="E627" s="31">
        <v>0</v>
      </c>
      <c r="F627" s="32">
        <v>0</v>
      </c>
      <c r="G627" s="32">
        <v>0</v>
      </c>
      <c r="H627" s="32">
        <v>0</v>
      </c>
      <c r="I627" s="32">
        <v>0</v>
      </c>
      <c r="J627" s="29">
        <f>Лист4!E625/1000</f>
        <v>0</v>
      </c>
      <c r="K627" s="33"/>
      <c r="L627" s="33"/>
    </row>
    <row r="628" spans="1:12" s="34" customFormat="1" ht="24" customHeight="1" x14ac:dyDescent="0.25">
      <c r="A628" s="23" t="str">
        <f>Лист4!A626</f>
        <v xml:space="preserve">Наташи Качуевской ул. д.3 </v>
      </c>
      <c r="B628" s="49">
        <f t="shared" si="18"/>
        <v>13.050774468085105</v>
      </c>
      <c r="C628" s="49">
        <f t="shared" si="19"/>
        <v>0.88982553191489355</v>
      </c>
      <c r="D628" s="30">
        <v>0</v>
      </c>
      <c r="E628" s="31">
        <v>0.88982553191489355</v>
      </c>
      <c r="F628" s="32">
        <v>0</v>
      </c>
      <c r="G628" s="32">
        <v>0</v>
      </c>
      <c r="H628" s="32">
        <v>0</v>
      </c>
      <c r="I628" s="32">
        <v>0</v>
      </c>
      <c r="J628" s="29">
        <f>Лист4!E626/1000</f>
        <v>13.9406</v>
      </c>
      <c r="K628" s="33"/>
      <c r="L628" s="33"/>
    </row>
    <row r="629" spans="1:12" s="34" customFormat="1" ht="25.5" customHeight="1" x14ac:dyDescent="0.25">
      <c r="A629" s="23" t="str">
        <f>Лист4!A627</f>
        <v xml:space="preserve">Наташи Качуевской ул. д.5 </v>
      </c>
      <c r="B629" s="49">
        <f t="shared" si="18"/>
        <v>0.46583829787234043</v>
      </c>
      <c r="C629" s="49">
        <f t="shared" si="19"/>
        <v>3.176170212765958E-2</v>
      </c>
      <c r="D629" s="30">
        <v>0</v>
      </c>
      <c r="E629" s="31">
        <v>3.176170212765958E-2</v>
      </c>
      <c r="F629" s="32">
        <v>0</v>
      </c>
      <c r="G629" s="32">
        <v>0</v>
      </c>
      <c r="H629" s="32">
        <v>0</v>
      </c>
      <c r="I629" s="32">
        <v>0</v>
      </c>
      <c r="J629" s="29">
        <f>Лист4!E627/1000</f>
        <v>0.49760000000000004</v>
      </c>
      <c r="K629" s="33"/>
      <c r="L629" s="33"/>
    </row>
    <row r="630" spans="1:12" s="34" customFormat="1" ht="25.5" customHeight="1" x14ac:dyDescent="0.25">
      <c r="A630" s="23" t="str">
        <f>Лист4!A628</f>
        <v xml:space="preserve">Наташи Качуевской ул. д.6 </v>
      </c>
      <c r="B630" s="49">
        <f t="shared" si="18"/>
        <v>33.901157446808519</v>
      </c>
      <c r="C630" s="49">
        <f t="shared" si="19"/>
        <v>2.3114425531914899</v>
      </c>
      <c r="D630" s="30">
        <v>0</v>
      </c>
      <c r="E630" s="31">
        <v>2.3114425531914899</v>
      </c>
      <c r="F630" s="32">
        <v>0</v>
      </c>
      <c r="G630" s="32">
        <v>0</v>
      </c>
      <c r="H630" s="32">
        <v>0</v>
      </c>
      <c r="I630" s="32">
        <v>0</v>
      </c>
      <c r="J630" s="29">
        <f>Лист4!E628/1000</f>
        <v>36.212600000000009</v>
      </c>
      <c r="K630" s="33"/>
      <c r="L630" s="33"/>
    </row>
    <row r="631" spans="1:12" s="34" customFormat="1" ht="25.5" customHeight="1" x14ac:dyDescent="0.25">
      <c r="A631" s="23" t="str">
        <f>Лист4!A629</f>
        <v xml:space="preserve">Началовское Шоссе ул. д.5 </v>
      </c>
      <c r="B631" s="49">
        <f t="shared" si="18"/>
        <v>407.93092765957442</v>
      </c>
      <c r="C631" s="49">
        <f t="shared" si="19"/>
        <v>27.813472340425527</v>
      </c>
      <c r="D631" s="30">
        <v>0</v>
      </c>
      <c r="E631" s="31">
        <v>27.813472340425527</v>
      </c>
      <c r="F631" s="32">
        <v>0</v>
      </c>
      <c r="G631" s="32">
        <v>0</v>
      </c>
      <c r="H631" s="32">
        <v>0</v>
      </c>
      <c r="I631" s="32">
        <v>0</v>
      </c>
      <c r="J631" s="29">
        <f>Лист4!E629/1000</f>
        <v>435.74439999999993</v>
      </c>
      <c r="K631" s="33"/>
      <c r="L631" s="33"/>
    </row>
    <row r="632" spans="1:12" s="34" customFormat="1" ht="25.5" customHeight="1" x14ac:dyDescent="0.25">
      <c r="A632" s="23" t="str">
        <f>Лист4!A630</f>
        <v xml:space="preserve">Началовское Шоссе ул. д.5 - корп. 1 </v>
      </c>
      <c r="B632" s="49">
        <f t="shared" si="18"/>
        <v>274.27433702127644</v>
      </c>
      <c r="C632" s="49">
        <f t="shared" si="19"/>
        <v>18.700522978723399</v>
      </c>
      <c r="D632" s="30">
        <v>0</v>
      </c>
      <c r="E632" s="31">
        <v>18.700522978723399</v>
      </c>
      <c r="F632" s="32">
        <v>0</v>
      </c>
      <c r="G632" s="32">
        <v>0</v>
      </c>
      <c r="H632" s="32">
        <v>0</v>
      </c>
      <c r="I632" s="32">
        <v>0</v>
      </c>
      <c r="J632" s="29">
        <f>Лист4!E630/1000</f>
        <v>292.97485999999986</v>
      </c>
      <c r="K632" s="33"/>
      <c r="L632" s="33"/>
    </row>
    <row r="633" spans="1:12" s="34" customFormat="1" ht="25.5" customHeight="1" x14ac:dyDescent="0.25">
      <c r="A633" s="23" t="str">
        <f>Лист4!A631</f>
        <v xml:space="preserve">Нечаева ул. д.1 </v>
      </c>
      <c r="B633" s="49">
        <f t="shared" si="18"/>
        <v>0</v>
      </c>
      <c r="C633" s="49">
        <f t="shared" si="19"/>
        <v>0</v>
      </c>
      <c r="D633" s="30">
        <v>0</v>
      </c>
      <c r="E633" s="31">
        <v>0</v>
      </c>
      <c r="F633" s="32">
        <v>0</v>
      </c>
      <c r="G633" s="32">
        <v>0</v>
      </c>
      <c r="H633" s="32">
        <v>0</v>
      </c>
      <c r="I633" s="32">
        <v>0</v>
      </c>
      <c r="J633" s="29">
        <f>Лист4!E631/1000</f>
        <v>0</v>
      </c>
      <c r="K633" s="33"/>
      <c r="L633" s="33"/>
    </row>
    <row r="634" spans="1:12" s="34" customFormat="1" ht="18.75" customHeight="1" x14ac:dyDescent="0.25">
      <c r="A634" s="23" t="str">
        <f>Лист4!A632</f>
        <v xml:space="preserve">Нечаева ул. д.13 </v>
      </c>
      <c r="B634" s="49">
        <f t="shared" si="18"/>
        <v>0</v>
      </c>
      <c r="C634" s="49">
        <f t="shared" si="19"/>
        <v>0</v>
      </c>
      <c r="D634" s="30">
        <v>0</v>
      </c>
      <c r="E634" s="31">
        <v>0</v>
      </c>
      <c r="F634" s="32">
        <v>0</v>
      </c>
      <c r="G634" s="32">
        <v>0</v>
      </c>
      <c r="H634" s="32">
        <v>0</v>
      </c>
      <c r="I634" s="32">
        <v>0</v>
      </c>
      <c r="J634" s="29">
        <f>Лист4!E632/1000</f>
        <v>0</v>
      </c>
      <c r="K634" s="33"/>
      <c r="L634" s="33"/>
    </row>
    <row r="635" spans="1:12" s="34" customFormat="1" ht="25.5" customHeight="1" x14ac:dyDescent="0.25">
      <c r="A635" s="23" t="str">
        <f>Лист4!A633</f>
        <v xml:space="preserve">Нечаева ул. д.24 </v>
      </c>
      <c r="B635" s="49">
        <f t="shared" si="18"/>
        <v>0</v>
      </c>
      <c r="C635" s="49">
        <f t="shared" si="19"/>
        <v>0</v>
      </c>
      <c r="D635" s="30">
        <v>0</v>
      </c>
      <c r="E635" s="31">
        <v>0</v>
      </c>
      <c r="F635" s="32">
        <v>0</v>
      </c>
      <c r="G635" s="32">
        <v>0</v>
      </c>
      <c r="H635" s="32">
        <v>0</v>
      </c>
      <c r="I635" s="32">
        <v>0</v>
      </c>
      <c r="J635" s="29">
        <f>Лист4!E633/1000</f>
        <v>0</v>
      </c>
      <c r="K635" s="33"/>
      <c r="L635" s="33"/>
    </row>
    <row r="636" spans="1:12" s="34" customFormat="1" ht="25.5" customHeight="1" x14ac:dyDescent="0.25">
      <c r="A636" s="23" t="str">
        <f>Лист4!A634</f>
        <v xml:space="preserve">Нечаева ул. д.27 </v>
      </c>
      <c r="B636" s="49">
        <f t="shared" si="18"/>
        <v>0</v>
      </c>
      <c r="C636" s="49">
        <f t="shared" si="19"/>
        <v>0</v>
      </c>
      <c r="D636" s="30">
        <v>0</v>
      </c>
      <c r="E636" s="31">
        <v>0</v>
      </c>
      <c r="F636" s="32">
        <v>0</v>
      </c>
      <c r="G636" s="32">
        <v>0</v>
      </c>
      <c r="H636" s="32">
        <v>0</v>
      </c>
      <c r="I636" s="32">
        <v>0</v>
      </c>
      <c r="J636" s="29">
        <f>Лист4!E634/1000</f>
        <v>0</v>
      </c>
      <c r="K636" s="33"/>
      <c r="L636" s="33"/>
    </row>
    <row r="637" spans="1:12" s="34" customFormat="1" ht="25.5" customHeight="1" x14ac:dyDescent="0.25">
      <c r="A637" s="23" t="str">
        <f>Лист4!A635</f>
        <v xml:space="preserve">Нечаева ул. д.28 </v>
      </c>
      <c r="B637" s="49">
        <f t="shared" si="18"/>
        <v>0.70437446808510629</v>
      </c>
      <c r="C637" s="49">
        <f t="shared" si="19"/>
        <v>4.8025531914893616E-2</v>
      </c>
      <c r="D637" s="30">
        <v>0</v>
      </c>
      <c r="E637" s="31">
        <v>4.8025531914893616E-2</v>
      </c>
      <c r="F637" s="32">
        <v>0</v>
      </c>
      <c r="G637" s="32">
        <v>0</v>
      </c>
      <c r="H637" s="32">
        <v>0</v>
      </c>
      <c r="I637" s="32">
        <v>0</v>
      </c>
      <c r="J637" s="29">
        <f>Лист4!E635/1000</f>
        <v>0.75239999999999996</v>
      </c>
      <c r="K637" s="33"/>
      <c r="L637" s="33"/>
    </row>
    <row r="638" spans="1:12" s="34" customFormat="1" ht="25.5" customHeight="1" x14ac:dyDescent="0.25">
      <c r="A638" s="23" t="str">
        <f>Лист4!A636</f>
        <v xml:space="preserve">Нечаева ул. д.32 </v>
      </c>
      <c r="B638" s="49">
        <f t="shared" si="18"/>
        <v>9.9835063829787245</v>
      </c>
      <c r="C638" s="49">
        <f t="shared" si="19"/>
        <v>0.68069361702127662</v>
      </c>
      <c r="D638" s="30">
        <v>0</v>
      </c>
      <c r="E638" s="31">
        <v>0.68069361702127662</v>
      </c>
      <c r="F638" s="32">
        <v>0</v>
      </c>
      <c r="G638" s="32">
        <v>0</v>
      </c>
      <c r="H638" s="32">
        <v>0</v>
      </c>
      <c r="I638" s="32">
        <v>0</v>
      </c>
      <c r="J638" s="29">
        <f>Лист4!E636/1000</f>
        <v>10.664200000000001</v>
      </c>
      <c r="K638" s="33"/>
      <c r="L638" s="33"/>
    </row>
    <row r="639" spans="1:12" s="34" customFormat="1" ht="18.75" customHeight="1" x14ac:dyDescent="0.25">
      <c r="A639" s="23" t="str">
        <f>Лист4!A637</f>
        <v xml:space="preserve">Нечаева ул. д.38 </v>
      </c>
      <c r="B639" s="49">
        <f t="shared" si="18"/>
        <v>2.9571744680851069</v>
      </c>
      <c r="C639" s="49">
        <f t="shared" si="19"/>
        <v>0.20162553191489363</v>
      </c>
      <c r="D639" s="30">
        <v>0</v>
      </c>
      <c r="E639" s="31">
        <v>0.20162553191489363</v>
      </c>
      <c r="F639" s="32">
        <v>0</v>
      </c>
      <c r="G639" s="32">
        <v>0</v>
      </c>
      <c r="H639" s="32">
        <v>0</v>
      </c>
      <c r="I639" s="32">
        <v>0</v>
      </c>
      <c r="J639" s="29">
        <f>Лист4!E637/1000</f>
        <v>3.1588000000000003</v>
      </c>
      <c r="K639" s="33"/>
      <c r="L639" s="33"/>
    </row>
    <row r="640" spans="1:12" s="34" customFormat="1" ht="25.5" customHeight="1" x14ac:dyDescent="0.25">
      <c r="A640" s="23" t="str">
        <f>Лист4!A638</f>
        <v xml:space="preserve">Нечаева ул. д.40 </v>
      </c>
      <c r="B640" s="49">
        <f t="shared" si="18"/>
        <v>11.992246808510638</v>
      </c>
      <c r="C640" s="49">
        <f t="shared" si="19"/>
        <v>0.81765319148936166</v>
      </c>
      <c r="D640" s="30">
        <v>0</v>
      </c>
      <c r="E640" s="31">
        <v>0.81765319148936166</v>
      </c>
      <c r="F640" s="32">
        <v>0</v>
      </c>
      <c r="G640" s="32">
        <v>0</v>
      </c>
      <c r="H640" s="32">
        <v>0</v>
      </c>
      <c r="I640" s="32">
        <v>0</v>
      </c>
      <c r="J640" s="29">
        <f>Лист4!E638/1000</f>
        <v>12.809899999999999</v>
      </c>
      <c r="K640" s="33"/>
      <c r="L640" s="33"/>
    </row>
    <row r="641" spans="1:12" s="34" customFormat="1" ht="18.75" customHeight="1" x14ac:dyDescent="0.25">
      <c r="A641" s="23" t="str">
        <f>Лист4!A639</f>
        <v xml:space="preserve">Нечаева ул. д.49 </v>
      </c>
      <c r="B641" s="49">
        <f t="shared" si="18"/>
        <v>0</v>
      </c>
      <c r="C641" s="49">
        <f t="shared" si="19"/>
        <v>0</v>
      </c>
      <c r="D641" s="30">
        <v>0</v>
      </c>
      <c r="E641" s="31">
        <v>0</v>
      </c>
      <c r="F641" s="32">
        <v>0</v>
      </c>
      <c r="G641" s="32">
        <v>0</v>
      </c>
      <c r="H641" s="32">
        <v>0</v>
      </c>
      <c r="I641" s="32">
        <v>0</v>
      </c>
      <c r="J641" s="29">
        <f>Лист4!E639/1000</f>
        <v>0</v>
      </c>
      <c r="K641" s="33"/>
      <c r="L641" s="33"/>
    </row>
    <row r="642" spans="1:12" s="34" customFormat="1" ht="25.5" customHeight="1" x14ac:dyDescent="0.25">
      <c r="A642" s="23" t="str">
        <f>Лист4!A640</f>
        <v xml:space="preserve">Нечаева ул. д.61 </v>
      </c>
      <c r="B642" s="49">
        <f t="shared" si="18"/>
        <v>9.6322553191489355</v>
      </c>
      <c r="C642" s="49">
        <f t="shared" si="19"/>
        <v>0.65674468085106374</v>
      </c>
      <c r="D642" s="30">
        <v>0</v>
      </c>
      <c r="E642" s="31">
        <v>0.65674468085106374</v>
      </c>
      <c r="F642" s="32">
        <v>0</v>
      </c>
      <c r="G642" s="32">
        <v>0</v>
      </c>
      <c r="H642" s="32">
        <v>0</v>
      </c>
      <c r="I642" s="32">
        <v>0</v>
      </c>
      <c r="J642" s="29">
        <f>Лист4!E640/1000</f>
        <v>10.289</v>
      </c>
      <c r="K642" s="33"/>
      <c r="L642" s="33"/>
    </row>
    <row r="643" spans="1:12" s="34" customFormat="1" ht="25.5" customHeight="1" x14ac:dyDescent="0.25">
      <c r="A643" s="23" t="str">
        <f>Лист4!A641</f>
        <v xml:space="preserve">Никольская(Кировский) ул. д.14 </v>
      </c>
      <c r="B643" s="49">
        <f t="shared" si="18"/>
        <v>51.251546382978724</v>
      </c>
      <c r="C643" s="49">
        <f t="shared" si="19"/>
        <v>3.494423617021277</v>
      </c>
      <c r="D643" s="30">
        <v>0</v>
      </c>
      <c r="E643" s="31">
        <v>3.494423617021277</v>
      </c>
      <c r="F643" s="32">
        <v>0</v>
      </c>
      <c r="G643" s="32">
        <v>0</v>
      </c>
      <c r="H643" s="32">
        <v>0</v>
      </c>
      <c r="I643" s="32">
        <v>0</v>
      </c>
      <c r="J643" s="29">
        <f>Лист4!E641/1000</f>
        <v>54.74597</v>
      </c>
      <c r="K643" s="33"/>
      <c r="L643" s="33"/>
    </row>
    <row r="644" spans="1:12" s="34" customFormat="1" ht="15" customHeight="1" x14ac:dyDescent="0.25">
      <c r="A644" s="23" t="str">
        <f>Лист4!A642</f>
        <v xml:space="preserve">Ногина ул. д.3 </v>
      </c>
      <c r="B644" s="49">
        <f t="shared" si="18"/>
        <v>0</v>
      </c>
      <c r="C644" s="49">
        <f t="shared" si="19"/>
        <v>0</v>
      </c>
      <c r="D644" s="30">
        <v>0</v>
      </c>
      <c r="E644" s="31">
        <v>0</v>
      </c>
      <c r="F644" s="32">
        <v>0</v>
      </c>
      <c r="G644" s="32">
        <v>0</v>
      </c>
      <c r="H644" s="32">
        <v>0</v>
      </c>
      <c r="I644" s="32">
        <v>0</v>
      </c>
      <c r="J644" s="29">
        <f>Лист4!E642/1000</f>
        <v>0</v>
      </c>
      <c r="K644" s="33"/>
      <c r="L644" s="33"/>
    </row>
    <row r="645" spans="1:12" s="34" customFormat="1" ht="18.75" customHeight="1" x14ac:dyDescent="0.25">
      <c r="A645" s="23" t="str">
        <f>Лист4!A643</f>
        <v xml:space="preserve">Ноздрина ул. д.13 </v>
      </c>
      <c r="B645" s="49">
        <f t="shared" si="18"/>
        <v>22.537361702127662</v>
      </c>
      <c r="C645" s="49">
        <f t="shared" si="19"/>
        <v>1.5366382978723405</v>
      </c>
      <c r="D645" s="30">
        <v>0</v>
      </c>
      <c r="E645" s="31">
        <v>1.5366382978723405</v>
      </c>
      <c r="F645" s="32">
        <v>0</v>
      </c>
      <c r="G645" s="32">
        <v>0</v>
      </c>
      <c r="H645" s="32">
        <v>0</v>
      </c>
      <c r="I645" s="32">
        <v>0</v>
      </c>
      <c r="J645" s="29">
        <f>Лист4!E643/1000</f>
        <v>24.074000000000002</v>
      </c>
      <c r="K645" s="33"/>
      <c r="L645" s="33"/>
    </row>
    <row r="646" spans="1:12" s="34" customFormat="1" ht="15" customHeight="1" x14ac:dyDescent="0.25">
      <c r="A646" s="23" t="str">
        <f>Лист4!A644</f>
        <v xml:space="preserve">Ноздрина ул. д.18 </v>
      </c>
      <c r="B646" s="49">
        <f t="shared" si="18"/>
        <v>0</v>
      </c>
      <c r="C646" s="49">
        <f t="shared" si="19"/>
        <v>0</v>
      </c>
      <c r="D646" s="30">
        <v>0</v>
      </c>
      <c r="E646" s="31">
        <v>0</v>
      </c>
      <c r="F646" s="32">
        <v>0</v>
      </c>
      <c r="G646" s="32">
        <v>0</v>
      </c>
      <c r="H646" s="32">
        <v>0</v>
      </c>
      <c r="I646" s="32">
        <v>0</v>
      </c>
      <c r="J646" s="29">
        <f>Лист4!E644/1000</f>
        <v>0</v>
      </c>
      <c r="K646" s="33"/>
      <c r="L646" s="33"/>
    </row>
    <row r="647" spans="1:12" s="34" customFormat="1" ht="15" customHeight="1" x14ac:dyDescent="0.25">
      <c r="A647" s="23" t="str">
        <f>Лист4!A645</f>
        <v xml:space="preserve">Ноздрина ул. д.28 </v>
      </c>
      <c r="B647" s="49">
        <f t="shared" si="18"/>
        <v>13.919727659574466</v>
      </c>
      <c r="C647" s="49">
        <f t="shared" si="19"/>
        <v>0.94907234042553168</v>
      </c>
      <c r="D647" s="30">
        <v>0</v>
      </c>
      <c r="E647" s="31">
        <v>0.94907234042553168</v>
      </c>
      <c r="F647" s="32">
        <v>0</v>
      </c>
      <c r="G647" s="32">
        <v>0</v>
      </c>
      <c r="H647" s="32">
        <v>0</v>
      </c>
      <c r="I647" s="32">
        <v>0</v>
      </c>
      <c r="J647" s="29">
        <f>Лист4!E645/1000</f>
        <v>14.868799999999998</v>
      </c>
      <c r="K647" s="33"/>
      <c r="L647" s="33"/>
    </row>
    <row r="648" spans="1:12" s="34" customFormat="1" ht="15" customHeight="1" x14ac:dyDescent="0.25">
      <c r="A648" s="23" t="str">
        <f>Лист4!A646</f>
        <v xml:space="preserve">Ноздрина ул. д.29 </v>
      </c>
      <c r="B648" s="49">
        <f t="shared" ref="B648:B711" si="20">J648+I648-E648</f>
        <v>0</v>
      </c>
      <c r="C648" s="49">
        <f t="shared" ref="C648:C711" si="21">E648</f>
        <v>0</v>
      </c>
      <c r="D648" s="30">
        <v>0</v>
      </c>
      <c r="E648" s="31">
        <v>0</v>
      </c>
      <c r="F648" s="32">
        <v>0</v>
      </c>
      <c r="G648" s="32">
        <v>0</v>
      </c>
      <c r="H648" s="32">
        <v>0</v>
      </c>
      <c r="I648" s="32">
        <v>0</v>
      </c>
      <c r="J648" s="29">
        <f>Лист4!E646/1000</f>
        <v>0</v>
      </c>
      <c r="K648" s="33"/>
      <c r="L648" s="33"/>
    </row>
    <row r="649" spans="1:12" s="34" customFormat="1" ht="25.5" customHeight="1" x14ac:dyDescent="0.25">
      <c r="A649" s="23" t="str">
        <f>Лист4!A647</f>
        <v xml:space="preserve">Ноздрина ул. д.59 </v>
      </c>
      <c r="B649" s="49">
        <f t="shared" si="20"/>
        <v>0</v>
      </c>
      <c r="C649" s="49">
        <f t="shared" si="21"/>
        <v>0</v>
      </c>
      <c r="D649" s="30">
        <v>0</v>
      </c>
      <c r="E649" s="31">
        <v>0</v>
      </c>
      <c r="F649" s="32">
        <v>0</v>
      </c>
      <c r="G649" s="32">
        <v>0</v>
      </c>
      <c r="H649" s="32">
        <v>0</v>
      </c>
      <c r="I649" s="32">
        <v>0</v>
      </c>
      <c r="J649" s="29">
        <f>Лист4!E647/1000</f>
        <v>0</v>
      </c>
      <c r="K649" s="33"/>
      <c r="L649" s="33"/>
    </row>
    <row r="650" spans="1:12" s="34" customFormat="1" ht="25.5" customHeight="1" x14ac:dyDescent="0.25">
      <c r="A650" s="23" t="str">
        <f>Лист4!A648</f>
        <v xml:space="preserve">Ноздрина ул. д.67 </v>
      </c>
      <c r="B650" s="49">
        <f t="shared" si="20"/>
        <v>1120.6334629787236</v>
      </c>
      <c r="C650" s="49">
        <f t="shared" si="21"/>
        <v>76.406827021276598</v>
      </c>
      <c r="D650" s="30">
        <v>0</v>
      </c>
      <c r="E650" s="31">
        <v>76.406827021276598</v>
      </c>
      <c r="F650" s="32">
        <v>0</v>
      </c>
      <c r="G650" s="32">
        <v>0</v>
      </c>
      <c r="H650" s="32">
        <v>0</v>
      </c>
      <c r="I650" s="32">
        <v>0</v>
      </c>
      <c r="J650" s="29">
        <f>Лист4!E648/1000</f>
        <v>1197.0402900000001</v>
      </c>
      <c r="K650" s="33"/>
      <c r="L650" s="33"/>
    </row>
    <row r="651" spans="1:12" s="34" customFormat="1" ht="18.75" customHeight="1" x14ac:dyDescent="0.25">
      <c r="A651" s="23" t="str">
        <f>Лист4!A649</f>
        <v xml:space="preserve">Огарева ул. д.15 </v>
      </c>
      <c r="B651" s="49">
        <f t="shared" si="20"/>
        <v>0</v>
      </c>
      <c r="C651" s="49">
        <f t="shared" si="21"/>
        <v>0</v>
      </c>
      <c r="D651" s="30">
        <v>0</v>
      </c>
      <c r="E651" s="31">
        <v>0</v>
      </c>
      <c r="F651" s="32">
        <v>0</v>
      </c>
      <c r="G651" s="32">
        <v>0</v>
      </c>
      <c r="H651" s="32">
        <v>0</v>
      </c>
      <c r="I651" s="32">
        <v>0</v>
      </c>
      <c r="J651" s="29">
        <f>Лист4!E649/1000</f>
        <v>0</v>
      </c>
      <c r="K651" s="33"/>
      <c r="L651" s="33"/>
    </row>
    <row r="652" spans="1:12" s="34" customFormat="1" ht="18.75" customHeight="1" x14ac:dyDescent="0.25">
      <c r="A652" s="23" t="str">
        <f>Лист4!A650</f>
        <v xml:space="preserve">Огарева ул. д.18 </v>
      </c>
      <c r="B652" s="49">
        <f t="shared" si="20"/>
        <v>47.791021276595743</v>
      </c>
      <c r="C652" s="49">
        <f t="shared" si="21"/>
        <v>3.2584787234042558</v>
      </c>
      <c r="D652" s="30">
        <v>0</v>
      </c>
      <c r="E652" s="31">
        <v>3.2584787234042558</v>
      </c>
      <c r="F652" s="32">
        <v>0</v>
      </c>
      <c r="G652" s="32">
        <v>0</v>
      </c>
      <c r="H652" s="32">
        <v>0</v>
      </c>
      <c r="I652" s="32">
        <v>0</v>
      </c>
      <c r="J652" s="29">
        <f>Лист4!E650/1000</f>
        <v>51.049500000000002</v>
      </c>
      <c r="K652" s="33"/>
      <c r="L652" s="33"/>
    </row>
    <row r="653" spans="1:12" s="34" customFormat="1" ht="25.5" customHeight="1" x14ac:dyDescent="0.25">
      <c r="A653" s="23" t="str">
        <f>Лист4!A651</f>
        <v xml:space="preserve">Огарева ул. д.19 </v>
      </c>
      <c r="B653" s="49">
        <f t="shared" si="20"/>
        <v>0</v>
      </c>
      <c r="C653" s="49">
        <f t="shared" si="21"/>
        <v>0</v>
      </c>
      <c r="D653" s="30">
        <v>0</v>
      </c>
      <c r="E653" s="31">
        <v>0</v>
      </c>
      <c r="F653" s="32">
        <v>0</v>
      </c>
      <c r="G653" s="32">
        <v>0</v>
      </c>
      <c r="H653" s="32">
        <v>0</v>
      </c>
      <c r="I653" s="32">
        <v>0</v>
      </c>
      <c r="J653" s="29">
        <f>Лист4!E651/1000</f>
        <v>0</v>
      </c>
      <c r="K653" s="33"/>
      <c r="L653" s="33"/>
    </row>
    <row r="654" spans="1:12" s="34" customFormat="1" ht="18.75" customHeight="1" x14ac:dyDescent="0.25">
      <c r="A654" s="23" t="str">
        <f>Лист4!A652</f>
        <v xml:space="preserve">Островского пер. д.18 </v>
      </c>
      <c r="B654" s="49">
        <f t="shared" si="20"/>
        <v>0</v>
      </c>
      <c r="C654" s="49">
        <f t="shared" si="21"/>
        <v>0</v>
      </c>
      <c r="D654" s="30">
        <v>0</v>
      </c>
      <c r="E654" s="31">
        <v>0</v>
      </c>
      <c r="F654" s="32">
        <v>0</v>
      </c>
      <c r="G654" s="32">
        <v>0</v>
      </c>
      <c r="H654" s="32">
        <v>0</v>
      </c>
      <c r="I654" s="32">
        <v>0</v>
      </c>
      <c r="J654" s="29">
        <f>Лист4!E652/1000</f>
        <v>0</v>
      </c>
      <c r="K654" s="33"/>
      <c r="L654" s="33"/>
    </row>
    <row r="655" spans="1:12" s="34" customFormat="1" ht="18.75" customHeight="1" x14ac:dyDescent="0.25">
      <c r="A655" s="23" t="str">
        <f>Лист4!A653</f>
        <v xml:space="preserve">Островского пер. д.22 </v>
      </c>
      <c r="B655" s="49">
        <f t="shared" si="20"/>
        <v>641.7224936170212</v>
      </c>
      <c r="C655" s="49">
        <f t="shared" si="21"/>
        <v>43.753806382978716</v>
      </c>
      <c r="D655" s="30">
        <v>0</v>
      </c>
      <c r="E655" s="31">
        <v>43.753806382978716</v>
      </c>
      <c r="F655" s="32">
        <v>0</v>
      </c>
      <c r="G655" s="32">
        <v>0</v>
      </c>
      <c r="H655" s="32">
        <v>0</v>
      </c>
      <c r="I655" s="32">
        <v>0</v>
      </c>
      <c r="J655" s="29">
        <f>Лист4!E653/1000</f>
        <v>685.47629999999992</v>
      </c>
      <c r="K655" s="33"/>
      <c r="L655" s="33"/>
    </row>
    <row r="656" spans="1:12" s="34" customFormat="1" ht="18.75" customHeight="1" x14ac:dyDescent="0.25">
      <c r="A656" s="23" t="str">
        <f>Лист4!A654</f>
        <v xml:space="preserve">Островского пер. д.8 </v>
      </c>
      <c r="B656" s="49">
        <f t="shared" si="20"/>
        <v>21.108953191489363</v>
      </c>
      <c r="C656" s="49">
        <f t="shared" si="21"/>
        <v>1.4392468085106385</v>
      </c>
      <c r="D656" s="30">
        <v>0</v>
      </c>
      <c r="E656" s="31">
        <v>1.4392468085106385</v>
      </c>
      <c r="F656" s="32">
        <v>0</v>
      </c>
      <c r="G656" s="32">
        <v>0</v>
      </c>
      <c r="H656" s="32">
        <v>0</v>
      </c>
      <c r="I656" s="32">
        <v>0</v>
      </c>
      <c r="J656" s="29">
        <f>Лист4!E654/1000</f>
        <v>22.548200000000001</v>
      </c>
      <c r="K656" s="33"/>
      <c r="L656" s="33"/>
    </row>
    <row r="657" spans="1:12" s="34" customFormat="1" ht="18.75" customHeight="1" x14ac:dyDescent="0.25">
      <c r="A657" s="23" t="str">
        <f>Лист4!A655</f>
        <v xml:space="preserve">Пестеля ул. д.10 </v>
      </c>
      <c r="B657" s="49">
        <f t="shared" si="20"/>
        <v>0</v>
      </c>
      <c r="C657" s="49">
        <f t="shared" si="21"/>
        <v>0</v>
      </c>
      <c r="D657" s="30">
        <v>0</v>
      </c>
      <c r="E657" s="31">
        <v>0</v>
      </c>
      <c r="F657" s="32">
        <v>0</v>
      </c>
      <c r="G657" s="32">
        <v>0</v>
      </c>
      <c r="H657" s="32">
        <v>0</v>
      </c>
      <c r="I657" s="32">
        <v>0</v>
      </c>
      <c r="J657" s="29">
        <f>Лист4!E655/1000</f>
        <v>0</v>
      </c>
      <c r="K657" s="33"/>
      <c r="L657" s="33"/>
    </row>
    <row r="658" spans="1:12" s="34" customFormat="1" ht="18.75" customHeight="1" x14ac:dyDescent="0.25">
      <c r="A658" s="23" t="str">
        <f>Лист4!A656</f>
        <v xml:space="preserve">Пестеля ул. д.12 </v>
      </c>
      <c r="B658" s="49">
        <f t="shared" si="20"/>
        <v>0.91186723404255321</v>
      </c>
      <c r="C658" s="49">
        <f t="shared" si="21"/>
        <v>6.2172765957446807E-2</v>
      </c>
      <c r="D658" s="30">
        <v>0</v>
      </c>
      <c r="E658" s="31">
        <v>6.2172765957446807E-2</v>
      </c>
      <c r="F658" s="32">
        <v>0</v>
      </c>
      <c r="G658" s="32">
        <v>0</v>
      </c>
      <c r="H658" s="32">
        <v>0</v>
      </c>
      <c r="I658" s="32">
        <v>0</v>
      </c>
      <c r="J658" s="29">
        <f>Лист4!E656/1000</f>
        <v>0.97404000000000002</v>
      </c>
      <c r="K658" s="33"/>
      <c r="L658" s="33"/>
    </row>
    <row r="659" spans="1:12" s="34" customFormat="1" ht="18.75" customHeight="1" x14ac:dyDescent="0.25">
      <c r="A659" s="23" t="str">
        <f>Лист4!A657</f>
        <v xml:space="preserve">Пестеля ул. д.2 </v>
      </c>
      <c r="B659" s="49">
        <f t="shared" si="20"/>
        <v>0</v>
      </c>
      <c r="C659" s="49">
        <f t="shared" si="21"/>
        <v>0</v>
      </c>
      <c r="D659" s="30">
        <v>0</v>
      </c>
      <c r="E659" s="31">
        <v>0</v>
      </c>
      <c r="F659" s="32">
        <v>0</v>
      </c>
      <c r="G659" s="32">
        <v>0</v>
      </c>
      <c r="H659" s="32">
        <v>0</v>
      </c>
      <c r="I659" s="32">
        <v>0</v>
      </c>
      <c r="J659" s="29">
        <f>Лист4!E657/1000</f>
        <v>0</v>
      </c>
      <c r="K659" s="33"/>
      <c r="L659" s="33"/>
    </row>
    <row r="660" spans="1:12" s="34" customFormat="1" ht="21" customHeight="1" x14ac:dyDescent="0.25">
      <c r="A660" s="23" t="str">
        <f>Лист4!A658</f>
        <v xml:space="preserve">Пестеля ул. д.24 </v>
      </c>
      <c r="B660" s="49">
        <f t="shared" si="20"/>
        <v>9.8417702127659581</v>
      </c>
      <c r="C660" s="49">
        <f t="shared" si="21"/>
        <v>0.6710297872340425</v>
      </c>
      <c r="D660" s="30">
        <v>0</v>
      </c>
      <c r="E660" s="31">
        <v>0.6710297872340425</v>
      </c>
      <c r="F660" s="32">
        <v>0</v>
      </c>
      <c r="G660" s="32">
        <v>0</v>
      </c>
      <c r="H660" s="32">
        <v>0</v>
      </c>
      <c r="I660" s="32">
        <v>0</v>
      </c>
      <c r="J660" s="29">
        <f>Лист4!E658/1000</f>
        <v>10.5128</v>
      </c>
      <c r="K660" s="33"/>
      <c r="L660" s="33"/>
    </row>
    <row r="661" spans="1:12" s="34" customFormat="1" ht="18.75" customHeight="1" x14ac:dyDescent="0.25">
      <c r="A661" s="23" t="str">
        <f>Лист4!A659</f>
        <v xml:space="preserve">Пестеля ул. д.36 </v>
      </c>
      <c r="B661" s="49">
        <f t="shared" si="20"/>
        <v>0</v>
      </c>
      <c r="C661" s="49">
        <f t="shared" si="21"/>
        <v>0</v>
      </c>
      <c r="D661" s="30">
        <v>0</v>
      </c>
      <c r="E661" s="31">
        <v>0</v>
      </c>
      <c r="F661" s="32">
        <v>0</v>
      </c>
      <c r="G661" s="32">
        <v>0</v>
      </c>
      <c r="H661" s="32">
        <v>0</v>
      </c>
      <c r="I661" s="32">
        <v>0</v>
      </c>
      <c r="J661" s="29">
        <f>Лист4!E659/1000</f>
        <v>0</v>
      </c>
      <c r="K661" s="33"/>
      <c r="L661" s="33"/>
    </row>
    <row r="662" spans="1:12" s="34" customFormat="1" ht="18.75" customHeight="1" x14ac:dyDescent="0.25">
      <c r="A662" s="23" t="str">
        <f>Лист4!A660</f>
        <v xml:space="preserve">Пестеля ул. д.9 </v>
      </c>
      <c r="B662" s="49">
        <f t="shared" si="20"/>
        <v>0</v>
      </c>
      <c r="C662" s="49">
        <f t="shared" si="21"/>
        <v>0</v>
      </c>
      <c r="D662" s="30">
        <v>0</v>
      </c>
      <c r="E662" s="31">
        <v>0</v>
      </c>
      <c r="F662" s="32">
        <v>0</v>
      </c>
      <c r="G662" s="32">
        <v>0</v>
      </c>
      <c r="H662" s="32">
        <v>0</v>
      </c>
      <c r="I662" s="32">
        <v>0</v>
      </c>
      <c r="J662" s="29">
        <f>Лист4!E660/1000</f>
        <v>0</v>
      </c>
      <c r="K662" s="33"/>
      <c r="L662" s="33"/>
    </row>
    <row r="663" spans="1:12" s="34" customFormat="1" ht="18.75" customHeight="1" x14ac:dyDescent="0.25">
      <c r="A663" s="23" t="str">
        <f>Лист4!A661</f>
        <v xml:space="preserve">Пионерский пер. д.13 </v>
      </c>
      <c r="B663" s="49">
        <f t="shared" si="20"/>
        <v>0</v>
      </c>
      <c r="C663" s="49">
        <f t="shared" si="21"/>
        <v>0</v>
      </c>
      <c r="D663" s="30">
        <v>0</v>
      </c>
      <c r="E663" s="31">
        <v>0</v>
      </c>
      <c r="F663" s="32">
        <v>0</v>
      </c>
      <c r="G663" s="32">
        <v>0</v>
      </c>
      <c r="H663" s="32">
        <v>0</v>
      </c>
      <c r="I663" s="32">
        <v>0</v>
      </c>
      <c r="J663" s="29">
        <f>Лист4!E661/1000</f>
        <v>0</v>
      </c>
      <c r="K663" s="33"/>
      <c r="L663" s="33"/>
    </row>
    <row r="664" spans="1:12" s="34" customFormat="1" ht="18.75" customHeight="1" x14ac:dyDescent="0.25">
      <c r="A664" s="23" t="str">
        <f>Лист4!A662</f>
        <v xml:space="preserve">Писарева ул. д.14 </v>
      </c>
      <c r="B664" s="49">
        <f t="shared" si="20"/>
        <v>0</v>
      </c>
      <c r="C664" s="49">
        <f t="shared" si="21"/>
        <v>0</v>
      </c>
      <c r="D664" s="30">
        <v>0</v>
      </c>
      <c r="E664" s="31">
        <v>0</v>
      </c>
      <c r="F664" s="32">
        <v>0</v>
      </c>
      <c r="G664" s="32">
        <v>0</v>
      </c>
      <c r="H664" s="32">
        <v>0</v>
      </c>
      <c r="I664" s="32">
        <v>0</v>
      </c>
      <c r="J664" s="29">
        <f>Лист4!E662/1000</f>
        <v>0</v>
      </c>
      <c r="K664" s="33"/>
      <c r="L664" s="33"/>
    </row>
    <row r="665" spans="1:12" s="34" customFormat="1" ht="18.75" customHeight="1" x14ac:dyDescent="0.25">
      <c r="A665" s="23" t="str">
        <f>Лист4!A663</f>
        <v xml:space="preserve">Писарева ул. д.18 </v>
      </c>
      <c r="B665" s="49">
        <f t="shared" si="20"/>
        <v>0</v>
      </c>
      <c r="C665" s="49">
        <f t="shared" si="21"/>
        <v>0</v>
      </c>
      <c r="D665" s="30">
        <v>0</v>
      </c>
      <c r="E665" s="31">
        <v>0</v>
      </c>
      <c r="F665" s="32">
        <v>0</v>
      </c>
      <c r="G665" s="32">
        <v>0</v>
      </c>
      <c r="H665" s="32">
        <v>0</v>
      </c>
      <c r="I665" s="32">
        <v>0</v>
      </c>
      <c r="J665" s="29">
        <f>Лист4!E663/1000</f>
        <v>0</v>
      </c>
      <c r="K665" s="33"/>
      <c r="L665" s="33"/>
    </row>
    <row r="666" spans="1:12" s="34" customFormat="1" ht="25.5" customHeight="1" x14ac:dyDescent="0.25">
      <c r="A666" s="23" t="str">
        <f>Лист4!A664</f>
        <v xml:space="preserve">Писарева ул. д.26 </v>
      </c>
      <c r="B666" s="49">
        <f t="shared" si="20"/>
        <v>0</v>
      </c>
      <c r="C666" s="49">
        <f t="shared" si="21"/>
        <v>0</v>
      </c>
      <c r="D666" s="30">
        <v>0</v>
      </c>
      <c r="E666" s="31">
        <v>0</v>
      </c>
      <c r="F666" s="32">
        <v>0</v>
      </c>
      <c r="G666" s="32">
        <v>0</v>
      </c>
      <c r="H666" s="32">
        <v>0</v>
      </c>
      <c r="I666" s="32">
        <v>0</v>
      </c>
      <c r="J666" s="29">
        <f>Лист4!E664/1000</f>
        <v>0</v>
      </c>
      <c r="K666" s="33"/>
      <c r="L666" s="33"/>
    </row>
    <row r="667" spans="1:12" s="34" customFormat="1" ht="25.5" customHeight="1" x14ac:dyDescent="0.25">
      <c r="A667" s="23" t="str">
        <f>Лист4!A665</f>
        <v xml:space="preserve">Писарева ул. д.8 </v>
      </c>
      <c r="B667" s="49">
        <f t="shared" si="20"/>
        <v>3.8008510638297875E-2</v>
      </c>
      <c r="C667" s="49">
        <f t="shared" si="21"/>
        <v>2.5914893617021277E-3</v>
      </c>
      <c r="D667" s="30">
        <v>0</v>
      </c>
      <c r="E667" s="31">
        <v>2.5914893617021277E-3</v>
      </c>
      <c r="F667" s="32">
        <v>0</v>
      </c>
      <c r="G667" s="32">
        <v>0</v>
      </c>
      <c r="H667" s="32">
        <v>0</v>
      </c>
      <c r="I667" s="32">
        <v>0</v>
      </c>
      <c r="J667" s="29">
        <f>Лист4!E665/1000</f>
        <v>4.0600000000000004E-2</v>
      </c>
      <c r="K667" s="33"/>
      <c r="L667" s="33"/>
    </row>
    <row r="668" spans="1:12" s="34" customFormat="1" ht="25.5" customHeight="1" x14ac:dyDescent="0.25">
      <c r="A668" s="23" t="str">
        <f>Лист4!A666</f>
        <v xml:space="preserve">Победы ул. д.1 </v>
      </c>
      <c r="B668" s="49">
        <f t="shared" si="20"/>
        <v>7.2950127659574466</v>
      </c>
      <c r="C668" s="49">
        <f t="shared" si="21"/>
        <v>0.49738723404255319</v>
      </c>
      <c r="D668" s="30">
        <v>0</v>
      </c>
      <c r="E668" s="31">
        <v>0.49738723404255319</v>
      </c>
      <c r="F668" s="32">
        <v>0</v>
      </c>
      <c r="G668" s="32">
        <v>0</v>
      </c>
      <c r="H668" s="32">
        <v>0</v>
      </c>
      <c r="I668" s="32">
        <v>0</v>
      </c>
      <c r="J668" s="29">
        <f>Лист4!E666/1000</f>
        <v>7.7923999999999998</v>
      </c>
      <c r="K668" s="33"/>
      <c r="L668" s="33"/>
    </row>
    <row r="669" spans="1:12" s="34" customFormat="1" ht="25.5" customHeight="1" x14ac:dyDescent="0.25">
      <c r="A669" s="23" t="str">
        <f>Лист4!A667</f>
        <v xml:space="preserve">Победы ул. д.17 </v>
      </c>
      <c r="B669" s="49">
        <f t="shared" si="20"/>
        <v>49.138638297872347</v>
      </c>
      <c r="C669" s="49">
        <f t="shared" si="21"/>
        <v>3.3503617021276599</v>
      </c>
      <c r="D669" s="30">
        <v>0</v>
      </c>
      <c r="E669" s="31">
        <v>3.3503617021276599</v>
      </c>
      <c r="F669" s="32">
        <v>0</v>
      </c>
      <c r="G669" s="32">
        <v>0</v>
      </c>
      <c r="H669" s="32">
        <v>0</v>
      </c>
      <c r="I669" s="32">
        <v>0</v>
      </c>
      <c r="J669" s="29">
        <f>Лист4!E667/1000</f>
        <v>52.489000000000004</v>
      </c>
      <c r="K669" s="33"/>
      <c r="L669" s="33"/>
    </row>
    <row r="670" spans="1:12" s="34" customFormat="1" ht="25.5" customHeight="1" x14ac:dyDescent="0.25">
      <c r="A670" s="23" t="str">
        <f>Лист4!A668</f>
        <v xml:space="preserve">Победы ул. д.23 </v>
      </c>
      <c r="B670" s="49">
        <f t="shared" si="20"/>
        <v>4.876042553191489</v>
      </c>
      <c r="C670" s="49">
        <f t="shared" si="21"/>
        <v>0.33245744680851064</v>
      </c>
      <c r="D670" s="30">
        <v>0</v>
      </c>
      <c r="E670" s="31">
        <v>0.33245744680851064</v>
      </c>
      <c r="F670" s="32">
        <v>0</v>
      </c>
      <c r="G670" s="32">
        <v>0</v>
      </c>
      <c r="H670" s="32">
        <v>0</v>
      </c>
      <c r="I670" s="32">
        <v>0</v>
      </c>
      <c r="J670" s="29">
        <f>Лист4!E668/1000</f>
        <v>5.2084999999999999</v>
      </c>
      <c r="K670" s="33"/>
      <c r="L670" s="33"/>
    </row>
    <row r="671" spans="1:12" s="34" customFormat="1" ht="18.75" customHeight="1" x14ac:dyDescent="0.25">
      <c r="A671" s="23" t="str">
        <f>Лист4!A669</f>
        <v xml:space="preserve">Победы ул. д.26 </v>
      </c>
      <c r="B671" s="49">
        <f t="shared" si="20"/>
        <v>0</v>
      </c>
      <c r="C671" s="49">
        <f t="shared" si="21"/>
        <v>0</v>
      </c>
      <c r="D671" s="30">
        <v>0</v>
      </c>
      <c r="E671" s="31">
        <v>0</v>
      </c>
      <c r="F671" s="32">
        <v>0</v>
      </c>
      <c r="G671" s="32">
        <v>0</v>
      </c>
      <c r="H671" s="32">
        <v>0</v>
      </c>
      <c r="I671" s="32">
        <v>0</v>
      </c>
      <c r="J671" s="29">
        <f>Лист4!E669/1000</f>
        <v>0</v>
      </c>
      <c r="K671" s="33"/>
      <c r="L671" s="33"/>
    </row>
    <row r="672" spans="1:12" s="34" customFormat="1" ht="18.75" customHeight="1" x14ac:dyDescent="0.25">
      <c r="A672" s="23" t="str">
        <f>Лист4!A670</f>
        <v xml:space="preserve">Победы ул. д.29 </v>
      </c>
      <c r="B672" s="49">
        <f t="shared" si="20"/>
        <v>0.58903829787234052</v>
      </c>
      <c r="C672" s="49">
        <f t="shared" si="21"/>
        <v>4.0161702127659578E-2</v>
      </c>
      <c r="D672" s="30">
        <v>0</v>
      </c>
      <c r="E672" s="31">
        <v>4.0161702127659578E-2</v>
      </c>
      <c r="F672" s="32">
        <v>0</v>
      </c>
      <c r="G672" s="32">
        <v>0</v>
      </c>
      <c r="H672" s="32">
        <v>0</v>
      </c>
      <c r="I672" s="32">
        <v>0</v>
      </c>
      <c r="J672" s="29">
        <f>Лист4!E670/1000</f>
        <v>0.62920000000000009</v>
      </c>
      <c r="K672" s="33"/>
      <c r="L672" s="33"/>
    </row>
    <row r="673" spans="1:12" s="34" customFormat="1" ht="18.75" customHeight="1" x14ac:dyDescent="0.25">
      <c r="A673" s="23" t="str">
        <f>Лист4!A671</f>
        <v xml:space="preserve">Победы ул. д.31 </v>
      </c>
      <c r="B673" s="49">
        <f t="shared" si="20"/>
        <v>0</v>
      </c>
      <c r="C673" s="49">
        <f t="shared" si="21"/>
        <v>0</v>
      </c>
      <c r="D673" s="30">
        <v>0</v>
      </c>
      <c r="E673" s="31">
        <v>0</v>
      </c>
      <c r="F673" s="32">
        <v>0</v>
      </c>
      <c r="G673" s="32">
        <v>0</v>
      </c>
      <c r="H673" s="32">
        <v>0</v>
      </c>
      <c r="I673" s="32">
        <v>0</v>
      </c>
      <c r="J673" s="29">
        <f>Лист4!E671/1000</f>
        <v>0</v>
      </c>
      <c r="K673" s="33"/>
      <c r="L673" s="33"/>
    </row>
    <row r="674" spans="1:12" s="34" customFormat="1" ht="18.75" customHeight="1" x14ac:dyDescent="0.25">
      <c r="A674" s="23" t="str">
        <f>Лист4!A672</f>
        <v xml:space="preserve">Победы ул. д.39 </v>
      </c>
      <c r="B674" s="49">
        <f t="shared" si="20"/>
        <v>0</v>
      </c>
      <c r="C674" s="49">
        <f t="shared" si="21"/>
        <v>0</v>
      </c>
      <c r="D674" s="30">
        <v>0</v>
      </c>
      <c r="E674" s="31">
        <v>0</v>
      </c>
      <c r="F674" s="32">
        <v>0</v>
      </c>
      <c r="G674" s="32">
        <v>0</v>
      </c>
      <c r="H674" s="32">
        <v>0</v>
      </c>
      <c r="I674" s="32">
        <v>0</v>
      </c>
      <c r="J674" s="29">
        <f>Лист4!E672/1000</f>
        <v>0</v>
      </c>
      <c r="K674" s="33"/>
      <c r="L674" s="33"/>
    </row>
    <row r="675" spans="1:12" s="34" customFormat="1" ht="18.75" customHeight="1" x14ac:dyDescent="0.25">
      <c r="A675" s="23" t="str">
        <f>Лист4!A673</f>
        <v xml:space="preserve">Победы ул. д.49 </v>
      </c>
      <c r="B675" s="49">
        <f t="shared" si="20"/>
        <v>7.8497872340425534</v>
      </c>
      <c r="C675" s="49">
        <f t="shared" si="21"/>
        <v>0.53521276595744682</v>
      </c>
      <c r="D675" s="30">
        <v>0</v>
      </c>
      <c r="E675" s="31">
        <v>0.53521276595744682</v>
      </c>
      <c r="F675" s="32">
        <v>0</v>
      </c>
      <c r="G675" s="32">
        <v>0</v>
      </c>
      <c r="H675" s="32">
        <v>0</v>
      </c>
      <c r="I675" s="32">
        <v>0</v>
      </c>
      <c r="J675" s="29">
        <f>Лист4!E673/1000</f>
        <v>8.3849999999999998</v>
      </c>
      <c r="K675" s="33"/>
      <c r="L675" s="33"/>
    </row>
    <row r="676" spans="1:12" s="34" customFormat="1" ht="18.75" customHeight="1" x14ac:dyDescent="0.25">
      <c r="A676" s="23" t="str">
        <f>Лист4!A674</f>
        <v xml:space="preserve">Победы ул. д.50 </v>
      </c>
      <c r="B676" s="49">
        <f t="shared" si="20"/>
        <v>1224.5362519148937</v>
      </c>
      <c r="C676" s="49">
        <f t="shared" si="21"/>
        <v>83.49110808510639</v>
      </c>
      <c r="D676" s="30">
        <v>0</v>
      </c>
      <c r="E676" s="31">
        <v>83.49110808510639</v>
      </c>
      <c r="F676" s="32">
        <v>0</v>
      </c>
      <c r="G676" s="32">
        <v>0</v>
      </c>
      <c r="H676" s="32">
        <v>0</v>
      </c>
      <c r="I676" s="32">
        <v>0</v>
      </c>
      <c r="J676" s="29">
        <f>Лист4!E674/1000</f>
        <v>1308.02736</v>
      </c>
      <c r="K676" s="33"/>
      <c r="L676" s="33"/>
    </row>
    <row r="677" spans="1:12" s="34" customFormat="1" ht="18.75" customHeight="1" x14ac:dyDescent="0.25">
      <c r="A677" s="23" t="str">
        <f>Лист4!A675</f>
        <v xml:space="preserve">Победы ул. д.52 - корп. 1 </v>
      </c>
      <c r="B677" s="49">
        <f t="shared" si="20"/>
        <v>535.13218468085108</v>
      </c>
      <c r="C677" s="49">
        <f t="shared" si="21"/>
        <v>36.486285319148941</v>
      </c>
      <c r="D677" s="30">
        <v>0</v>
      </c>
      <c r="E677" s="31">
        <v>36.486285319148941</v>
      </c>
      <c r="F677" s="32">
        <v>0</v>
      </c>
      <c r="G677" s="32">
        <v>0</v>
      </c>
      <c r="H677" s="32">
        <v>0</v>
      </c>
      <c r="I677" s="32">
        <v>0</v>
      </c>
      <c r="J677" s="29">
        <f>Лист4!E675/1000</f>
        <v>571.61847</v>
      </c>
      <c r="K677" s="33"/>
      <c r="L677" s="33"/>
    </row>
    <row r="678" spans="1:12" s="34" customFormat="1" ht="18.75" customHeight="1" x14ac:dyDescent="0.25">
      <c r="A678" s="23" t="str">
        <f>Лист4!A676</f>
        <v xml:space="preserve">Победы ул. д.54 - корп. 3 </v>
      </c>
      <c r="B678" s="49">
        <f t="shared" si="20"/>
        <v>284.70345106382979</v>
      </c>
      <c r="C678" s="49">
        <f t="shared" si="21"/>
        <v>19.411598936170211</v>
      </c>
      <c r="D678" s="30">
        <v>0</v>
      </c>
      <c r="E678" s="31">
        <v>19.411598936170211</v>
      </c>
      <c r="F678" s="32">
        <v>0</v>
      </c>
      <c r="G678" s="32">
        <v>0</v>
      </c>
      <c r="H678" s="32">
        <v>0</v>
      </c>
      <c r="I678" s="32">
        <v>0</v>
      </c>
      <c r="J678" s="29">
        <f>Лист4!E676/1000</f>
        <v>304.11505</v>
      </c>
      <c r="K678" s="33"/>
      <c r="L678" s="33"/>
    </row>
    <row r="679" spans="1:12" s="34" customFormat="1" ht="18.75" customHeight="1" x14ac:dyDescent="0.25">
      <c r="A679" s="23" t="str">
        <f>Лист4!A677</f>
        <v xml:space="preserve">Победы ул. д.54 - корп. 4 </v>
      </c>
      <c r="B679" s="49">
        <f t="shared" si="20"/>
        <v>415.30229446808494</v>
      </c>
      <c r="C679" s="49">
        <f t="shared" si="21"/>
        <v>28.31606553191488</v>
      </c>
      <c r="D679" s="30">
        <v>0</v>
      </c>
      <c r="E679" s="31">
        <v>28.31606553191488</v>
      </c>
      <c r="F679" s="32">
        <v>0</v>
      </c>
      <c r="G679" s="32">
        <v>0</v>
      </c>
      <c r="H679" s="32">
        <v>0</v>
      </c>
      <c r="I679" s="32">
        <v>0</v>
      </c>
      <c r="J679" s="29">
        <f>Лист4!E677/1000</f>
        <v>443.61835999999983</v>
      </c>
      <c r="K679" s="33"/>
      <c r="L679" s="33"/>
    </row>
    <row r="680" spans="1:12" s="34" customFormat="1" ht="18.75" customHeight="1" x14ac:dyDescent="0.25">
      <c r="A680" s="23" t="str">
        <f>Лист4!A678</f>
        <v xml:space="preserve">Победы ул. д.54 - корп. 5 </v>
      </c>
      <c r="B680" s="49">
        <f t="shared" si="20"/>
        <v>456.9643497872342</v>
      </c>
      <c r="C680" s="49">
        <f t="shared" si="21"/>
        <v>31.156660212765967</v>
      </c>
      <c r="D680" s="30">
        <v>0</v>
      </c>
      <c r="E680" s="31">
        <v>31.156660212765967</v>
      </c>
      <c r="F680" s="32">
        <v>0</v>
      </c>
      <c r="G680" s="32">
        <v>0</v>
      </c>
      <c r="H680" s="32">
        <v>0</v>
      </c>
      <c r="I680" s="32">
        <v>0</v>
      </c>
      <c r="J680" s="29">
        <f>Лист4!E678/1000</f>
        <v>488.12101000000018</v>
      </c>
      <c r="K680" s="33"/>
      <c r="L680" s="33"/>
    </row>
    <row r="681" spans="1:12" s="34" customFormat="1" ht="18.75" customHeight="1" x14ac:dyDescent="0.25">
      <c r="A681" s="23" t="str">
        <f>Лист4!A679</f>
        <v xml:space="preserve">Победы ул. д.58 </v>
      </c>
      <c r="B681" s="49">
        <f t="shared" si="20"/>
        <v>1317.2245268085114</v>
      </c>
      <c r="C681" s="49">
        <f t="shared" si="21"/>
        <v>89.810763191489428</v>
      </c>
      <c r="D681" s="30">
        <v>0</v>
      </c>
      <c r="E681" s="31">
        <v>89.810763191489428</v>
      </c>
      <c r="F681" s="32">
        <v>0</v>
      </c>
      <c r="G681" s="32">
        <v>0</v>
      </c>
      <c r="H681" s="32">
        <v>0</v>
      </c>
      <c r="I681" s="32">
        <v>0</v>
      </c>
      <c r="J681" s="29">
        <f>Лист4!E679/1000</f>
        <v>1407.0352900000009</v>
      </c>
      <c r="K681" s="33"/>
      <c r="L681" s="33"/>
    </row>
    <row r="682" spans="1:12" s="34" customFormat="1" ht="18.75" customHeight="1" x14ac:dyDescent="0.25">
      <c r="A682" s="23" t="str">
        <f>Лист4!A680</f>
        <v xml:space="preserve">Псковская ул. д.32 </v>
      </c>
      <c r="B682" s="49">
        <f t="shared" si="20"/>
        <v>0</v>
      </c>
      <c r="C682" s="49">
        <f t="shared" si="21"/>
        <v>0</v>
      </c>
      <c r="D682" s="30">
        <v>0</v>
      </c>
      <c r="E682" s="31">
        <v>0</v>
      </c>
      <c r="F682" s="32">
        <v>0</v>
      </c>
      <c r="G682" s="32">
        <v>0</v>
      </c>
      <c r="H682" s="32">
        <v>0</v>
      </c>
      <c r="I682" s="32">
        <v>0</v>
      </c>
      <c r="J682" s="29">
        <f>Лист4!E680/1000</f>
        <v>0</v>
      </c>
      <c r="K682" s="33"/>
      <c r="L682" s="33"/>
    </row>
    <row r="683" spans="1:12" s="34" customFormat="1" ht="18.75" customHeight="1" x14ac:dyDescent="0.25">
      <c r="A683" s="23" t="str">
        <f>Лист4!A681</f>
        <v xml:space="preserve">Псковская ул. д.7 </v>
      </c>
      <c r="B683" s="49">
        <f t="shared" si="20"/>
        <v>7.7151659574468097</v>
      </c>
      <c r="C683" s="49">
        <f t="shared" si="21"/>
        <v>0.52603404255319153</v>
      </c>
      <c r="D683" s="30">
        <v>0</v>
      </c>
      <c r="E683" s="31">
        <v>0.52603404255319153</v>
      </c>
      <c r="F683" s="32">
        <v>0</v>
      </c>
      <c r="G683" s="32">
        <v>0</v>
      </c>
      <c r="H683" s="32">
        <v>0</v>
      </c>
      <c r="I683" s="32">
        <v>0</v>
      </c>
      <c r="J683" s="29">
        <f>Лист4!E681/1000</f>
        <v>8.241200000000001</v>
      </c>
      <c r="K683" s="33"/>
      <c r="L683" s="33"/>
    </row>
    <row r="684" spans="1:12" s="34" customFormat="1" ht="18.75" customHeight="1" x14ac:dyDescent="0.25">
      <c r="A684" s="23" t="str">
        <f>Лист4!A682</f>
        <v xml:space="preserve">Пугачева ул. д.11 </v>
      </c>
      <c r="B684" s="49">
        <f t="shared" si="20"/>
        <v>0</v>
      </c>
      <c r="C684" s="49">
        <f t="shared" si="21"/>
        <v>0</v>
      </c>
      <c r="D684" s="30">
        <v>0</v>
      </c>
      <c r="E684" s="31">
        <v>0</v>
      </c>
      <c r="F684" s="32">
        <v>0</v>
      </c>
      <c r="G684" s="32">
        <v>0</v>
      </c>
      <c r="H684" s="32">
        <v>0</v>
      </c>
      <c r="I684" s="32">
        <v>0</v>
      </c>
      <c r="J684" s="29">
        <f>Лист4!E682/1000</f>
        <v>0</v>
      </c>
      <c r="K684" s="33"/>
      <c r="L684" s="33"/>
    </row>
    <row r="685" spans="1:12" s="34" customFormat="1" ht="18.75" customHeight="1" x14ac:dyDescent="0.25">
      <c r="A685" s="23" t="str">
        <f>Лист4!A683</f>
        <v xml:space="preserve">Пугачева ул. д.3/37 </v>
      </c>
      <c r="B685" s="49">
        <f t="shared" si="20"/>
        <v>35.808510638297875</v>
      </c>
      <c r="C685" s="49">
        <f t="shared" si="21"/>
        <v>2.4414893617021276</v>
      </c>
      <c r="D685" s="30">
        <v>0</v>
      </c>
      <c r="E685" s="31">
        <v>2.4414893617021276</v>
      </c>
      <c r="F685" s="32">
        <v>0</v>
      </c>
      <c r="G685" s="32">
        <v>0</v>
      </c>
      <c r="H685" s="32">
        <v>0</v>
      </c>
      <c r="I685" s="32"/>
      <c r="J685" s="29">
        <f>Лист4!E683/1000</f>
        <v>38.25</v>
      </c>
      <c r="K685" s="33"/>
      <c r="L685" s="33"/>
    </row>
    <row r="686" spans="1:12" s="34" customFormat="1" ht="18.75" customHeight="1" x14ac:dyDescent="0.25">
      <c r="A686" s="23" t="str">
        <f>Лист4!A684</f>
        <v xml:space="preserve">Пугачева ул. д.5 </v>
      </c>
      <c r="B686" s="49">
        <f t="shared" si="20"/>
        <v>0.23357446808510637</v>
      </c>
      <c r="C686" s="49">
        <f t="shared" si="21"/>
        <v>1.5925531914893619E-2</v>
      </c>
      <c r="D686" s="30">
        <v>0</v>
      </c>
      <c r="E686" s="31">
        <v>1.5925531914893619E-2</v>
      </c>
      <c r="F686" s="32">
        <v>0</v>
      </c>
      <c r="G686" s="32">
        <v>0</v>
      </c>
      <c r="H686" s="32">
        <v>0</v>
      </c>
      <c r="I686" s="32">
        <v>0</v>
      </c>
      <c r="J686" s="29">
        <f>Лист4!E684/1000</f>
        <v>0.2495</v>
      </c>
      <c r="K686" s="33"/>
      <c r="L686" s="33"/>
    </row>
    <row r="687" spans="1:12" s="34" customFormat="1" ht="18.75" customHeight="1" x14ac:dyDescent="0.25">
      <c r="A687" s="23" t="str">
        <f>Лист4!A685</f>
        <v xml:space="preserve">Пугачева ул. д.5/40 </v>
      </c>
      <c r="B687" s="49">
        <f t="shared" si="20"/>
        <v>13.920851063829787</v>
      </c>
      <c r="C687" s="49">
        <f t="shared" si="21"/>
        <v>0.94914893617021279</v>
      </c>
      <c r="D687" s="30">
        <v>0</v>
      </c>
      <c r="E687" s="31">
        <v>0.94914893617021279</v>
      </c>
      <c r="F687" s="32">
        <v>0</v>
      </c>
      <c r="G687" s="32">
        <v>0</v>
      </c>
      <c r="H687" s="32">
        <v>0</v>
      </c>
      <c r="I687" s="32">
        <v>0</v>
      </c>
      <c r="J687" s="29">
        <f>Лист4!E685/1000</f>
        <v>14.87</v>
      </c>
      <c r="K687" s="33"/>
      <c r="L687" s="33"/>
    </row>
    <row r="688" spans="1:12" s="34" customFormat="1" ht="18.75" customHeight="1" x14ac:dyDescent="0.25">
      <c r="A688" s="23" t="str">
        <f>Лист4!A686</f>
        <v xml:space="preserve">Пугачева ул. д.9 </v>
      </c>
      <c r="B688" s="49">
        <f t="shared" si="20"/>
        <v>15.321548936170212</v>
      </c>
      <c r="C688" s="49">
        <f t="shared" si="21"/>
        <v>1.0446510638297872</v>
      </c>
      <c r="D688" s="30">
        <v>0</v>
      </c>
      <c r="E688" s="31">
        <v>1.0446510638297872</v>
      </c>
      <c r="F688" s="32">
        <v>0</v>
      </c>
      <c r="G688" s="32">
        <v>0</v>
      </c>
      <c r="H688" s="32">
        <v>0</v>
      </c>
      <c r="I688" s="32">
        <v>0</v>
      </c>
      <c r="J688" s="29">
        <f>Лист4!E686/1000</f>
        <v>16.366199999999999</v>
      </c>
      <c r="K688" s="33"/>
      <c r="L688" s="33"/>
    </row>
    <row r="689" spans="1:12" s="34" customFormat="1" ht="25.5" customHeight="1" x14ac:dyDescent="0.25">
      <c r="A689" s="23" t="str">
        <f>Лист4!A687</f>
        <v xml:space="preserve">Рабочая ул. д.14 </v>
      </c>
      <c r="B689" s="49">
        <f t="shared" si="20"/>
        <v>5.4395234042553184</v>
      </c>
      <c r="C689" s="49">
        <f t="shared" si="21"/>
        <v>0.37087659574468079</v>
      </c>
      <c r="D689" s="30">
        <v>0</v>
      </c>
      <c r="E689" s="31">
        <v>0.37087659574468079</v>
      </c>
      <c r="F689" s="32">
        <v>0</v>
      </c>
      <c r="G689" s="32">
        <v>0</v>
      </c>
      <c r="H689" s="32">
        <v>0</v>
      </c>
      <c r="I689" s="32">
        <v>0</v>
      </c>
      <c r="J689" s="29">
        <f>Лист4!E687/1000</f>
        <v>5.8103999999999996</v>
      </c>
      <c r="K689" s="33"/>
      <c r="L689" s="33"/>
    </row>
    <row r="690" spans="1:12" s="34" customFormat="1" ht="25.5" customHeight="1" x14ac:dyDescent="0.25">
      <c r="A690" s="23" t="str">
        <f>Лист4!A688</f>
        <v xml:space="preserve">Рабочая ул. д.18 </v>
      </c>
      <c r="B690" s="49">
        <f t="shared" si="20"/>
        <v>1.3513617021276596</v>
      </c>
      <c r="C690" s="49">
        <f t="shared" si="21"/>
        <v>9.213829787234043E-2</v>
      </c>
      <c r="D690" s="30">
        <v>0</v>
      </c>
      <c r="E690" s="31">
        <v>9.213829787234043E-2</v>
      </c>
      <c r="F690" s="32">
        <v>0</v>
      </c>
      <c r="G690" s="32">
        <v>0</v>
      </c>
      <c r="H690" s="32">
        <v>0</v>
      </c>
      <c r="I690" s="32">
        <v>0</v>
      </c>
      <c r="J690" s="29">
        <f>Лист4!E688/1000</f>
        <v>1.4435</v>
      </c>
      <c r="K690" s="33"/>
      <c r="L690" s="33"/>
    </row>
    <row r="691" spans="1:12" s="34" customFormat="1" ht="18.75" customHeight="1" x14ac:dyDescent="0.25">
      <c r="A691" s="23" t="str">
        <f>Лист4!A689</f>
        <v xml:space="preserve">Рабочая ул. д.25 </v>
      </c>
      <c r="B691" s="49">
        <f t="shared" si="20"/>
        <v>6.493276595744681</v>
      </c>
      <c r="C691" s="49">
        <f t="shared" si="21"/>
        <v>0.44272340425531914</v>
      </c>
      <c r="D691" s="30">
        <v>0</v>
      </c>
      <c r="E691" s="31">
        <v>0.44272340425531914</v>
      </c>
      <c r="F691" s="32">
        <v>0</v>
      </c>
      <c r="G691" s="32">
        <v>0</v>
      </c>
      <c r="H691" s="32">
        <v>0</v>
      </c>
      <c r="I691" s="32">
        <v>0</v>
      </c>
      <c r="J691" s="29">
        <f>Лист4!E689/1000</f>
        <v>6.9359999999999999</v>
      </c>
      <c r="K691" s="33"/>
      <c r="L691" s="33"/>
    </row>
    <row r="692" spans="1:12" s="34" customFormat="1" ht="18.75" customHeight="1" x14ac:dyDescent="0.25">
      <c r="A692" s="23" t="str">
        <f>Лист4!A690</f>
        <v xml:space="preserve">Рабочая ул. д.27 </v>
      </c>
      <c r="B692" s="49">
        <f t="shared" si="20"/>
        <v>0</v>
      </c>
      <c r="C692" s="49">
        <f t="shared" si="21"/>
        <v>0</v>
      </c>
      <c r="D692" s="30">
        <v>0</v>
      </c>
      <c r="E692" s="31">
        <v>0</v>
      </c>
      <c r="F692" s="32">
        <v>0</v>
      </c>
      <c r="G692" s="32">
        <v>0</v>
      </c>
      <c r="H692" s="32">
        <v>0</v>
      </c>
      <c r="I692" s="32">
        <v>0</v>
      </c>
      <c r="J692" s="29">
        <f>Лист4!E690/1000</f>
        <v>0</v>
      </c>
      <c r="K692" s="33"/>
      <c r="L692" s="33"/>
    </row>
    <row r="693" spans="1:12" s="34" customFormat="1" ht="18.75" customHeight="1" x14ac:dyDescent="0.25">
      <c r="A693" s="23" t="str">
        <f>Лист4!A691</f>
        <v xml:space="preserve">Рабочая ул. д.31 </v>
      </c>
      <c r="B693" s="49">
        <f t="shared" si="20"/>
        <v>0</v>
      </c>
      <c r="C693" s="49">
        <f t="shared" si="21"/>
        <v>0</v>
      </c>
      <c r="D693" s="30">
        <v>0</v>
      </c>
      <c r="E693" s="31">
        <v>0</v>
      </c>
      <c r="F693" s="32">
        <v>0</v>
      </c>
      <c r="G693" s="32">
        <v>0</v>
      </c>
      <c r="H693" s="32">
        <v>0</v>
      </c>
      <c r="I693" s="32">
        <v>0</v>
      </c>
      <c r="J693" s="29">
        <f>Лист4!E691/1000</f>
        <v>0</v>
      </c>
      <c r="K693" s="33"/>
      <c r="L693" s="33"/>
    </row>
    <row r="694" spans="1:12" s="34" customFormat="1" ht="18.75" customHeight="1" x14ac:dyDescent="0.25">
      <c r="A694" s="23" t="str">
        <f>Лист4!A692</f>
        <v xml:space="preserve">Раскольникова ул. д.10 </v>
      </c>
      <c r="B694" s="49">
        <f t="shared" si="20"/>
        <v>114.7162944680851</v>
      </c>
      <c r="C694" s="49">
        <f t="shared" si="21"/>
        <v>7.8215655319148922</v>
      </c>
      <c r="D694" s="30">
        <v>0</v>
      </c>
      <c r="E694" s="31">
        <v>7.8215655319148922</v>
      </c>
      <c r="F694" s="32">
        <v>0</v>
      </c>
      <c r="G694" s="32">
        <v>0</v>
      </c>
      <c r="H694" s="32">
        <v>0</v>
      </c>
      <c r="I694" s="32">
        <v>0</v>
      </c>
      <c r="J694" s="29">
        <f>Лист4!E692/1000</f>
        <v>122.53785999999998</v>
      </c>
      <c r="K694" s="33"/>
      <c r="L694" s="33"/>
    </row>
    <row r="695" spans="1:12" s="34" customFormat="1" ht="18.75" customHeight="1" x14ac:dyDescent="0.25">
      <c r="A695" s="23" t="str">
        <f>Лист4!A693</f>
        <v xml:space="preserve">Раскольникова ул. д.10А </v>
      </c>
      <c r="B695" s="49">
        <f t="shared" si="20"/>
        <v>248.42899914893619</v>
      </c>
      <c r="C695" s="49">
        <f t="shared" si="21"/>
        <v>16.938340851063828</v>
      </c>
      <c r="D695" s="30">
        <v>0</v>
      </c>
      <c r="E695" s="31">
        <v>16.938340851063828</v>
      </c>
      <c r="F695" s="32">
        <v>0</v>
      </c>
      <c r="G695" s="32">
        <v>0</v>
      </c>
      <c r="H695" s="32">
        <v>0</v>
      </c>
      <c r="I695" s="32">
        <v>0</v>
      </c>
      <c r="J695" s="29">
        <f>Лист4!E693/1000</f>
        <v>265.36734000000001</v>
      </c>
      <c r="K695" s="33"/>
      <c r="L695" s="33"/>
    </row>
    <row r="696" spans="1:12" s="34" customFormat="1" ht="18.75" customHeight="1" x14ac:dyDescent="0.25">
      <c r="A696" s="23" t="str">
        <f>Лист4!A694</f>
        <v xml:space="preserve">Раскольникова ул. д.13 </v>
      </c>
      <c r="B696" s="49">
        <f t="shared" si="20"/>
        <v>29.19624680851064</v>
      </c>
      <c r="C696" s="49">
        <f t="shared" si="21"/>
        <v>1.9906531914893617</v>
      </c>
      <c r="D696" s="30">
        <v>0</v>
      </c>
      <c r="E696" s="31">
        <v>1.9906531914893617</v>
      </c>
      <c r="F696" s="32">
        <v>0</v>
      </c>
      <c r="G696" s="32">
        <v>0</v>
      </c>
      <c r="H696" s="32">
        <v>0</v>
      </c>
      <c r="I696" s="32">
        <v>0</v>
      </c>
      <c r="J696" s="29">
        <f>Лист4!E694/1000</f>
        <v>31.186900000000001</v>
      </c>
      <c r="K696" s="33"/>
      <c r="L696" s="33"/>
    </row>
    <row r="697" spans="1:12" s="34" customFormat="1" ht="18.75" customHeight="1" x14ac:dyDescent="0.25">
      <c r="A697" s="23" t="str">
        <f>Лист4!A695</f>
        <v xml:space="preserve">Раскольникова ул. д.15 </v>
      </c>
      <c r="B697" s="49">
        <f t="shared" si="20"/>
        <v>0</v>
      </c>
      <c r="C697" s="49">
        <f t="shared" si="21"/>
        <v>0</v>
      </c>
      <c r="D697" s="30">
        <v>0</v>
      </c>
      <c r="E697" s="31">
        <v>0</v>
      </c>
      <c r="F697" s="32">
        <v>0</v>
      </c>
      <c r="G697" s="32">
        <v>0</v>
      </c>
      <c r="H697" s="32">
        <v>0</v>
      </c>
      <c r="I697" s="32">
        <v>0</v>
      </c>
      <c r="J697" s="29">
        <f>Лист4!E695/1000</f>
        <v>0</v>
      </c>
      <c r="K697" s="33"/>
      <c r="L697" s="33"/>
    </row>
    <row r="698" spans="1:12" s="34" customFormat="1" ht="18.75" customHeight="1" x14ac:dyDescent="0.25">
      <c r="A698" s="23" t="str">
        <f>Лист4!A696</f>
        <v xml:space="preserve">Раскольникова ул. д.3 </v>
      </c>
      <c r="B698" s="49">
        <f t="shared" si="20"/>
        <v>16.153055319148937</v>
      </c>
      <c r="C698" s="49">
        <f t="shared" si="21"/>
        <v>1.1013446808510639</v>
      </c>
      <c r="D698" s="30">
        <v>0</v>
      </c>
      <c r="E698" s="31">
        <v>1.1013446808510639</v>
      </c>
      <c r="F698" s="32">
        <v>0</v>
      </c>
      <c r="G698" s="32">
        <v>0</v>
      </c>
      <c r="H698" s="32">
        <v>0</v>
      </c>
      <c r="I698" s="32">
        <v>0</v>
      </c>
      <c r="J698" s="29">
        <f>Лист4!E696/1000</f>
        <v>17.2544</v>
      </c>
      <c r="K698" s="33"/>
      <c r="L698" s="33"/>
    </row>
    <row r="699" spans="1:12" s="34" customFormat="1" ht="18.75" customHeight="1" x14ac:dyDescent="0.25">
      <c r="A699" s="23" t="str">
        <f>Лист4!A697</f>
        <v xml:space="preserve">Раскольникова ул. д.6 </v>
      </c>
      <c r="B699" s="49">
        <f t="shared" si="20"/>
        <v>7.5897191489361706</v>
      </c>
      <c r="C699" s="49">
        <f t="shared" si="21"/>
        <v>0.51748085106382979</v>
      </c>
      <c r="D699" s="30">
        <v>0</v>
      </c>
      <c r="E699" s="31">
        <v>0.51748085106382979</v>
      </c>
      <c r="F699" s="32">
        <v>0</v>
      </c>
      <c r="G699" s="32">
        <v>0</v>
      </c>
      <c r="H699" s="32">
        <v>0</v>
      </c>
      <c r="I699" s="32">
        <v>0</v>
      </c>
      <c r="J699" s="29">
        <f>Лист4!E697/1000</f>
        <v>8.1072000000000006</v>
      </c>
      <c r="K699" s="33"/>
      <c r="L699" s="33"/>
    </row>
    <row r="700" spans="1:12" s="34" customFormat="1" ht="18.75" customHeight="1" x14ac:dyDescent="0.25">
      <c r="A700" s="23" t="str">
        <f>Лист4!A698</f>
        <v xml:space="preserve">Рылеева ул. д.10 </v>
      </c>
      <c r="B700" s="49">
        <f t="shared" si="20"/>
        <v>6.3504170212765949</v>
      </c>
      <c r="C700" s="49">
        <f t="shared" si="21"/>
        <v>0.43298297872340424</v>
      </c>
      <c r="D700" s="30">
        <v>0</v>
      </c>
      <c r="E700" s="31">
        <v>0.43298297872340424</v>
      </c>
      <c r="F700" s="32">
        <v>0</v>
      </c>
      <c r="G700" s="32">
        <v>0</v>
      </c>
      <c r="H700" s="32">
        <v>0</v>
      </c>
      <c r="I700" s="32">
        <v>0</v>
      </c>
      <c r="J700" s="29">
        <f>Лист4!E698/1000</f>
        <v>6.7833999999999994</v>
      </c>
      <c r="K700" s="33"/>
      <c r="L700" s="33"/>
    </row>
    <row r="701" spans="1:12" s="34" customFormat="1" ht="18.75" customHeight="1" x14ac:dyDescent="0.25">
      <c r="A701" s="23" t="str">
        <f>Лист4!A699</f>
        <v xml:space="preserve">Рылеева ул. д.14 </v>
      </c>
      <c r="B701" s="49">
        <f t="shared" si="20"/>
        <v>0.52294468085106383</v>
      </c>
      <c r="C701" s="49">
        <f t="shared" si="21"/>
        <v>3.5655319148936167E-2</v>
      </c>
      <c r="D701" s="30">
        <v>0</v>
      </c>
      <c r="E701" s="31">
        <v>3.5655319148936167E-2</v>
      </c>
      <c r="F701" s="32">
        <v>0</v>
      </c>
      <c r="G701" s="32">
        <v>0</v>
      </c>
      <c r="H701" s="32">
        <v>0</v>
      </c>
      <c r="I701" s="32">
        <v>0</v>
      </c>
      <c r="J701" s="29">
        <f>Лист4!E699/1000</f>
        <v>0.55859999999999999</v>
      </c>
      <c r="K701" s="33"/>
      <c r="L701" s="33"/>
    </row>
    <row r="702" spans="1:12" s="34" customFormat="1" ht="18.75" customHeight="1" x14ac:dyDescent="0.25">
      <c r="A702" s="23" t="str">
        <f>Лист4!A700</f>
        <v xml:space="preserve">Рылеева ул. д.32А </v>
      </c>
      <c r="B702" s="49">
        <f t="shared" si="20"/>
        <v>368.27050723404244</v>
      </c>
      <c r="C702" s="49">
        <f t="shared" si="21"/>
        <v>25.109352765957439</v>
      </c>
      <c r="D702" s="30">
        <v>0</v>
      </c>
      <c r="E702" s="31">
        <v>25.109352765957439</v>
      </c>
      <c r="F702" s="32">
        <v>0</v>
      </c>
      <c r="G702" s="32">
        <v>0</v>
      </c>
      <c r="H702" s="32">
        <v>0</v>
      </c>
      <c r="I702" s="32">
        <v>0</v>
      </c>
      <c r="J702" s="29">
        <f>Лист4!E700/1000</f>
        <v>393.37985999999989</v>
      </c>
      <c r="K702" s="33"/>
      <c r="L702" s="33"/>
    </row>
    <row r="703" spans="1:12" s="34" customFormat="1" ht="18.75" customHeight="1" x14ac:dyDescent="0.25">
      <c r="A703" s="23" t="str">
        <f>Лист4!A701</f>
        <v xml:space="preserve">Рылеева ул. д.34А </v>
      </c>
      <c r="B703" s="49">
        <f t="shared" si="20"/>
        <v>663.10042723404263</v>
      </c>
      <c r="C703" s="49">
        <f t="shared" si="21"/>
        <v>45.211392765957441</v>
      </c>
      <c r="D703" s="30">
        <v>0</v>
      </c>
      <c r="E703" s="31">
        <v>45.211392765957441</v>
      </c>
      <c r="F703" s="32">
        <v>0</v>
      </c>
      <c r="G703" s="32">
        <v>0</v>
      </c>
      <c r="H703" s="32">
        <v>0</v>
      </c>
      <c r="I703" s="32">
        <v>0</v>
      </c>
      <c r="J703" s="29">
        <f>Лист4!E701/1000</f>
        <v>708.31182000000001</v>
      </c>
      <c r="K703" s="33"/>
      <c r="L703" s="33"/>
    </row>
    <row r="704" spans="1:12" s="34" customFormat="1" ht="18.75" customHeight="1" x14ac:dyDescent="0.25">
      <c r="A704" s="23" t="str">
        <f>Лист4!A702</f>
        <v xml:space="preserve">Рылеева ул. д.6 </v>
      </c>
      <c r="B704" s="49">
        <f t="shared" si="20"/>
        <v>6.3589361702127665</v>
      </c>
      <c r="C704" s="49">
        <f t="shared" si="21"/>
        <v>0.43356382978723407</v>
      </c>
      <c r="D704" s="30">
        <v>0</v>
      </c>
      <c r="E704" s="31">
        <v>0.43356382978723407</v>
      </c>
      <c r="F704" s="32">
        <v>0</v>
      </c>
      <c r="G704" s="32">
        <v>0</v>
      </c>
      <c r="H704" s="32">
        <v>0</v>
      </c>
      <c r="I704" s="32">
        <v>0</v>
      </c>
      <c r="J704" s="29">
        <f>Лист4!E702/1000</f>
        <v>6.7925000000000004</v>
      </c>
      <c r="K704" s="33"/>
      <c r="L704" s="33"/>
    </row>
    <row r="705" spans="1:12" s="34" customFormat="1" ht="18.75" customHeight="1" x14ac:dyDescent="0.25">
      <c r="A705" s="23" t="str">
        <f>Лист4!A703</f>
        <v xml:space="preserve">Рылеева ул. д.6 - корп. 2 </v>
      </c>
      <c r="B705" s="49">
        <f t="shared" si="20"/>
        <v>15.021272340425531</v>
      </c>
      <c r="C705" s="49">
        <f t="shared" si="21"/>
        <v>1.0241776595744678</v>
      </c>
      <c r="D705" s="30">
        <v>0</v>
      </c>
      <c r="E705" s="31">
        <v>1.0241776595744678</v>
      </c>
      <c r="F705" s="32">
        <v>0</v>
      </c>
      <c r="G705" s="32">
        <v>0</v>
      </c>
      <c r="H705" s="32">
        <v>0</v>
      </c>
      <c r="I705" s="32">
        <v>0</v>
      </c>
      <c r="J705" s="29">
        <f>Лист4!E703/1000</f>
        <v>16.045449999999999</v>
      </c>
      <c r="K705" s="33"/>
      <c r="L705" s="33"/>
    </row>
    <row r="706" spans="1:12" s="34" customFormat="1" ht="18.75" customHeight="1" x14ac:dyDescent="0.25">
      <c r="A706" s="23" t="str">
        <f>Лист4!A704</f>
        <v xml:space="preserve">Рылеева ул. д.6/2 </v>
      </c>
      <c r="B706" s="49">
        <f t="shared" si="20"/>
        <v>3.2123744680851063</v>
      </c>
      <c r="C706" s="49">
        <f t="shared" si="21"/>
        <v>0.2190255319148936</v>
      </c>
      <c r="D706" s="30">
        <v>0</v>
      </c>
      <c r="E706" s="31">
        <v>0.2190255319148936</v>
      </c>
      <c r="F706" s="32">
        <v>0</v>
      </c>
      <c r="G706" s="32">
        <v>0</v>
      </c>
      <c r="H706" s="32">
        <v>0</v>
      </c>
      <c r="I706" s="32">
        <v>0</v>
      </c>
      <c r="J706" s="29">
        <f>Лист4!E704/1000</f>
        <v>3.4314</v>
      </c>
      <c r="K706" s="33"/>
      <c r="L706" s="33"/>
    </row>
    <row r="707" spans="1:12" s="34" customFormat="1" ht="18.75" customHeight="1" x14ac:dyDescent="0.25">
      <c r="A707" s="23" t="str">
        <f>Лист4!A705</f>
        <v xml:space="preserve">Рылеева ул. д.82 </v>
      </c>
      <c r="B707" s="49">
        <f t="shared" si="20"/>
        <v>846.74274978723417</v>
      </c>
      <c r="C707" s="49">
        <f t="shared" si="21"/>
        <v>57.732460212765965</v>
      </c>
      <c r="D707" s="30">
        <v>0</v>
      </c>
      <c r="E707" s="31">
        <v>57.732460212765965</v>
      </c>
      <c r="F707" s="32">
        <v>0</v>
      </c>
      <c r="G707" s="32">
        <v>0</v>
      </c>
      <c r="H707" s="32">
        <v>0</v>
      </c>
      <c r="I707" s="32">
        <v>0</v>
      </c>
      <c r="J707" s="29">
        <f>Лист4!E705/1000</f>
        <v>904.47521000000017</v>
      </c>
      <c r="K707" s="33"/>
      <c r="L707" s="33"/>
    </row>
    <row r="708" spans="1:12" s="34" customFormat="1" ht="18.75" customHeight="1" x14ac:dyDescent="0.25">
      <c r="A708" s="23" t="str">
        <f>Лист4!A706</f>
        <v xml:space="preserve">Рылеева ул. д.82 - корп. 1 </v>
      </c>
      <c r="B708" s="49">
        <f t="shared" si="20"/>
        <v>578.03529276595771</v>
      </c>
      <c r="C708" s="49">
        <f t="shared" si="21"/>
        <v>39.411497234042571</v>
      </c>
      <c r="D708" s="30">
        <v>0</v>
      </c>
      <c r="E708" s="31">
        <v>39.411497234042571</v>
      </c>
      <c r="F708" s="32">
        <v>0</v>
      </c>
      <c r="G708" s="32">
        <v>0</v>
      </c>
      <c r="H708" s="32">
        <v>0</v>
      </c>
      <c r="I708" s="32">
        <v>0</v>
      </c>
      <c r="J708" s="29">
        <f>Лист4!E706/1000</f>
        <v>617.44679000000031</v>
      </c>
      <c r="K708" s="33"/>
      <c r="L708" s="33"/>
    </row>
    <row r="709" spans="1:12" s="34" customFormat="1" ht="18.75" customHeight="1" x14ac:dyDescent="0.25">
      <c r="A709" s="23" t="str">
        <f>Лист4!A707</f>
        <v xml:space="preserve">Рылеева ул. д.86 </v>
      </c>
      <c r="B709" s="49">
        <f t="shared" si="20"/>
        <v>1164.6707131914893</v>
      </c>
      <c r="C709" s="49">
        <f t="shared" si="21"/>
        <v>79.40936680851064</v>
      </c>
      <c r="D709" s="30">
        <v>0</v>
      </c>
      <c r="E709" s="31">
        <v>79.40936680851064</v>
      </c>
      <c r="F709" s="32">
        <v>0</v>
      </c>
      <c r="G709" s="32">
        <v>0</v>
      </c>
      <c r="H709" s="32">
        <v>0</v>
      </c>
      <c r="I709" s="32">
        <v>0</v>
      </c>
      <c r="J709" s="29">
        <f>Лист4!E707/1000</f>
        <v>1244.08008</v>
      </c>
      <c r="K709" s="33"/>
      <c r="L709" s="33"/>
    </row>
    <row r="710" spans="1:12" s="34" customFormat="1" ht="18.75" customHeight="1" x14ac:dyDescent="0.25">
      <c r="A710" s="23" t="str">
        <f>Лист4!A708</f>
        <v xml:space="preserve">Саранская ул. д.32А </v>
      </c>
      <c r="B710" s="49">
        <f t="shared" si="20"/>
        <v>0</v>
      </c>
      <c r="C710" s="49">
        <f t="shared" si="21"/>
        <v>0</v>
      </c>
      <c r="D710" s="30">
        <v>0</v>
      </c>
      <c r="E710" s="31">
        <v>0</v>
      </c>
      <c r="F710" s="32">
        <v>0</v>
      </c>
      <c r="G710" s="32">
        <v>0</v>
      </c>
      <c r="H710" s="32">
        <v>0</v>
      </c>
      <c r="I710" s="32">
        <v>0</v>
      </c>
      <c r="J710" s="29">
        <f>Лист4!E708/1000</f>
        <v>0</v>
      </c>
      <c r="K710" s="33"/>
      <c r="L710" s="33"/>
    </row>
    <row r="711" spans="1:12" s="34" customFormat="1" ht="18.75" customHeight="1" x14ac:dyDescent="0.25">
      <c r="A711" s="23" t="str">
        <f>Лист4!A709</f>
        <v xml:space="preserve">Саратовская ул. д.12 </v>
      </c>
      <c r="B711" s="49">
        <f t="shared" si="20"/>
        <v>20.790187234042552</v>
      </c>
      <c r="C711" s="49">
        <f t="shared" si="21"/>
        <v>1.4175127659574467</v>
      </c>
      <c r="D711" s="30">
        <v>0</v>
      </c>
      <c r="E711" s="31">
        <v>1.4175127659574467</v>
      </c>
      <c r="F711" s="32">
        <v>0</v>
      </c>
      <c r="G711" s="32">
        <v>0</v>
      </c>
      <c r="H711" s="32">
        <v>0</v>
      </c>
      <c r="I711" s="32">
        <v>0</v>
      </c>
      <c r="J711" s="29">
        <f>Лист4!E709/1000</f>
        <v>22.207699999999999</v>
      </c>
      <c r="K711" s="33"/>
      <c r="L711" s="33"/>
    </row>
    <row r="712" spans="1:12" s="34" customFormat="1" ht="18.75" customHeight="1" x14ac:dyDescent="0.25">
      <c r="A712" s="23" t="str">
        <f>Лист4!A710</f>
        <v xml:space="preserve">Свердлова ул. д. 46 </v>
      </c>
      <c r="B712" s="49">
        <f t="shared" ref="B712:B775" si="22">J712+I712-E712</f>
        <v>75.74871489361702</v>
      </c>
      <c r="C712" s="49">
        <f t="shared" ref="C712:C775" si="23">E712</f>
        <v>5.1646851063829784</v>
      </c>
      <c r="D712" s="30">
        <v>0</v>
      </c>
      <c r="E712" s="31">
        <v>5.1646851063829784</v>
      </c>
      <c r="F712" s="32">
        <v>0</v>
      </c>
      <c r="G712" s="32">
        <v>0</v>
      </c>
      <c r="H712" s="32">
        <v>0</v>
      </c>
      <c r="I712" s="32">
        <v>0</v>
      </c>
      <c r="J712" s="29">
        <f>Лист4!E710/1000</f>
        <v>80.913399999999996</v>
      </c>
      <c r="K712" s="33"/>
      <c r="L712" s="33"/>
    </row>
    <row r="713" spans="1:12" s="34" customFormat="1" ht="18.75" customHeight="1" x14ac:dyDescent="0.25">
      <c r="A713" s="23" t="str">
        <f>Лист4!A711</f>
        <v xml:space="preserve">Свердлова ул. д.103 </v>
      </c>
      <c r="B713" s="49">
        <f t="shared" si="22"/>
        <v>1.5688340425531915</v>
      </c>
      <c r="C713" s="49">
        <f t="shared" si="23"/>
        <v>0.10696595744680851</v>
      </c>
      <c r="D713" s="30">
        <v>0</v>
      </c>
      <c r="E713" s="31">
        <v>0.10696595744680851</v>
      </c>
      <c r="F713" s="32">
        <v>0</v>
      </c>
      <c r="G713" s="32">
        <v>0</v>
      </c>
      <c r="H713" s="32">
        <v>0</v>
      </c>
      <c r="I713" s="32">
        <v>0</v>
      </c>
      <c r="J713" s="29">
        <f>Лист4!E711/1000</f>
        <v>1.6758</v>
      </c>
      <c r="K713" s="33"/>
      <c r="L713" s="33"/>
    </row>
    <row r="714" spans="1:12" s="34" customFormat="1" ht="25.5" customHeight="1" x14ac:dyDescent="0.25">
      <c r="A714" s="23" t="str">
        <f>Лист4!A712</f>
        <v xml:space="preserve">Свердлова ул. д.105 </v>
      </c>
      <c r="B714" s="49">
        <f t="shared" si="22"/>
        <v>38.321565957446808</v>
      </c>
      <c r="C714" s="49">
        <f t="shared" si="23"/>
        <v>2.6128340425531915</v>
      </c>
      <c r="D714" s="30">
        <v>0</v>
      </c>
      <c r="E714" s="31">
        <v>2.6128340425531915</v>
      </c>
      <c r="F714" s="32">
        <v>0</v>
      </c>
      <c r="G714" s="32">
        <v>0</v>
      </c>
      <c r="H714" s="32">
        <v>0</v>
      </c>
      <c r="I714" s="32">
        <v>0</v>
      </c>
      <c r="J714" s="29">
        <f>Лист4!E712/1000</f>
        <v>40.934399999999997</v>
      </c>
      <c r="K714" s="33"/>
      <c r="L714" s="33"/>
    </row>
    <row r="715" spans="1:12" s="34" customFormat="1" ht="25.5" customHeight="1" x14ac:dyDescent="0.25">
      <c r="A715" s="23" t="str">
        <f>Лист4!A713</f>
        <v xml:space="preserve">Свердлова ул. д.109 </v>
      </c>
      <c r="B715" s="49">
        <f t="shared" si="22"/>
        <v>22.000748936170211</v>
      </c>
      <c r="C715" s="49">
        <f t="shared" si="23"/>
        <v>1.5000510638297873</v>
      </c>
      <c r="D715" s="30">
        <v>0</v>
      </c>
      <c r="E715" s="31">
        <v>1.5000510638297873</v>
      </c>
      <c r="F715" s="32">
        <v>0</v>
      </c>
      <c r="G715" s="32">
        <v>0</v>
      </c>
      <c r="H715" s="32">
        <v>0</v>
      </c>
      <c r="I715" s="32">
        <v>0</v>
      </c>
      <c r="J715" s="29">
        <f>Лист4!E713/1000</f>
        <v>23.500799999999998</v>
      </c>
      <c r="K715" s="33"/>
      <c r="L715" s="33"/>
    </row>
    <row r="716" spans="1:12" s="34" customFormat="1" ht="25.5" customHeight="1" x14ac:dyDescent="0.25">
      <c r="A716" s="23" t="str">
        <f>Лист4!A714</f>
        <v xml:space="preserve">Свердлова ул. д.115 </v>
      </c>
      <c r="B716" s="49">
        <f t="shared" si="22"/>
        <v>8.2373617021276591</v>
      </c>
      <c r="C716" s="49">
        <f t="shared" si="23"/>
        <v>0.56163829787234043</v>
      </c>
      <c r="D716" s="30">
        <v>0</v>
      </c>
      <c r="E716" s="31">
        <v>0.56163829787234043</v>
      </c>
      <c r="F716" s="32">
        <v>0</v>
      </c>
      <c r="G716" s="32">
        <v>0</v>
      </c>
      <c r="H716" s="32">
        <v>0</v>
      </c>
      <c r="I716" s="32">
        <v>0</v>
      </c>
      <c r="J716" s="29">
        <f>Лист4!E714/1000</f>
        <v>8.7989999999999995</v>
      </c>
      <c r="K716" s="33"/>
      <c r="L716" s="33"/>
    </row>
    <row r="717" spans="1:12" s="34" customFormat="1" ht="25.5" customHeight="1" x14ac:dyDescent="0.25">
      <c r="A717" s="23" t="str">
        <f>Лист4!A715</f>
        <v xml:space="preserve">Свердлова ул. д.12 </v>
      </c>
      <c r="B717" s="49">
        <f t="shared" si="22"/>
        <v>330.24238382978729</v>
      </c>
      <c r="C717" s="49">
        <f t="shared" si="23"/>
        <v>22.516526170212771</v>
      </c>
      <c r="D717" s="30">
        <v>0</v>
      </c>
      <c r="E717" s="31">
        <v>22.516526170212771</v>
      </c>
      <c r="F717" s="32">
        <v>0</v>
      </c>
      <c r="G717" s="32">
        <v>0</v>
      </c>
      <c r="H717" s="32">
        <v>0</v>
      </c>
      <c r="I717" s="32">
        <v>0</v>
      </c>
      <c r="J717" s="29">
        <f>Лист4!E715/1000</f>
        <v>352.75891000000007</v>
      </c>
      <c r="K717" s="33"/>
      <c r="L717" s="33"/>
    </row>
    <row r="718" spans="1:12" s="34" customFormat="1" ht="18.75" customHeight="1" x14ac:dyDescent="0.25">
      <c r="A718" s="23" t="str">
        <f>Лист4!A716</f>
        <v xml:space="preserve">Свердлова ул. д.15 </v>
      </c>
      <c r="B718" s="49">
        <f t="shared" si="22"/>
        <v>46.65709446808512</v>
      </c>
      <c r="C718" s="49">
        <f t="shared" si="23"/>
        <v>3.1811655319148944</v>
      </c>
      <c r="D718" s="30">
        <v>0</v>
      </c>
      <c r="E718" s="31">
        <v>3.1811655319148944</v>
      </c>
      <c r="F718" s="32">
        <v>0</v>
      </c>
      <c r="G718" s="32">
        <v>0</v>
      </c>
      <c r="H718" s="32">
        <v>0</v>
      </c>
      <c r="I718" s="32">
        <v>0</v>
      </c>
      <c r="J718" s="29">
        <f>Лист4!E716/1000</f>
        <v>49.838260000000012</v>
      </c>
      <c r="K718" s="33"/>
      <c r="L718" s="33"/>
    </row>
    <row r="719" spans="1:12" s="34" customFormat="1" ht="25.5" customHeight="1" x14ac:dyDescent="0.25">
      <c r="A719" s="23" t="str">
        <f>Лист4!A717</f>
        <v xml:space="preserve">Свердлова ул. д.17/19 </v>
      </c>
      <c r="B719" s="49">
        <f t="shared" si="22"/>
        <v>197.03462127659571</v>
      </c>
      <c r="C719" s="49">
        <f t="shared" si="23"/>
        <v>13.434178723404255</v>
      </c>
      <c r="D719" s="30">
        <v>0</v>
      </c>
      <c r="E719" s="31">
        <v>13.434178723404255</v>
      </c>
      <c r="F719" s="32">
        <v>0</v>
      </c>
      <c r="G719" s="32">
        <v>0</v>
      </c>
      <c r="H719" s="32">
        <v>0</v>
      </c>
      <c r="I719" s="32">
        <v>0</v>
      </c>
      <c r="J719" s="29">
        <f>Лист4!E717/1000</f>
        <v>210.46879999999996</v>
      </c>
      <c r="K719" s="33"/>
      <c r="L719" s="33"/>
    </row>
    <row r="720" spans="1:12" s="34" customFormat="1" ht="25.5" customHeight="1" x14ac:dyDescent="0.25">
      <c r="A720" s="23" t="str">
        <f>Лист4!A718</f>
        <v xml:space="preserve">Свердлова ул. д.18 </v>
      </c>
      <c r="B720" s="49">
        <f t="shared" si="22"/>
        <v>61.643344680851065</v>
      </c>
      <c r="C720" s="49">
        <f t="shared" si="23"/>
        <v>4.2029553191489359</v>
      </c>
      <c r="D720" s="30">
        <v>0</v>
      </c>
      <c r="E720" s="31">
        <v>4.2029553191489359</v>
      </c>
      <c r="F720" s="32">
        <v>0</v>
      </c>
      <c r="G720" s="32">
        <v>0</v>
      </c>
      <c r="H720" s="32">
        <v>0</v>
      </c>
      <c r="I720" s="32">
        <v>0</v>
      </c>
      <c r="J720" s="29">
        <f>Лист4!E718/1000</f>
        <v>65.846299999999999</v>
      </c>
      <c r="K720" s="33"/>
      <c r="L720" s="33"/>
    </row>
    <row r="721" spans="1:12" s="34" customFormat="1" ht="25.5" customHeight="1" x14ac:dyDescent="0.25">
      <c r="A721" s="23" t="str">
        <f>Лист4!A719</f>
        <v xml:space="preserve">Свердлова ул. д.19 </v>
      </c>
      <c r="B721" s="49">
        <f t="shared" si="22"/>
        <v>35.03551489361702</v>
      </c>
      <c r="C721" s="49">
        <f t="shared" si="23"/>
        <v>2.3887851063829793</v>
      </c>
      <c r="D721" s="30">
        <v>0</v>
      </c>
      <c r="E721" s="31">
        <v>2.3887851063829793</v>
      </c>
      <c r="F721" s="32">
        <v>0</v>
      </c>
      <c r="G721" s="32">
        <v>0</v>
      </c>
      <c r="H721" s="32">
        <v>0</v>
      </c>
      <c r="I721" s="32">
        <v>0</v>
      </c>
      <c r="J721" s="29">
        <f>Лист4!E719/1000</f>
        <v>37.424300000000002</v>
      </c>
      <c r="K721" s="33"/>
      <c r="L721" s="33"/>
    </row>
    <row r="722" spans="1:12" s="34" customFormat="1" ht="25.5" customHeight="1" x14ac:dyDescent="0.25">
      <c r="A722" s="23" t="str">
        <f>Лист4!A720</f>
        <v xml:space="preserve">Свердлова ул. д.21 </v>
      </c>
      <c r="B722" s="49">
        <f t="shared" si="22"/>
        <v>23.849797446808509</v>
      </c>
      <c r="C722" s="49">
        <f t="shared" si="23"/>
        <v>1.6261225531914891</v>
      </c>
      <c r="D722" s="30">
        <v>0</v>
      </c>
      <c r="E722" s="31">
        <v>1.6261225531914891</v>
      </c>
      <c r="F722" s="32">
        <v>0</v>
      </c>
      <c r="G722" s="32">
        <v>0</v>
      </c>
      <c r="H722" s="32">
        <v>0</v>
      </c>
      <c r="I722" s="32">
        <v>0</v>
      </c>
      <c r="J722" s="29">
        <f>Лист4!E720/1000</f>
        <v>25.475919999999999</v>
      </c>
      <c r="K722" s="33"/>
      <c r="L722" s="33"/>
    </row>
    <row r="723" spans="1:12" s="34" customFormat="1" ht="18.75" customHeight="1" x14ac:dyDescent="0.25">
      <c r="A723" s="23" t="str">
        <f>Лист4!A721</f>
        <v xml:space="preserve">Свердлова ул. д.31 </v>
      </c>
      <c r="B723" s="49">
        <f t="shared" si="22"/>
        <v>927.68441957446782</v>
      </c>
      <c r="C723" s="49">
        <f t="shared" si="23"/>
        <v>63.251210425531895</v>
      </c>
      <c r="D723" s="30">
        <v>0</v>
      </c>
      <c r="E723" s="31">
        <v>63.251210425531895</v>
      </c>
      <c r="F723" s="32">
        <v>0</v>
      </c>
      <c r="G723" s="32">
        <v>0</v>
      </c>
      <c r="H723" s="32">
        <v>0</v>
      </c>
      <c r="I723" s="32">
        <v>0</v>
      </c>
      <c r="J723" s="29">
        <f>Лист4!E721/1000</f>
        <v>990.93562999999972</v>
      </c>
      <c r="K723" s="33"/>
      <c r="L723" s="33"/>
    </row>
    <row r="724" spans="1:12" s="34" customFormat="1" ht="25.5" customHeight="1" x14ac:dyDescent="0.25">
      <c r="A724" s="23" t="str">
        <f>Лист4!A722</f>
        <v xml:space="preserve">Свердлова ул. д.41 </v>
      </c>
      <c r="B724" s="49">
        <f t="shared" si="22"/>
        <v>112.45098723404257</v>
      </c>
      <c r="C724" s="49">
        <f t="shared" si="23"/>
        <v>7.6671127659574481</v>
      </c>
      <c r="D724" s="30">
        <v>0</v>
      </c>
      <c r="E724" s="31">
        <v>7.6671127659574481</v>
      </c>
      <c r="F724" s="32">
        <v>0</v>
      </c>
      <c r="G724" s="32">
        <v>0</v>
      </c>
      <c r="H724" s="32">
        <v>0</v>
      </c>
      <c r="I724" s="32">
        <v>0</v>
      </c>
      <c r="J724" s="29">
        <f>Лист4!E722/1000</f>
        <v>120.11810000000003</v>
      </c>
      <c r="K724" s="33"/>
      <c r="L724" s="33"/>
    </row>
    <row r="725" spans="1:12" s="34" customFormat="1" ht="25.5" customHeight="1" x14ac:dyDescent="0.25">
      <c r="A725" s="23" t="str">
        <f>Лист4!A723</f>
        <v xml:space="preserve">Свердлова ул. д.44 </v>
      </c>
      <c r="B725" s="49">
        <f t="shared" si="22"/>
        <v>95.612936170212762</v>
      </c>
      <c r="C725" s="49">
        <f t="shared" si="23"/>
        <v>6.5190638297872336</v>
      </c>
      <c r="D725" s="30">
        <v>0</v>
      </c>
      <c r="E725" s="31">
        <v>6.5190638297872336</v>
      </c>
      <c r="F725" s="32">
        <v>0</v>
      </c>
      <c r="G725" s="32">
        <v>0</v>
      </c>
      <c r="H725" s="32">
        <v>0</v>
      </c>
      <c r="I725" s="32">
        <v>0</v>
      </c>
      <c r="J725" s="29">
        <f>Лист4!E723/1000</f>
        <v>102.13199999999999</v>
      </c>
      <c r="K725" s="33"/>
      <c r="L725" s="33"/>
    </row>
    <row r="726" spans="1:12" s="34" customFormat="1" ht="18.75" customHeight="1" x14ac:dyDescent="0.25">
      <c r="A726" s="23" t="str">
        <f>Лист4!A724</f>
        <v xml:space="preserve">Свердлова ул. д.47 </v>
      </c>
      <c r="B726" s="49">
        <f t="shared" si="22"/>
        <v>22.51517446808511</v>
      </c>
      <c r="C726" s="49">
        <f t="shared" si="23"/>
        <v>1.5351255319148938</v>
      </c>
      <c r="D726" s="30">
        <v>0</v>
      </c>
      <c r="E726" s="31">
        <v>1.5351255319148938</v>
      </c>
      <c r="F726" s="32">
        <v>0</v>
      </c>
      <c r="G726" s="32">
        <v>0</v>
      </c>
      <c r="H726" s="32">
        <v>0</v>
      </c>
      <c r="I726" s="32">
        <v>0</v>
      </c>
      <c r="J726" s="29">
        <f>Лист4!E724/1000</f>
        <v>24.050300000000004</v>
      </c>
      <c r="K726" s="33"/>
      <c r="L726" s="33"/>
    </row>
    <row r="727" spans="1:12" s="34" customFormat="1" ht="25.5" customHeight="1" x14ac:dyDescent="0.25">
      <c r="A727" s="23" t="str">
        <f>Лист4!A725</f>
        <v xml:space="preserve">Свердлова ул. д.48 </v>
      </c>
      <c r="B727" s="49">
        <f t="shared" si="22"/>
        <v>72.899293617021272</v>
      </c>
      <c r="C727" s="49">
        <f t="shared" si="23"/>
        <v>4.9704063829787231</v>
      </c>
      <c r="D727" s="30">
        <v>0</v>
      </c>
      <c r="E727" s="31">
        <v>4.9704063829787231</v>
      </c>
      <c r="F727" s="32">
        <v>0</v>
      </c>
      <c r="G727" s="32">
        <v>0</v>
      </c>
      <c r="H727" s="32">
        <v>0</v>
      </c>
      <c r="I727" s="32">
        <v>0</v>
      </c>
      <c r="J727" s="29">
        <f>Лист4!E725/1000</f>
        <v>77.869699999999995</v>
      </c>
      <c r="K727" s="33"/>
      <c r="L727" s="33"/>
    </row>
    <row r="728" spans="1:12" s="40" customFormat="1" ht="25.5" customHeight="1" x14ac:dyDescent="0.25">
      <c r="A728" s="23" t="str">
        <f>Лист4!A726</f>
        <v xml:space="preserve">Свердлова ул. д.53 </v>
      </c>
      <c r="B728" s="49">
        <f t="shared" si="22"/>
        <v>77.932706382978722</v>
      </c>
      <c r="C728" s="49">
        <f t="shared" si="23"/>
        <v>5.3135936170212767</v>
      </c>
      <c r="D728" s="30">
        <v>0</v>
      </c>
      <c r="E728" s="31">
        <v>5.3135936170212767</v>
      </c>
      <c r="F728" s="32">
        <v>0</v>
      </c>
      <c r="G728" s="32">
        <v>0</v>
      </c>
      <c r="H728" s="32">
        <v>0</v>
      </c>
      <c r="I728" s="32">
        <v>0</v>
      </c>
      <c r="J728" s="29">
        <f>Лист4!E726/1000</f>
        <v>83.246300000000005</v>
      </c>
      <c r="K728" s="33"/>
      <c r="L728" s="33"/>
    </row>
    <row r="729" spans="1:12" s="40" customFormat="1" ht="25.5" customHeight="1" x14ac:dyDescent="0.25">
      <c r="A729" s="23" t="str">
        <f>Лист4!A727</f>
        <v xml:space="preserve">Свердлова ул. д.54 </v>
      </c>
      <c r="B729" s="49">
        <f t="shared" si="22"/>
        <v>37.171106382978721</v>
      </c>
      <c r="C729" s="49">
        <f t="shared" si="23"/>
        <v>2.5343936170212769</v>
      </c>
      <c r="D729" s="30">
        <v>0</v>
      </c>
      <c r="E729" s="31">
        <v>2.5343936170212769</v>
      </c>
      <c r="F729" s="32">
        <v>0</v>
      </c>
      <c r="G729" s="32">
        <v>0</v>
      </c>
      <c r="H729" s="32">
        <v>0</v>
      </c>
      <c r="I729" s="32">
        <v>0</v>
      </c>
      <c r="J729" s="29">
        <f>Лист4!E727/1000</f>
        <v>39.705500000000001</v>
      </c>
      <c r="K729" s="33"/>
      <c r="L729" s="33"/>
    </row>
    <row r="730" spans="1:12" s="40" customFormat="1" ht="25.5" customHeight="1" x14ac:dyDescent="0.25">
      <c r="A730" s="23" t="str">
        <f>Лист4!A728</f>
        <v xml:space="preserve">Свердлова ул. д.55 </v>
      </c>
      <c r="B730" s="49">
        <f t="shared" si="22"/>
        <v>119.40177021276597</v>
      </c>
      <c r="C730" s="49">
        <f t="shared" si="23"/>
        <v>8.1410297872340429</v>
      </c>
      <c r="D730" s="30">
        <v>0</v>
      </c>
      <c r="E730" s="31">
        <v>8.1410297872340429</v>
      </c>
      <c r="F730" s="32">
        <v>0</v>
      </c>
      <c r="G730" s="32">
        <v>0</v>
      </c>
      <c r="H730" s="32">
        <v>0</v>
      </c>
      <c r="I730" s="32"/>
      <c r="J730" s="29">
        <f>Лист4!E728/1000</f>
        <v>127.54280000000001</v>
      </c>
      <c r="K730" s="33"/>
      <c r="L730" s="33"/>
    </row>
    <row r="731" spans="1:12" s="40" customFormat="1" ht="25.5" customHeight="1" x14ac:dyDescent="0.25">
      <c r="A731" s="23" t="str">
        <f>Лист4!A729</f>
        <v xml:space="preserve">Свердлова ул. д.56 </v>
      </c>
      <c r="B731" s="49">
        <f t="shared" si="22"/>
        <v>0</v>
      </c>
      <c r="C731" s="49">
        <f t="shared" si="23"/>
        <v>0</v>
      </c>
      <c r="D731" s="30">
        <v>0</v>
      </c>
      <c r="E731" s="31">
        <v>0</v>
      </c>
      <c r="F731" s="32">
        <v>0</v>
      </c>
      <c r="G731" s="32">
        <v>0</v>
      </c>
      <c r="H731" s="32">
        <v>0</v>
      </c>
      <c r="I731" s="32">
        <v>0</v>
      </c>
      <c r="J731" s="29">
        <f>Лист4!E729/1000</f>
        <v>0</v>
      </c>
      <c r="K731" s="33"/>
      <c r="L731" s="33"/>
    </row>
    <row r="732" spans="1:12" s="40" customFormat="1" ht="25.5" customHeight="1" x14ac:dyDescent="0.25">
      <c r="A732" s="23" t="str">
        <f>Лист4!A730</f>
        <v xml:space="preserve">Свердлова ул. д.57 </v>
      </c>
      <c r="B732" s="49">
        <f t="shared" si="22"/>
        <v>0.31792340425531918</v>
      </c>
      <c r="C732" s="49">
        <f t="shared" si="23"/>
        <v>2.1676595744680852E-2</v>
      </c>
      <c r="D732" s="30">
        <v>0</v>
      </c>
      <c r="E732" s="31">
        <v>2.1676595744680852E-2</v>
      </c>
      <c r="F732" s="32">
        <v>0</v>
      </c>
      <c r="G732" s="32">
        <v>0</v>
      </c>
      <c r="H732" s="32">
        <v>0</v>
      </c>
      <c r="I732" s="32">
        <v>0</v>
      </c>
      <c r="J732" s="29">
        <f>Лист4!E730/1000</f>
        <v>0.33960000000000001</v>
      </c>
      <c r="K732" s="33"/>
      <c r="L732" s="33"/>
    </row>
    <row r="733" spans="1:12" s="40" customFormat="1" ht="25.5" customHeight="1" x14ac:dyDescent="0.25">
      <c r="A733" s="23" t="str">
        <f>Лист4!A731</f>
        <v xml:space="preserve">Свердлова ул. д.58 </v>
      </c>
      <c r="B733" s="49">
        <f t="shared" si="22"/>
        <v>0</v>
      </c>
      <c r="C733" s="49">
        <f t="shared" si="23"/>
        <v>0</v>
      </c>
      <c r="D733" s="30">
        <v>0</v>
      </c>
      <c r="E733" s="31">
        <v>0</v>
      </c>
      <c r="F733" s="32">
        <v>0</v>
      </c>
      <c r="G733" s="32">
        <v>0</v>
      </c>
      <c r="H733" s="32">
        <v>0</v>
      </c>
      <c r="I733" s="32">
        <v>0</v>
      </c>
      <c r="J733" s="29">
        <f>Лист4!E731/1000</f>
        <v>0</v>
      </c>
      <c r="K733" s="33"/>
      <c r="L733" s="33"/>
    </row>
    <row r="734" spans="1:12" s="40" customFormat="1" ht="38.25" customHeight="1" x14ac:dyDescent="0.25">
      <c r="A734" s="23" t="str">
        <f>Лист4!A732</f>
        <v xml:space="preserve">Свердлова ул. д.59 </v>
      </c>
      <c r="B734" s="49">
        <f t="shared" si="22"/>
        <v>0</v>
      </c>
      <c r="C734" s="49">
        <f t="shared" si="23"/>
        <v>0</v>
      </c>
      <c r="D734" s="30">
        <v>0</v>
      </c>
      <c r="E734" s="31">
        <v>0</v>
      </c>
      <c r="F734" s="32">
        <v>0</v>
      </c>
      <c r="G734" s="32">
        <v>0</v>
      </c>
      <c r="H734" s="32">
        <v>0</v>
      </c>
      <c r="I734" s="32">
        <v>0</v>
      </c>
      <c r="J734" s="29">
        <f>Лист4!E732/1000</f>
        <v>0</v>
      </c>
      <c r="K734" s="33"/>
      <c r="L734" s="33"/>
    </row>
    <row r="735" spans="1:12" s="40" customFormat="1" ht="25.5" customHeight="1" x14ac:dyDescent="0.25">
      <c r="A735" s="23" t="str">
        <f>Лист4!A733</f>
        <v xml:space="preserve">Свердлова ул. д.60 </v>
      </c>
      <c r="B735" s="49">
        <f t="shared" si="22"/>
        <v>17.118153191489363</v>
      </c>
      <c r="C735" s="49">
        <f t="shared" si="23"/>
        <v>1.1671468085106382</v>
      </c>
      <c r="D735" s="30">
        <v>0</v>
      </c>
      <c r="E735" s="31">
        <v>1.1671468085106382</v>
      </c>
      <c r="F735" s="32">
        <v>0</v>
      </c>
      <c r="G735" s="32">
        <v>0</v>
      </c>
      <c r="H735" s="32">
        <v>0</v>
      </c>
      <c r="I735" s="32">
        <v>0</v>
      </c>
      <c r="J735" s="29">
        <f>Лист4!E733/1000</f>
        <v>18.285299999999999</v>
      </c>
      <c r="K735" s="33"/>
      <c r="L735" s="33"/>
    </row>
    <row r="736" spans="1:12" s="40" customFormat="1" ht="25.5" customHeight="1" x14ac:dyDescent="0.25">
      <c r="A736" s="23" t="str">
        <f>Лист4!A734</f>
        <v xml:space="preserve">Свердлова ул. д.61 </v>
      </c>
      <c r="B736" s="49">
        <f t="shared" si="22"/>
        <v>15.460261276595748</v>
      </c>
      <c r="C736" s="49">
        <f t="shared" si="23"/>
        <v>1.0541087234042557</v>
      </c>
      <c r="D736" s="30">
        <v>0</v>
      </c>
      <c r="E736" s="31">
        <v>1.0541087234042557</v>
      </c>
      <c r="F736" s="32">
        <v>0</v>
      </c>
      <c r="G736" s="32">
        <v>0</v>
      </c>
      <c r="H736" s="32">
        <v>0</v>
      </c>
      <c r="I736" s="32">
        <v>0</v>
      </c>
      <c r="J736" s="29">
        <f>Лист4!E734/1000</f>
        <v>16.514370000000003</v>
      </c>
      <c r="K736" s="33"/>
      <c r="L736" s="33"/>
    </row>
    <row r="737" spans="1:12" s="40" customFormat="1" ht="25.5" customHeight="1" x14ac:dyDescent="0.25">
      <c r="A737" s="23" t="str">
        <f>Лист4!A735</f>
        <v xml:space="preserve">Свердлова ул. д.61А </v>
      </c>
      <c r="B737" s="49">
        <f t="shared" si="22"/>
        <v>15.582731063829787</v>
      </c>
      <c r="C737" s="49">
        <f t="shared" si="23"/>
        <v>1.0624589361702128</v>
      </c>
      <c r="D737" s="30">
        <v>0</v>
      </c>
      <c r="E737" s="31">
        <v>1.0624589361702128</v>
      </c>
      <c r="F737" s="32">
        <v>0</v>
      </c>
      <c r="G737" s="32">
        <v>0</v>
      </c>
      <c r="H737" s="32">
        <v>0</v>
      </c>
      <c r="I737" s="32">
        <v>0</v>
      </c>
      <c r="J737" s="29">
        <f>Лист4!E735/1000</f>
        <v>16.645189999999999</v>
      </c>
      <c r="K737" s="33"/>
      <c r="L737" s="33"/>
    </row>
    <row r="738" spans="1:12" s="40" customFormat="1" ht="38.25" customHeight="1" x14ac:dyDescent="0.25">
      <c r="A738" s="23" t="str">
        <f>Лист4!A736</f>
        <v xml:space="preserve">Свердлова ул. д.62 </v>
      </c>
      <c r="B738" s="49">
        <f t="shared" si="22"/>
        <v>6.3213957446808511</v>
      </c>
      <c r="C738" s="49">
        <f t="shared" si="23"/>
        <v>0.43100425531914899</v>
      </c>
      <c r="D738" s="30">
        <v>0</v>
      </c>
      <c r="E738" s="31">
        <v>0.43100425531914899</v>
      </c>
      <c r="F738" s="32">
        <v>0</v>
      </c>
      <c r="G738" s="32">
        <v>0</v>
      </c>
      <c r="H738" s="32">
        <v>0</v>
      </c>
      <c r="I738" s="32">
        <v>0</v>
      </c>
      <c r="J738" s="29">
        <f>Лист4!E736/1000</f>
        <v>6.7523999999999997</v>
      </c>
      <c r="K738" s="33"/>
      <c r="L738" s="33"/>
    </row>
    <row r="739" spans="1:12" s="40" customFormat="1" ht="25.5" customHeight="1" x14ac:dyDescent="0.25">
      <c r="A739" s="23" t="str">
        <f>Лист4!A737</f>
        <v xml:space="preserve">Свердлова ул. д.63А </v>
      </c>
      <c r="B739" s="49">
        <f t="shared" si="22"/>
        <v>0</v>
      </c>
      <c r="C739" s="49">
        <f t="shared" si="23"/>
        <v>0</v>
      </c>
      <c r="D739" s="30">
        <v>0</v>
      </c>
      <c r="E739" s="31">
        <v>0</v>
      </c>
      <c r="F739" s="32">
        <v>0</v>
      </c>
      <c r="G739" s="32">
        <v>0</v>
      </c>
      <c r="H739" s="32">
        <v>0</v>
      </c>
      <c r="I739" s="32">
        <v>0</v>
      </c>
      <c r="J739" s="29">
        <f>Лист4!E737/1000</f>
        <v>0</v>
      </c>
      <c r="K739" s="33"/>
      <c r="L739" s="33"/>
    </row>
    <row r="740" spans="1:12" s="40" customFormat="1" ht="38.25" customHeight="1" x14ac:dyDescent="0.25">
      <c r="A740" s="23" t="str">
        <f>Лист4!A738</f>
        <v xml:space="preserve">Свердлова ул. д.66 </v>
      </c>
      <c r="B740" s="49">
        <f t="shared" si="22"/>
        <v>15.930855319148941</v>
      </c>
      <c r="C740" s="49">
        <f t="shared" si="23"/>
        <v>1.0861946808510641</v>
      </c>
      <c r="D740" s="30">
        <v>0</v>
      </c>
      <c r="E740" s="31">
        <v>1.0861946808510641</v>
      </c>
      <c r="F740" s="32">
        <v>0</v>
      </c>
      <c r="G740" s="32">
        <v>0</v>
      </c>
      <c r="H740" s="32">
        <v>0</v>
      </c>
      <c r="I740" s="32">
        <v>0</v>
      </c>
      <c r="J740" s="29">
        <f>Лист4!E738/1000</f>
        <v>17.017050000000005</v>
      </c>
      <c r="K740" s="33"/>
      <c r="L740" s="33"/>
    </row>
    <row r="741" spans="1:12" s="40" customFormat="1" ht="38.25" customHeight="1" x14ac:dyDescent="0.25">
      <c r="A741" s="23" t="str">
        <f>Лист4!A739</f>
        <v xml:space="preserve">Свердлова ул. д.69 </v>
      </c>
      <c r="B741" s="49">
        <f t="shared" si="22"/>
        <v>3.6356170212765959</v>
      </c>
      <c r="C741" s="49">
        <f t="shared" si="23"/>
        <v>0.24788297872340426</v>
      </c>
      <c r="D741" s="30">
        <v>0</v>
      </c>
      <c r="E741" s="31">
        <v>0.24788297872340426</v>
      </c>
      <c r="F741" s="32">
        <v>0</v>
      </c>
      <c r="G741" s="32">
        <v>0</v>
      </c>
      <c r="H741" s="32">
        <v>0</v>
      </c>
      <c r="I741" s="32">
        <v>0</v>
      </c>
      <c r="J741" s="29">
        <f>Лист4!E739/1000</f>
        <v>3.8835000000000002</v>
      </c>
      <c r="K741" s="33"/>
      <c r="L741" s="33"/>
    </row>
    <row r="742" spans="1:12" s="40" customFormat="1" ht="25.5" customHeight="1" x14ac:dyDescent="0.25">
      <c r="A742" s="23" t="str">
        <f>Лист4!A740</f>
        <v xml:space="preserve">Свердлова ул. д.70 </v>
      </c>
      <c r="B742" s="49">
        <f t="shared" si="22"/>
        <v>25.313106382978724</v>
      </c>
      <c r="C742" s="49">
        <f t="shared" si="23"/>
        <v>1.7258936170212764</v>
      </c>
      <c r="D742" s="30">
        <v>0</v>
      </c>
      <c r="E742" s="31">
        <v>1.7258936170212764</v>
      </c>
      <c r="F742" s="32">
        <v>0</v>
      </c>
      <c r="G742" s="32">
        <v>0</v>
      </c>
      <c r="H742" s="32">
        <v>0</v>
      </c>
      <c r="I742" s="32">
        <v>0</v>
      </c>
      <c r="J742" s="29">
        <f>Лист4!E740/1000</f>
        <v>27.039000000000001</v>
      </c>
      <c r="K742" s="33"/>
      <c r="L742" s="33"/>
    </row>
    <row r="743" spans="1:12" s="34" customFormat="1" ht="18.75" customHeight="1" x14ac:dyDescent="0.25">
      <c r="A743" s="23" t="str">
        <f>Лист4!A741</f>
        <v xml:space="preserve">Свердлова ул. д.71 </v>
      </c>
      <c r="B743" s="49">
        <f t="shared" si="22"/>
        <v>44.104944680851069</v>
      </c>
      <c r="C743" s="49">
        <f t="shared" si="23"/>
        <v>3.0071553191489362</v>
      </c>
      <c r="D743" s="30">
        <v>0</v>
      </c>
      <c r="E743" s="31">
        <v>3.0071553191489362</v>
      </c>
      <c r="F743" s="32">
        <v>0</v>
      </c>
      <c r="G743" s="32">
        <v>0</v>
      </c>
      <c r="H743" s="32">
        <v>0</v>
      </c>
      <c r="I743" s="32">
        <v>0</v>
      </c>
      <c r="J743" s="29">
        <f>Лист4!E741/1000</f>
        <v>47.112100000000005</v>
      </c>
      <c r="K743" s="33"/>
      <c r="L743" s="33"/>
    </row>
    <row r="744" spans="1:12" s="34" customFormat="1" ht="18.75" customHeight="1" x14ac:dyDescent="0.25">
      <c r="A744" s="23" t="str">
        <f>Лист4!A742</f>
        <v xml:space="preserve">Свердлова ул. д.76 </v>
      </c>
      <c r="B744" s="49">
        <f t="shared" si="22"/>
        <v>18.495821276595745</v>
      </c>
      <c r="C744" s="49">
        <f t="shared" si="23"/>
        <v>1.2610787234042555</v>
      </c>
      <c r="D744" s="30">
        <v>0</v>
      </c>
      <c r="E744" s="31">
        <v>1.2610787234042555</v>
      </c>
      <c r="F744" s="32">
        <v>0</v>
      </c>
      <c r="G744" s="32">
        <v>0</v>
      </c>
      <c r="H744" s="32">
        <v>0</v>
      </c>
      <c r="I744" s="32">
        <v>0</v>
      </c>
      <c r="J744" s="29">
        <f>Лист4!E742/1000</f>
        <v>19.756900000000002</v>
      </c>
      <c r="K744" s="33"/>
      <c r="L744" s="33"/>
    </row>
    <row r="745" spans="1:12" s="40" customFormat="1" ht="25.5" customHeight="1" x14ac:dyDescent="0.25">
      <c r="A745" s="23" t="str">
        <f>Лист4!A743</f>
        <v xml:space="preserve">Свердлова ул. д.77 </v>
      </c>
      <c r="B745" s="49">
        <f t="shared" si="22"/>
        <v>25.278468085106383</v>
      </c>
      <c r="C745" s="49">
        <f t="shared" si="23"/>
        <v>1.7235319148936168</v>
      </c>
      <c r="D745" s="30">
        <v>0</v>
      </c>
      <c r="E745" s="31">
        <v>1.7235319148936168</v>
      </c>
      <c r="F745" s="32">
        <v>0</v>
      </c>
      <c r="G745" s="32">
        <v>0</v>
      </c>
      <c r="H745" s="32">
        <v>0</v>
      </c>
      <c r="I745" s="32">
        <v>0</v>
      </c>
      <c r="J745" s="29">
        <f>Лист4!E743/1000</f>
        <v>27.001999999999999</v>
      </c>
      <c r="K745" s="33"/>
      <c r="L745" s="33"/>
    </row>
    <row r="746" spans="1:12" s="40" customFormat="1" ht="25.5" customHeight="1" x14ac:dyDescent="0.25">
      <c r="A746" s="23" t="str">
        <f>Лист4!A744</f>
        <v xml:space="preserve">Свердлова ул. д.78 </v>
      </c>
      <c r="B746" s="49">
        <f t="shared" si="22"/>
        <v>36.49116595744681</v>
      </c>
      <c r="C746" s="49">
        <f t="shared" si="23"/>
        <v>2.4880340425531915</v>
      </c>
      <c r="D746" s="30">
        <v>0</v>
      </c>
      <c r="E746" s="31">
        <v>2.4880340425531915</v>
      </c>
      <c r="F746" s="32">
        <v>0</v>
      </c>
      <c r="G746" s="32">
        <v>0</v>
      </c>
      <c r="H746" s="32">
        <v>0</v>
      </c>
      <c r="I746" s="32">
        <v>0</v>
      </c>
      <c r="J746" s="29">
        <f>Лист4!E744/1000</f>
        <v>38.979199999999999</v>
      </c>
      <c r="K746" s="33"/>
      <c r="L746" s="33"/>
    </row>
    <row r="747" spans="1:12" s="34" customFormat="1" ht="25.5" customHeight="1" x14ac:dyDescent="0.25">
      <c r="A747" s="23" t="str">
        <f>Лист4!A745</f>
        <v xml:space="preserve">Свердлова ул. д.79 </v>
      </c>
      <c r="B747" s="49">
        <f t="shared" si="22"/>
        <v>7.4899234042553182</v>
      </c>
      <c r="C747" s="49">
        <f t="shared" si="23"/>
        <v>0.51067659574468083</v>
      </c>
      <c r="D747" s="30">
        <v>0</v>
      </c>
      <c r="E747" s="31">
        <v>0.51067659574468083</v>
      </c>
      <c r="F747" s="32">
        <v>0</v>
      </c>
      <c r="G747" s="32">
        <v>0</v>
      </c>
      <c r="H747" s="32">
        <v>0</v>
      </c>
      <c r="I747" s="32">
        <v>0</v>
      </c>
      <c r="J747" s="29">
        <f>Лист4!E745/1000</f>
        <v>8.0005999999999986</v>
      </c>
      <c r="K747" s="33"/>
      <c r="L747" s="33"/>
    </row>
    <row r="748" spans="1:12" s="34" customFormat="1" ht="25.5" customHeight="1" x14ac:dyDescent="0.25">
      <c r="A748" s="23" t="str">
        <f>Лист4!A746</f>
        <v xml:space="preserve">Свердлова ул. д.80 </v>
      </c>
      <c r="B748" s="49">
        <f t="shared" si="22"/>
        <v>19.114723404255319</v>
      </c>
      <c r="C748" s="49">
        <f t="shared" si="23"/>
        <v>1.3032765957446808</v>
      </c>
      <c r="D748" s="30">
        <v>0</v>
      </c>
      <c r="E748" s="31">
        <v>1.3032765957446808</v>
      </c>
      <c r="F748" s="32">
        <v>0</v>
      </c>
      <c r="G748" s="32">
        <v>0</v>
      </c>
      <c r="H748" s="32">
        <v>0</v>
      </c>
      <c r="I748" s="32">
        <v>0</v>
      </c>
      <c r="J748" s="29">
        <f>Лист4!E746/1000</f>
        <v>20.417999999999999</v>
      </c>
      <c r="K748" s="33"/>
      <c r="L748" s="33"/>
    </row>
    <row r="749" spans="1:12" s="34" customFormat="1" ht="25.5" customHeight="1" x14ac:dyDescent="0.25">
      <c r="A749" s="23" t="str">
        <f>Лист4!A747</f>
        <v xml:space="preserve">Свердлова ул. д.82 </v>
      </c>
      <c r="B749" s="49">
        <f t="shared" si="22"/>
        <v>14.755727659574468</v>
      </c>
      <c r="C749" s="49">
        <f t="shared" si="23"/>
        <v>1.0060723404255318</v>
      </c>
      <c r="D749" s="30">
        <v>0</v>
      </c>
      <c r="E749" s="31">
        <v>1.0060723404255318</v>
      </c>
      <c r="F749" s="32">
        <v>0</v>
      </c>
      <c r="G749" s="32">
        <v>0</v>
      </c>
      <c r="H749" s="32">
        <v>0</v>
      </c>
      <c r="I749" s="32">
        <v>0</v>
      </c>
      <c r="J749" s="29">
        <f>Лист4!E747/1000</f>
        <v>15.761799999999999</v>
      </c>
      <c r="K749" s="33"/>
      <c r="L749" s="33"/>
    </row>
    <row r="750" spans="1:12" s="34" customFormat="1" ht="25.5" customHeight="1" x14ac:dyDescent="0.25">
      <c r="A750" s="23" t="str">
        <f>Лист4!A748</f>
        <v xml:space="preserve">Свердлова ул. д.83 </v>
      </c>
      <c r="B750" s="49">
        <f t="shared" si="22"/>
        <v>1.3885276595744682</v>
      </c>
      <c r="C750" s="49">
        <f t="shared" si="23"/>
        <v>9.4672340425531937E-2</v>
      </c>
      <c r="D750" s="30">
        <v>0</v>
      </c>
      <c r="E750" s="31">
        <v>9.4672340425531937E-2</v>
      </c>
      <c r="F750" s="32">
        <v>0</v>
      </c>
      <c r="G750" s="32">
        <v>0</v>
      </c>
      <c r="H750" s="32">
        <v>0</v>
      </c>
      <c r="I750" s="32">
        <v>0</v>
      </c>
      <c r="J750" s="29">
        <f>Лист4!E748/1000</f>
        <v>1.4832000000000001</v>
      </c>
      <c r="K750" s="33"/>
      <c r="L750" s="33"/>
    </row>
    <row r="751" spans="1:12" s="34" customFormat="1" ht="25.5" customHeight="1" x14ac:dyDescent="0.25">
      <c r="A751" s="23" t="str">
        <f>Лист4!A749</f>
        <v xml:space="preserve">Свердлова ул. д.85 </v>
      </c>
      <c r="B751" s="49">
        <f t="shared" si="22"/>
        <v>13.700851063829788</v>
      </c>
      <c r="C751" s="49">
        <f t="shared" si="23"/>
        <v>0.93414893617021277</v>
      </c>
      <c r="D751" s="30">
        <v>0</v>
      </c>
      <c r="E751" s="31">
        <v>0.93414893617021277</v>
      </c>
      <c r="F751" s="32">
        <v>0</v>
      </c>
      <c r="G751" s="32">
        <v>0</v>
      </c>
      <c r="H751" s="32">
        <v>0</v>
      </c>
      <c r="I751" s="32">
        <v>0</v>
      </c>
      <c r="J751" s="29">
        <f>Лист4!E749/1000</f>
        <v>14.635</v>
      </c>
      <c r="K751" s="33"/>
      <c r="L751" s="33"/>
    </row>
    <row r="752" spans="1:12" s="34" customFormat="1" ht="25.5" customHeight="1" x14ac:dyDescent="0.25">
      <c r="A752" s="23" t="str">
        <f>Лист4!A750</f>
        <v xml:space="preserve">Свердлова ул. д.91 </v>
      </c>
      <c r="B752" s="49">
        <f t="shared" si="22"/>
        <v>0.88777021276595736</v>
      </c>
      <c r="C752" s="49">
        <f t="shared" si="23"/>
        <v>6.0529787234042551E-2</v>
      </c>
      <c r="D752" s="30">
        <v>0</v>
      </c>
      <c r="E752" s="31">
        <v>6.0529787234042551E-2</v>
      </c>
      <c r="F752" s="32">
        <v>0</v>
      </c>
      <c r="G752" s="32">
        <v>0</v>
      </c>
      <c r="H752" s="32">
        <v>0</v>
      </c>
      <c r="I752" s="32">
        <v>0</v>
      </c>
      <c r="J752" s="29">
        <f>Лист4!E750/1000</f>
        <v>0.94829999999999992</v>
      </c>
      <c r="K752" s="33"/>
      <c r="L752" s="33"/>
    </row>
    <row r="753" spans="1:12" s="34" customFormat="1" ht="25.5" customHeight="1" x14ac:dyDescent="0.25">
      <c r="A753" s="23" t="str">
        <f>Лист4!A751</f>
        <v xml:space="preserve">Свердлова ул. д.93 </v>
      </c>
      <c r="B753" s="49">
        <f t="shared" si="22"/>
        <v>3.6710042553191484</v>
      </c>
      <c r="C753" s="49">
        <f t="shared" si="23"/>
        <v>0.25029574468085103</v>
      </c>
      <c r="D753" s="30">
        <v>0</v>
      </c>
      <c r="E753" s="31">
        <v>0.25029574468085103</v>
      </c>
      <c r="F753" s="32">
        <v>0</v>
      </c>
      <c r="G753" s="32">
        <v>0</v>
      </c>
      <c r="H753" s="32">
        <v>0</v>
      </c>
      <c r="I753" s="32">
        <v>0</v>
      </c>
      <c r="J753" s="29">
        <f>Лист4!E751/1000</f>
        <v>3.9212999999999996</v>
      </c>
      <c r="K753" s="33"/>
      <c r="L753" s="33"/>
    </row>
    <row r="754" spans="1:12" s="34" customFormat="1" ht="25.5" customHeight="1" x14ac:dyDescent="0.25">
      <c r="A754" s="23" t="str">
        <f>Лист4!A752</f>
        <v xml:space="preserve">Свердлова ул. д.95 </v>
      </c>
      <c r="B754" s="49">
        <f t="shared" si="22"/>
        <v>34.83732765957447</v>
      </c>
      <c r="C754" s="49">
        <f t="shared" si="23"/>
        <v>2.375272340425532</v>
      </c>
      <c r="D754" s="30">
        <v>0</v>
      </c>
      <c r="E754" s="31">
        <v>2.375272340425532</v>
      </c>
      <c r="F754" s="32">
        <v>0</v>
      </c>
      <c r="G754" s="32">
        <v>0</v>
      </c>
      <c r="H754" s="32">
        <v>0</v>
      </c>
      <c r="I754" s="32">
        <v>0</v>
      </c>
      <c r="J754" s="29">
        <f>Лист4!E752/1000</f>
        <v>37.212600000000002</v>
      </c>
      <c r="K754" s="33"/>
      <c r="L754" s="33"/>
    </row>
    <row r="755" spans="1:12" s="34" customFormat="1" ht="25.5" customHeight="1" x14ac:dyDescent="0.25">
      <c r="A755" s="23" t="str">
        <f>Лист4!A753</f>
        <v xml:space="preserve">Свердлова ул. д.96 </v>
      </c>
      <c r="B755" s="49">
        <f t="shared" si="22"/>
        <v>90.040289361702122</v>
      </c>
      <c r="C755" s="49">
        <f t="shared" si="23"/>
        <v>6.139110638297872</v>
      </c>
      <c r="D755" s="30">
        <v>0</v>
      </c>
      <c r="E755" s="31">
        <v>6.139110638297872</v>
      </c>
      <c r="F755" s="32">
        <v>0</v>
      </c>
      <c r="G755" s="32">
        <v>0</v>
      </c>
      <c r="H755" s="32">
        <v>0</v>
      </c>
      <c r="I755" s="32">
        <v>0</v>
      </c>
      <c r="J755" s="29">
        <f>Лист4!E753/1000</f>
        <v>96.179400000000001</v>
      </c>
      <c r="K755" s="33"/>
      <c r="L755" s="33"/>
    </row>
    <row r="756" spans="1:12" s="34" customFormat="1" ht="25.5" customHeight="1" x14ac:dyDescent="0.25">
      <c r="A756" s="23" t="str">
        <f>Лист4!A754</f>
        <v xml:space="preserve">Свердлова ул. д.97 </v>
      </c>
      <c r="B756" s="49">
        <f t="shared" si="22"/>
        <v>97.120544680851069</v>
      </c>
      <c r="C756" s="49">
        <f t="shared" si="23"/>
        <v>6.6218553191489358</v>
      </c>
      <c r="D756" s="30">
        <v>0</v>
      </c>
      <c r="E756" s="31">
        <v>6.6218553191489358</v>
      </c>
      <c r="F756" s="32">
        <v>0</v>
      </c>
      <c r="G756" s="32">
        <v>0</v>
      </c>
      <c r="H756" s="32">
        <v>0</v>
      </c>
      <c r="I756" s="32">
        <v>0</v>
      </c>
      <c r="J756" s="29">
        <f>Лист4!E754/1000</f>
        <v>103.7424</v>
      </c>
      <c r="K756" s="33"/>
      <c r="L756" s="33"/>
    </row>
    <row r="757" spans="1:12" s="34" customFormat="1" ht="25.5" customHeight="1" x14ac:dyDescent="0.25">
      <c r="A757" s="23" t="str">
        <f>Лист4!A755</f>
        <v xml:space="preserve">Свободы пл д.13 </v>
      </c>
      <c r="B757" s="49">
        <f t="shared" si="22"/>
        <v>21.478178723404259</v>
      </c>
      <c r="C757" s="49">
        <f t="shared" si="23"/>
        <v>1.4644212765957447</v>
      </c>
      <c r="D757" s="30">
        <v>0</v>
      </c>
      <c r="E757" s="31">
        <v>1.4644212765957447</v>
      </c>
      <c r="F757" s="32">
        <v>0</v>
      </c>
      <c r="G757" s="32">
        <v>0</v>
      </c>
      <c r="H757" s="32">
        <v>0</v>
      </c>
      <c r="I757" s="32">
        <v>0</v>
      </c>
      <c r="J757" s="29">
        <f>Лист4!E755/1000</f>
        <v>22.942600000000002</v>
      </c>
      <c r="K757" s="33"/>
      <c r="L757" s="33"/>
    </row>
    <row r="758" spans="1:12" s="34" customFormat="1" ht="25.5" customHeight="1" x14ac:dyDescent="0.25">
      <c r="A758" s="23" t="str">
        <f>Лист4!A756</f>
        <v xml:space="preserve">Свободы пл д.15 </v>
      </c>
      <c r="B758" s="49">
        <f t="shared" si="22"/>
        <v>0</v>
      </c>
      <c r="C758" s="49">
        <f t="shared" si="23"/>
        <v>0</v>
      </c>
      <c r="D758" s="30">
        <v>0</v>
      </c>
      <c r="E758" s="31">
        <v>0</v>
      </c>
      <c r="F758" s="32">
        <v>0</v>
      </c>
      <c r="G758" s="32">
        <v>0</v>
      </c>
      <c r="H758" s="32">
        <v>0</v>
      </c>
      <c r="I758" s="32">
        <v>0</v>
      </c>
      <c r="J758" s="29">
        <f>Лист4!E756/1000</f>
        <v>0</v>
      </c>
      <c r="K758" s="33"/>
      <c r="L758" s="33"/>
    </row>
    <row r="759" spans="1:12" s="34" customFormat="1" ht="25.5" customHeight="1" x14ac:dyDescent="0.25">
      <c r="A759" s="23" t="str">
        <f>Лист4!A757</f>
        <v xml:space="preserve">Сен-Симона ул. д.21 </v>
      </c>
      <c r="B759" s="49">
        <f t="shared" si="22"/>
        <v>0.27560851063829789</v>
      </c>
      <c r="C759" s="49">
        <f t="shared" si="23"/>
        <v>1.8791489361702128E-2</v>
      </c>
      <c r="D759" s="30">
        <v>0</v>
      </c>
      <c r="E759" s="31">
        <v>1.8791489361702128E-2</v>
      </c>
      <c r="F759" s="32">
        <v>0</v>
      </c>
      <c r="G759" s="32">
        <v>0</v>
      </c>
      <c r="H759" s="32">
        <v>0</v>
      </c>
      <c r="I759" s="32">
        <v>0</v>
      </c>
      <c r="J759" s="29">
        <f>Лист4!E757/1000</f>
        <v>0.2944</v>
      </c>
      <c r="K759" s="33"/>
      <c r="L759" s="33"/>
    </row>
    <row r="760" spans="1:12" s="40" customFormat="1" ht="25.5" customHeight="1" x14ac:dyDescent="0.25">
      <c r="A760" s="23" t="str">
        <f>Лист4!A758</f>
        <v xml:space="preserve">Сен-Симона ул. д.22 </v>
      </c>
      <c r="B760" s="49">
        <f t="shared" si="22"/>
        <v>6.6988595744680852</v>
      </c>
      <c r="C760" s="49">
        <f t="shared" si="23"/>
        <v>0.45674042553191485</v>
      </c>
      <c r="D760" s="30">
        <v>0</v>
      </c>
      <c r="E760" s="31">
        <v>0.45674042553191485</v>
      </c>
      <c r="F760" s="32">
        <v>0</v>
      </c>
      <c r="G760" s="32">
        <v>0</v>
      </c>
      <c r="H760" s="32">
        <v>0</v>
      </c>
      <c r="I760" s="32">
        <v>0</v>
      </c>
      <c r="J760" s="29">
        <f>Лист4!E758/1000</f>
        <v>7.1555999999999997</v>
      </c>
      <c r="K760" s="33"/>
      <c r="L760" s="33"/>
    </row>
    <row r="761" spans="1:12" s="40" customFormat="1" ht="40.5" customHeight="1" x14ac:dyDescent="0.25">
      <c r="A761" s="23" t="str">
        <f>Лист4!A759</f>
        <v xml:space="preserve">Сен-Симона ул. д.24 </v>
      </c>
      <c r="B761" s="49">
        <f t="shared" si="22"/>
        <v>7.3204765957446813</v>
      </c>
      <c r="C761" s="49">
        <f t="shared" si="23"/>
        <v>0.4991234042553192</v>
      </c>
      <c r="D761" s="30">
        <v>0</v>
      </c>
      <c r="E761" s="31">
        <v>0.4991234042553192</v>
      </c>
      <c r="F761" s="32">
        <v>0</v>
      </c>
      <c r="G761" s="32">
        <v>0</v>
      </c>
      <c r="H761" s="32">
        <v>0</v>
      </c>
      <c r="I761" s="32">
        <v>0</v>
      </c>
      <c r="J761" s="29">
        <f>Лист4!E759/1000</f>
        <v>7.8196000000000003</v>
      </c>
      <c r="K761" s="33"/>
      <c r="L761" s="33"/>
    </row>
    <row r="762" spans="1:12" s="34" customFormat="1" ht="25.5" customHeight="1" x14ac:dyDescent="0.25">
      <c r="A762" s="23" t="str">
        <f>Лист4!A760</f>
        <v xml:space="preserve">Сен-Симона ул. д.27 </v>
      </c>
      <c r="B762" s="49">
        <f t="shared" si="22"/>
        <v>0</v>
      </c>
      <c r="C762" s="49">
        <f t="shared" si="23"/>
        <v>0</v>
      </c>
      <c r="D762" s="30">
        <v>0</v>
      </c>
      <c r="E762" s="31">
        <v>0</v>
      </c>
      <c r="F762" s="32">
        <v>0</v>
      </c>
      <c r="G762" s="32">
        <v>0</v>
      </c>
      <c r="H762" s="32">
        <v>0</v>
      </c>
      <c r="I762" s="32">
        <v>0</v>
      </c>
      <c r="J762" s="29">
        <f>Лист4!E760/1000</f>
        <v>0</v>
      </c>
      <c r="K762" s="33"/>
      <c r="L762" s="33"/>
    </row>
    <row r="763" spans="1:12" s="34" customFormat="1" ht="25.5" customHeight="1" x14ac:dyDescent="0.25">
      <c r="A763" s="23" t="str">
        <f>Лист4!A761</f>
        <v xml:space="preserve">Сен-Симона ул. д.32 </v>
      </c>
      <c r="B763" s="49">
        <f t="shared" si="22"/>
        <v>0</v>
      </c>
      <c r="C763" s="49">
        <f t="shared" si="23"/>
        <v>0</v>
      </c>
      <c r="D763" s="30">
        <v>0</v>
      </c>
      <c r="E763" s="31">
        <v>0</v>
      </c>
      <c r="F763" s="32">
        <v>0</v>
      </c>
      <c r="G763" s="32">
        <v>0</v>
      </c>
      <c r="H763" s="32">
        <v>0</v>
      </c>
      <c r="I763" s="32">
        <v>0</v>
      </c>
      <c r="J763" s="29">
        <f>Лист4!E761/1000</f>
        <v>0</v>
      </c>
      <c r="K763" s="33"/>
      <c r="L763" s="33"/>
    </row>
    <row r="764" spans="1:12" s="34" customFormat="1" ht="25.5" customHeight="1" x14ac:dyDescent="0.25">
      <c r="A764" s="23" t="str">
        <f>Лист4!A762</f>
        <v xml:space="preserve">Сен-Симона ул. д.33 </v>
      </c>
      <c r="B764" s="49">
        <f t="shared" si="22"/>
        <v>531.41817276595748</v>
      </c>
      <c r="C764" s="49">
        <f t="shared" si="23"/>
        <v>36.233057234042562</v>
      </c>
      <c r="D764" s="30">
        <v>0</v>
      </c>
      <c r="E764" s="31">
        <v>36.233057234042562</v>
      </c>
      <c r="F764" s="32">
        <v>0</v>
      </c>
      <c r="G764" s="32">
        <v>0</v>
      </c>
      <c r="H764" s="32">
        <v>0</v>
      </c>
      <c r="I764" s="32">
        <v>0</v>
      </c>
      <c r="J764" s="29">
        <f>Лист4!E762/1000</f>
        <v>567.65123000000006</v>
      </c>
      <c r="K764" s="33"/>
      <c r="L764" s="33"/>
    </row>
    <row r="765" spans="1:12" s="34" customFormat="1" ht="18.75" customHeight="1" x14ac:dyDescent="0.25">
      <c r="A765" s="23" t="str">
        <f>Лист4!A763</f>
        <v xml:space="preserve">Сен-Симона ул. д.34 </v>
      </c>
      <c r="B765" s="49">
        <f t="shared" si="22"/>
        <v>0</v>
      </c>
      <c r="C765" s="49">
        <f t="shared" si="23"/>
        <v>0</v>
      </c>
      <c r="D765" s="30">
        <v>0</v>
      </c>
      <c r="E765" s="31">
        <v>0</v>
      </c>
      <c r="F765" s="32">
        <v>0</v>
      </c>
      <c r="G765" s="32">
        <v>0</v>
      </c>
      <c r="H765" s="32">
        <v>0</v>
      </c>
      <c r="I765" s="32">
        <v>0</v>
      </c>
      <c r="J765" s="29">
        <f>Лист4!E763/1000</f>
        <v>0</v>
      </c>
      <c r="K765" s="33"/>
      <c r="L765" s="33"/>
    </row>
    <row r="766" spans="1:12" s="34" customFormat="1" ht="18.75" customHeight="1" x14ac:dyDescent="0.25">
      <c r="A766" s="23" t="str">
        <f>Лист4!A764</f>
        <v xml:space="preserve">Сен-Симона ул. д.35/8 </v>
      </c>
      <c r="B766" s="49">
        <f t="shared" si="22"/>
        <v>408.56128851063829</v>
      </c>
      <c r="C766" s="49">
        <f t="shared" si="23"/>
        <v>27.856451489361703</v>
      </c>
      <c r="D766" s="30">
        <v>0</v>
      </c>
      <c r="E766" s="31">
        <v>27.856451489361703</v>
      </c>
      <c r="F766" s="32">
        <v>0</v>
      </c>
      <c r="G766" s="32">
        <v>0</v>
      </c>
      <c r="H766" s="32">
        <v>0</v>
      </c>
      <c r="I766" s="32">
        <v>0</v>
      </c>
      <c r="J766" s="29">
        <f>Лист4!E764/1000</f>
        <v>436.41773999999998</v>
      </c>
      <c r="K766" s="33"/>
      <c r="L766" s="33"/>
    </row>
    <row r="767" spans="1:12" s="34" customFormat="1" ht="25.5" customHeight="1" x14ac:dyDescent="0.25">
      <c r="A767" s="23" t="str">
        <f>Лист4!A765</f>
        <v xml:space="preserve">Сен-Симона ул. д.38 </v>
      </c>
      <c r="B767" s="49">
        <f t="shared" si="22"/>
        <v>918.3377617021273</v>
      </c>
      <c r="C767" s="49">
        <f t="shared" si="23"/>
        <v>62.613938297872309</v>
      </c>
      <c r="D767" s="30">
        <v>0</v>
      </c>
      <c r="E767" s="31">
        <v>62.613938297872309</v>
      </c>
      <c r="F767" s="32">
        <v>0</v>
      </c>
      <c r="G767" s="32">
        <v>0</v>
      </c>
      <c r="H767" s="32">
        <v>0</v>
      </c>
      <c r="I767" s="32">
        <v>0</v>
      </c>
      <c r="J767" s="29">
        <f>Лист4!E765/1000</f>
        <v>980.95169999999962</v>
      </c>
      <c r="K767" s="33"/>
      <c r="L767" s="33"/>
    </row>
    <row r="768" spans="1:12" s="34" customFormat="1" ht="25.5" customHeight="1" x14ac:dyDescent="0.25">
      <c r="A768" s="23" t="str">
        <f>Лист4!A766</f>
        <v xml:space="preserve">Сен-Симона ул. д.40 </v>
      </c>
      <c r="B768" s="49">
        <f t="shared" si="22"/>
        <v>314.69569531914897</v>
      </c>
      <c r="C768" s="49">
        <f t="shared" si="23"/>
        <v>21.456524680851061</v>
      </c>
      <c r="D768" s="30">
        <v>0</v>
      </c>
      <c r="E768" s="31">
        <v>21.456524680851061</v>
      </c>
      <c r="F768" s="32">
        <v>0</v>
      </c>
      <c r="G768" s="32">
        <v>0</v>
      </c>
      <c r="H768" s="32">
        <v>0</v>
      </c>
      <c r="I768" s="32">
        <v>0</v>
      </c>
      <c r="J768" s="29">
        <f>Лист4!E766/1000</f>
        <v>336.15222</v>
      </c>
      <c r="K768" s="33"/>
      <c r="L768" s="33"/>
    </row>
    <row r="769" spans="1:12" s="34" customFormat="1" ht="25.5" customHeight="1" x14ac:dyDescent="0.25">
      <c r="A769" s="23" t="str">
        <f>Лист4!A767</f>
        <v xml:space="preserve">Сен-Симона ул. д.40 - корп. 1 </v>
      </c>
      <c r="B769" s="49">
        <f t="shared" si="22"/>
        <v>305.23745531914881</v>
      </c>
      <c r="C769" s="49">
        <f t="shared" si="23"/>
        <v>20.811644680851053</v>
      </c>
      <c r="D769" s="30">
        <v>0</v>
      </c>
      <c r="E769" s="31">
        <v>20.811644680851053</v>
      </c>
      <c r="F769" s="32">
        <v>0</v>
      </c>
      <c r="G769" s="32">
        <v>0</v>
      </c>
      <c r="H769" s="32">
        <v>0</v>
      </c>
      <c r="I769" s="32">
        <v>0</v>
      </c>
      <c r="J769" s="29">
        <f>Лист4!E767/1000</f>
        <v>326.04909999999984</v>
      </c>
      <c r="K769" s="33"/>
      <c r="L769" s="33"/>
    </row>
    <row r="770" spans="1:12" s="34" customFormat="1" ht="25.5" customHeight="1" x14ac:dyDescent="0.25">
      <c r="A770" s="23" t="str">
        <f>Лист4!A768</f>
        <v xml:space="preserve">Сен-Симона ул. д.42 - корп. 2 </v>
      </c>
      <c r="B770" s="49">
        <f t="shared" si="22"/>
        <v>758.4287114893616</v>
      </c>
      <c r="C770" s="49">
        <f t="shared" si="23"/>
        <v>51.711048510638292</v>
      </c>
      <c r="D770" s="30">
        <v>0</v>
      </c>
      <c r="E770" s="31">
        <v>51.711048510638292</v>
      </c>
      <c r="F770" s="32">
        <v>0</v>
      </c>
      <c r="G770" s="32">
        <v>0</v>
      </c>
      <c r="H770" s="32">
        <v>0</v>
      </c>
      <c r="I770" s="32">
        <v>0</v>
      </c>
      <c r="J770" s="29">
        <f>Лист4!E768/1000</f>
        <v>810.13975999999991</v>
      </c>
      <c r="K770" s="33"/>
      <c r="L770" s="33"/>
    </row>
    <row r="771" spans="1:12" s="34" customFormat="1" ht="25.5" customHeight="1" x14ac:dyDescent="0.25">
      <c r="A771" s="23" t="str">
        <f>Лист4!A769</f>
        <v xml:space="preserve">Сен-Симона ул. д.6 </v>
      </c>
      <c r="B771" s="49">
        <f t="shared" si="22"/>
        <v>47.887914893617022</v>
      </c>
      <c r="C771" s="49">
        <f t="shared" si="23"/>
        <v>3.2650851063829784</v>
      </c>
      <c r="D771" s="30">
        <v>0</v>
      </c>
      <c r="E771" s="31">
        <v>3.2650851063829784</v>
      </c>
      <c r="F771" s="32">
        <v>0</v>
      </c>
      <c r="G771" s="32">
        <v>0</v>
      </c>
      <c r="H771" s="32">
        <v>0</v>
      </c>
      <c r="I771" s="32">
        <v>0</v>
      </c>
      <c r="J771" s="29">
        <f>Лист4!E769/1000</f>
        <v>51.152999999999999</v>
      </c>
      <c r="K771" s="33"/>
      <c r="L771" s="33"/>
    </row>
    <row r="772" spans="1:12" s="34" customFormat="1" ht="25.5" customHeight="1" x14ac:dyDescent="0.25">
      <c r="A772" s="23" t="str">
        <f>Лист4!A770</f>
        <v xml:space="preserve">Советская ул. д.10 </v>
      </c>
      <c r="B772" s="49">
        <f t="shared" si="22"/>
        <v>273.7032170212766</v>
      </c>
      <c r="C772" s="49">
        <f t="shared" si="23"/>
        <v>18.661582978723406</v>
      </c>
      <c r="D772" s="30">
        <v>0</v>
      </c>
      <c r="E772" s="31">
        <v>18.661582978723406</v>
      </c>
      <c r="F772" s="32">
        <v>0</v>
      </c>
      <c r="G772" s="32">
        <v>0</v>
      </c>
      <c r="H772" s="32">
        <v>0</v>
      </c>
      <c r="I772" s="32">
        <v>0</v>
      </c>
      <c r="J772" s="29">
        <f>Лист4!E770/1000</f>
        <v>292.3648</v>
      </c>
      <c r="K772" s="33"/>
      <c r="L772" s="33"/>
    </row>
    <row r="773" spans="1:12" s="34" customFormat="1" ht="25.5" customHeight="1" x14ac:dyDescent="0.25">
      <c r="A773" s="23" t="str">
        <f>Лист4!A771</f>
        <v xml:space="preserve">Советская ул. д.11 </v>
      </c>
      <c r="B773" s="49">
        <f t="shared" si="22"/>
        <v>276.80217446808513</v>
      </c>
      <c r="C773" s="49">
        <f t="shared" si="23"/>
        <v>18.872875531914893</v>
      </c>
      <c r="D773" s="30">
        <v>0</v>
      </c>
      <c r="E773" s="31">
        <v>18.872875531914893</v>
      </c>
      <c r="F773" s="32">
        <v>0</v>
      </c>
      <c r="G773" s="32">
        <v>0</v>
      </c>
      <c r="H773" s="32">
        <v>0</v>
      </c>
      <c r="I773" s="32">
        <v>0</v>
      </c>
      <c r="J773" s="29">
        <f>Лист4!E771/1000</f>
        <v>295.67505</v>
      </c>
      <c r="K773" s="33"/>
      <c r="L773" s="33"/>
    </row>
    <row r="774" spans="1:12" s="34" customFormat="1" ht="25.5" customHeight="1" x14ac:dyDescent="0.25">
      <c r="A774" s="23" t="str">
        <f>Лист4!A772</f>
        <v xml:space="preserve">Советская ул. д.11/16 </v>
      </c>
      <c r="B774" s="49">
        <f t="shared" si="22"/>
        <v>1.4304680851063831</v>
      </c>
      <c r="C774" s="49">
        <f t="shared" si="23"/>
        <v>9.7531914893617011E-2</v>
      </c>
      <c r="D774" s="30">
        <v>0</v>
      </c>
      <c r="E774" s="31">
        <v>9.7531914893617011E-2</v>
      </c>
      <c r="F774" s="32">
        <v>0</v>
      </c>
      <c r="G774" s="32">
        <v>0</v>
      </c>
      <c r="H774" s="32">
        <v>0</v>
      </c>
      <c r="I774" s="32">
        <v>0</v>
      </c>
      <c r="J774" s="29">
        <f>Лист4!E772/1000</f>
        <v>1.528</v>
      </c>
      <c r="K774" s="33"/>
      <c r="L774" s="33"/>
    </row>
    <row r="775" spans="1:12" s="34" customFormat="1" ht="38.25" customHeight="1" x14ac:dyDescent="0.25">
      <c r="A775" s="23" t="str">
        <f>Лист4!A773</f>
        <v xml:space="preserve">Советская ул. д.17 </v>
      </c>
      <c r="B775" s="49">
        <f t="shared" si="22"/>
        <v>481.46039489361715</v>
      </c>
      <c r="C775" s="49">
        <f t="shared" si="23"/>
        <v>32.82684510638299</v>
      </c>
      <c r="D775" s="30">
        <v>0</v>
      </c>
      <c r="E775" s="31">
        <v>32.82684510638299</v>
      </c>
      <c r="F775" s="32">
        <v>0</v>
      </c>
      <c r="G775" s="32">
        <v>0</v>
      </c>
      <c r="H775" s="32">
        <v>0</v>
      </c>
      <c r="I775" s="32">
        <v>0</v>
      </c>
      <c r="J775" s="29">
        <f>Лист4!E773/1000</f>
        <v>514.28724000000011</v>
      </c>
      <c r="K775" s="33"/>
      <c r="L775" s="33"/>
    </row>
    <row r="776" spans="1:12" s="34" customFormat="1" ht="15" customHeight="1" x14ac:dyDescent="0.25">
      <c r="A776" s="23" t="str">
        <f>Лист4!A774</f>
        <v xml:space="preserve">Советская ул. д.2 </v>
      </c>
      <c r="B776" s="49">
        <f t="shared" ref="B776:B839" si="24">J776+I776-E776</f>
        <v>809.20511404255342</v>
      </c>
      <c r="C776" s="49">
        <f t="shared" ref="C776:C839" si="25">E776</f>
        <v>55.173075957446827</v>
      </c>
      <c r="D776" s="30">
        <v>0</v>
      </c>
      <c r="E776" s="31">
        <v>55.173075957446827</v>
      </c>
      <c r="F776" s="32">
        <v>0</v>
      </c>
      <c r="G776" s="32">
        <v>0</v>
      </c>
      <c r="H776" s="32">
        <v>0</v>
      </c>
      <c r="I776" s="32">
        <v>0</v>
      </c>
      <c r="J776" s="29">
        <f>Лист4!E774/1000</f>
        <v>864.37819000000025</v>
      </c>
      <c r="K776" s="33"/>
      <c r="L776" s="33"/>
    </row>
    <row r="777" spans="1:12" s="34" customFormat="1" ht="36.75" customHeight="1" x14ac:dyDescent="0.25">
      <c r="A777" s="23" t="str">
        <f>Лист4!A775</f>
        <v xml:space="preserve">Советская ул. д.22 </v>
      </c>
      <c r="B777" s="49">
        <f t="shared" si="24"/>
        <v>32.530885106382968</v>
      </c>
      <c r="C777" s="49">
        <f t="shared" si="25"/>
        <v>2.218014893617021</v>
      </c>
      <c r="D777" s="30">
        <v>0</v>
      </c>
      <c r="E777" s="31">
        <v>2.218014893617021</v>
      </c>
      <c r="F777" s="32">
        <v>0</v>
      </c>
      <c r="G777" s="32">
        <v>0</v>
      </c>
      <c r="H777" s="32">
        <v>0</v>
      </c>
      <c r="I777" s="32">
        <v>0</v>
      </c>
      <c r="J777" s="29">
        <f>Лист4!E775/1000</f>
        <v>34.748899999999992</v>
      </c>
      <c r="K777" s="33"/>
      <c r="L777" s="33"/>
    </row>
    <row r="778" spans="1:12" s="34" customFormat="1" ht="18.75" customHeight="1" x14ac:dyDescent="0.25">
      <c r="A778" s="23" t="str">
        <f>Лист4!A776</f>
        <v xml:space="preserve">Советская ул. д.24 </v>
      </c>
      <c r="B778" s="49">
        <f t="shared" si="24"/>
        <v>0.11608510638297873</v>
      </c>
      <c r="C778" s="49">
        <f t="shared" si="25"/>
        <v>7.9148936170212771E-3</v>
      </c>
      <c r="D778" s="30">
        <v>0</v>
      </c>
      <c r="E778" s="31">
        <v>7.9148936170212771E-3</v>
      </c>
      <c r="F778" s="32">
        <v>0</v>
      </c>
      <c r="G778" s="32">
        <v>0</v>
      </c>
      <c r="H778" s="32">
        <v>0</v>
      </c>
      <c r="I778" s="32"/>
      <c r="J778" s="29">
        <f>Лист4!E776/1000</f>
        <v>0.124</v>
      </c>
      <c r="K778" s="33"/>
      <c r="L778" s="33"/>
    </row>
    <row r="779" spans="1:12" s="34" customFormat="1" ht="31.5" customHeight="1" x14ac:dyDescent="0.25">
      <c r="A779" s="23" t="str">
        <f>Лист4!A777</f>
        <v xml:space="preserve">Советская ул. д.25 </v>
      </c>
      <c r="B779" s="49">
        <f t="shared" si="24"/>
        <v>400.45193872340417</v>
      </c>
      <c r="C779" s="49">
        <f t="shared" si="25"/>
        <v>27.303541276595737</v>
      </c>
      <c r="D779" s="30">
        <v>0</v>
      </c>
      <c r="E779" s="31">
        <v>27.303541276595737</v>
      </c>
      <c r="F779" s="32">
        <v>0</v>
      </c>
      <c r="G779" s="32">
        <v>0</v>
      </c>
      <c r="H779" s="32">
        <v>0</v>
      </c>
      <c r="I779" s="32">
        <v>0</v>
      </c>
      <c r="J779" s="29">
        <f>Лист4!E777/1000</f>
        <v>427.75547999999992</v>
      </c>
      <c r="K779" s="33"/>
      <c r="L779" s="33"/>
    </row>
    <row r="780" spans="1:12" s="34" customFormat="1" ht="18.75" customHeight="1" x14ac:dyDescent="0.25">
      <c r="A780" s="23" t="str">
        <f>Лист4!A778</f>
        <v xml:space="preserve">Советская ул. д.32 </v>
      </c>
      <c r="B780" s="49">
        <f t="shared" si="24"/>
        <v>62.667046808510634</v>
      </c>
      <c r="C780" s="49">
        <f t="shared" si="25"/>
        <v>4.2727531914893611</v>
      </c>
      <c r="D780" s="30">
        <v>0</v>
      </c>
      <c r="E780" s="31">
        <v>4.2727531914893611</v>
      </c>
      <c r="F780" s="32">
        <v>0</v>
      </c>
      <c r="G780" s="32">
        <v>0</v>
      </c>
      <c r="H780" s="32">
        <v>0</v>
      </c>
      <c r="I780" s="32">
        <v>0</v>
      </c>
      <c r="J780" s="29">
        <f>Лист4!E778/1000</f>
        <v>66.939799999999991</v>
      </c>
      <c r="K780" s="33"/>
      <c r="L780" s="33"/>
    </row>
    <row r="781" spans="1:12" s="34" customFormat="1" ht="25.5" customHeight="1" x14ac:dyDescent="0.25">
      <c r="A781" s="23" t="str">
        <f>Лист4!A779</f>
        <v xml:space="preserve">Советская ул. д.36 </v>
      </c>
      <c r="B781" s="49">
        <f t="shared" si="24"/>
        <v>618.64683404255334</v>
      </c>
      <c r="C781" s="49">
        <f t="shared" si="25"/>
        <v>42.18046595744682</v>
      </c>
      <c r="D781" s="30">
        <v>0</v>
      </c>
      <c r="E781" s="31">
        <v>42.18046595744682</v>
      </c>
      <c r="F781" s="32">
        <v>0</v>
      </c>
      <c r="G781" s="32">
        <v>0</v>
      </c>
      <c r="H781" s="32">
        <v>0</v>
      </c>
      <c r="I781" s="32">
        <v>0</v>
      </c>
      <c r="J781" s="29">
        <f>Лист4!E779/1000</f>
        <v>660.82730000000015</v>
      </c>
      <c r="K781" s="33"/>
      <c r="L781" s="33"/>
    </row>
    <row r="782" spans="1:12" s="34" customFormat="1" ht="18.75" customHeight="1" x14ac:dyDescent="0.25">
      <c r="A782" s="23" t="str">
        <f>Лист4!A780</f>
        <v xml:space="preserve">Советская ул. д.8 </v>
      </c>
      <c r="B782" s="49">
        <f t="shared" si="24"/>
        <v>0</v>
      </c>
      <c r="C782" s="49">
        <f t="shared" si="25"/>
        <v>0</v>
      </c>
      <c r="D782" s="30">
        <v>0</v>
      </c>
      <c r="E782" s="31">
        <v>0</v>
      </c>
      <c r="F782" s="32">
        <v>0</v>
      </c>
      <c r="G782" s="32">
        <v>0</v>
      </c>
      <c r="H782" s="32">
        <v>0</v>
      </c>
      <c r="I782" s="32">
        <v>0</v>
      </c>
      <c r="J782" s="29">
        <f>Лист4!E780/1000</f>
        <v>0</v>
      </c>
      <c r="K782" s="33"/>
      <c r="L782" s="33"/>
    </row>
    <row r="783" spans="1:12" s="34" customFormat="1" ht="18.75" customHeight="1" x14ac:dyDescent="0.25">
      <c r="A783" s="23" t="str">
        <f>Лист4!A781</f>
        <v xml:space="preserve">Советская ул. д.9 </v>
      </c>
      <c r="B783" s="49">
        <f t="shared" si="24"/>
        <v>105.49620680851065</v>
      </c>
      <c r="C783" s="49">
        <f t="shared" si="25"/>
        <v>7.1929231914893617</v>
      </c>
      <c r="D783" s="30">
        <v>0</v>
      </c>
      <c r="E783" s="31">
        <v>7.1929231914893617</v>
      </c>
      <c r="F783" s="32">
        <v>0</v>
      </c>
      <c r="G783" s="32">
        <v>0</v>
      </c>
      <c r="H783" s="32">
        <v>0</v>
      </c>
      <c r="I783" s="32">
        <v>0</v>
      </c>
      <c r="J783" s="29">
        <f>Лист4!E781/1000</f>
        <v>112.68913000000001</v>
      </c>
      <c r="K783" s="33"/>
      <c r="L783" s="33"/>
    </row>
    <row r="784" spans="1:12" s="34" customFormat="1" ht="18.75" customHeight="1" x14ac:dyDescent="0.25">
      <c r="A784" s="23" t="str">
        <f>Лист4!A782</f>
        <v xml:space="preserve">Советской Милиции ул. д.1 </v>
      </c>
      <c r="B784" s="49">
        <f t="shared" si="24"/>
        <v>470.33242042553189</v>
      </c>
      <c r="C784" s="49">
        <f t="shared" si="25"/>
        <v>32.068119574468085</v>
      </c>
      <c r="D784" s="30">
        <v>0</v>
      </c>
      <c r="E784" s="31">
        <v>32.068119574468085</v>
      </c>
      <c r="F784" s="32">
        <v>0</v>
      </c>
      <c r="G784" s="32">
        <v>0</v>
      </c>
      <c r="H784" s="32">
        <v>0</v>
      </c>
      <c r="I784" s="32">
        <v>0</v>
      </c>
      <c r="J784" s="29">
        <f>Лист4!E782/1000</f>
        <v>502.40053999999998</v>
      </c>
      <c r="K784" s="33"/>
      <c r="L784" s="33"/>
    </row>
    <row r="785" spans="1:12" s="34" customFormat="1" ht="18.75" customHeight="1" x14ac:dyDescent="0.25">
      <c r="A785" s="23" t="str">
        <f>Лист4!A783</f>
        <v xml:space="preserve">Советской Милиции ул. д.10 </v>
      </c>
      <c r="B785" s="49">
        <f t="shared" si="24"/>
        <v>0</v>
      </c>
      <c r="C785" s="49">
        <f t="shared" si="25"/>
        <v>0</v>
      </c>
      <c r="D785" s="30">
        <v>0</v>
      </c>
      <c r="E785" s="31">
        <v>0</v>
      </c>
      <c r="F785" s="32">
        <v>0</v>
      </c>
      <c r="G785" s="32">
        <v>0</v>
      </c>
      <c r="H785" s="32">
        <v>0</v>
      </c>
      <c r="I785" s="32">
        <v>0</v>
      </c>
      <c r="J785" s="29">
        <f>Лист4!E783/1000</f>
        <v>0</v>
      </c>
      <c r="K785" s="33"/>
      <c r="L785" s="33"/>
    </row>
    <row r="786" spans="1:12" s="34" customFormat="1" ht="18.75" customHeight="1" x14ac:dyDescent="0.25">
      <c r="A786" s="23" t="str">
        <f>Лист4!A784</f>
        <v xml:space="preserve">Советской Милиции ул. д.12 </v>
      </c>
      <c r="B786" s="49">
        <f t="shared" si="24"/>
        <v>2.8099148936170213</v>
      </c>
      <c r="C786" s="49">
        <f t="shared" si="25"/>
        <v>0.19158510638297871</v>
      </c>
      <c r="D786" s="30">
        <v>0</v>
      </c>
      <c r="E786" s="31">
        <v>0.19158510638297871</v>
      </c>
      <c r="F786" s="32">
        <v>0</v>
      </c>
      <c r="G786" s="32">
        <v>0</v>
      </c>
      <c r="H786" s="32">
        <v>0</v>
      </c>
      <c r="I786" s="32">
        <v>0</v>
      </c>
      <c r="J786" s="29">
        <f>Лист4!E784/1000</f>
        <v>3.0015000000000001</v>
      </c>
      <c r="K786" s="33"/>
      <c r="L786" s="33"/>
    </row>
    <row r="787" spans="1:12" s="34" customFormat="1" ht="18.75" customHeight="1" x14ac:dyDescent="0.25">
      <c r="A787" s="23" t="str">
        <f>Лист4!A785</f>
        <v xml:space="preserve">Советской Милиции ул. д.15 </v>
      </c>
      <c r="B787" s="49">
        <f t="shared" si="24"/>
        <v>32.179353191489369</v>
      </c>
      <c r="C787" s="49">
        <f t="shared" si="25"/>
        <v>2.1940468085106382</v>
      </c>
      <c r="D787" s="30">
        <v>0</v>
      </c>
      <c r="E787" s="31">
        <v>2.1940468085106382</v>
      </c>
      <c r="F787" s="32">
        <v>0</v>
      </c>
      <c r="G787" s="32">
        <v>0</v>
      </c>
      <c r="H787" s="32">
        <v>0</v>
      </c>
      <c r="I787" s="32">
        <v>0</v>
      </c>
      <c r="J787" s="29">
        <f>Лист4!E785/1000</f>
        <v>34.373400000000004</v>
      </c>
      <c r="K787" s="33"/>
      <c r="L787" s="33"/>
    </row>
    <row r="788" spans="1:12" s="34" customFormat="1" ht="18.75" customHeight="1" x14ac:dyDescent="0.25">
      <c r="A788" s="23" t="str">
        <f>Лист4!A786</f>
        <v xml:space="preserve">Советской Милиции ул. д.2 </v>
      </c>
      <c r="B788" s="49">
        <f t="shared" si="24"/>
        <v>52.272655319148939</v>
      </c>
      <c r="C788" s="49">
        <f t="shared" si="25"/>
        <v>3.5640446808510644</v>
      </c>
      <c r="D788" s="30">
        <v>0</v>
      </c>
      <c r="E788" s="31">
        <v>3.5640446808510644</v>
      </c>
      <c r="F788" s="32">
        <v>0</v>
      </c>
      <c r="G788" s="32">
        <v>0</v>
      </c>
      <c r="H788" s="32">
        <v>0</v>
      </c>
      <c r="I788" s="32">
        <v>0</v>
      </c>
      <c r="J788" s="29">
        <f>Лист4!E786/1000</f>
        <v>55.8367</v>
      </c>
      <c r="K788" s="33"/>
      <c r="L788" s="33"/>
    </row>
    <row r="789" spans="1:12" s="34" customFormat="1" ht="18.75" customHeight="1" x14ac:dyDescent="0.25">
      <c r="A789" s="23" t="str">
        <f>Лист4!A787</f>
        <v xml:space="preserve">Советской Милиции ул. д.3 </v>
      </c>
      <c r="B789" s="49">
        <f t="shared" si="24"/>
        <v>24.851106382978724</v>
      </c>
      <c r="C789" s="49">
        <f t="shared" si="25"/>
        <v>1.6943936170212766</v>
      </c>
      <c r="D789" s="30">
        <v>0</v>
      </c>
      <c r="E789" s="31">
        <v>1.6943936170212766</v>
      </c>
      <c r="F789" s="32">
        <v>0</v>
      </c>
      <c r="G789" s="32">
        <v>0</v>
      </c>
      <c r="H789" s="32">
        <v>0</v>
      </c>
      <c r="I789" s="32">
        <v>0</v>
      </c>
      <c r="J789" s="29">
        <f>Лист4!E787/1000</f>
        <v>26.545500000000001</v>
      </c>
      <c r="K789" s="33"/>
      <c r="L789" s="33"/>
    </row>
    <row r="790" spans="1:12" s="34" customFormat="1" ht="18.75" customHeight="1" x14ac:dyDescent="0.25">
      <c r="A790" s="23" t="str">
        <f>Лист4!A788</f>
        <v xml:space="preserve">Советской Милиции ул. д.4 </v>
      </c>
      <c r="B790" s="49">
        <f t="shared" si="24"/>
        <v>4.6220595744680848</v>
      </c>
      <c r="C790" s="49">
        <f t="shared" si="25"/>
        <v>0.31514042553191485</v>
      </c>
      <c r="D790" s="30">
        <v>0</v>
      </c>
      <c r="E790" s="31">
        <v>0.31514042553191485</v>
      </c>
      <c r="F790" s="32">
        <v>0</v>
      </c>
      <c r="G790" s="32">
        <v>0</v>
      </c>
      <c r="H790" s="32">
        <v>0</v>
      </c>
      <c r="I790" s="32">
        <v>0</v>
      </c>
      <c r="J790" s="29">
        <f>Лист4!E788/1000</f>
        <v>4.9371999999999998</v>
      </c>
      <c r="K790" s="33"/>
      <c r="L790" s="33"/>
    </row>
    <row r="791" spans="1:12" s="34" customFormat="1" ht="18.75" customHeight="1" x14ac:dyDescent="0.25">
      <c r="A791" s="23" t="str">
        <f>Лист4!A789</f>
        <v xml:space="preserve">Советской Милиции ул. д.6 </v>
      </c>
      <c r="B791" s="49">
        <f t="shared" si="24"/>
        <v>4.2026553191489358</v>
      </c>
      <c r="C791" s="49">
        <f t="shared" si="25"/>
        <v>0.28654468085106383</v>
      </c>
      <c r="D791" s="30">
        <v>0</v>
      </c>
      <c r="E791" s="31">
        <v>0.28654468085106383</v>
      </c>
      <c r="F791" s="32">
        <v>0</v>
      </c>
      <c r="G791" s="32">
        <v>0</v>
      </c>
      <c r="H791" s="32">
        <v>0</v>
      </c>
      <c r="I791" s="32">
        <v>0</v>
      </c>
      <c r="J791" s="29">
        <f>Лист4!E789/1000</f>
        <v>4.4891999999999994</v>
      </c>
      <c r="K791" s="33"/>
      <c r="L791" s="33"/>
    </row>
    <row r="792" spans="1:12" s="34" customFormat="1" ht="18.75" customHeight="1" x14ac:dyDescent="0.25">
      <c r="A792" s="23" t="str">
        <f>Лист4!A790</f>
        <v xml:space="preserve">Советской Милиции ул. д.8 </v>
      </c>
      <c r="B792" s="49">
        <f t="shared" si="24"/>
        <v>74.316187234042545</v>
      </c>
      <c r="C792" s="49">
        <f t="shared" si="25"/>
        <v>5.067012765957446</v>
      </c>
      <c r="D792" s="30">
        <v>0</v>
      </c>
      <c r="E792" s="31">
        <v>5.067012765957446</v>
      </c>
      <c r="F792" s="32">
        <v>0</v>
      </c>
      <c r="G792" s="32">
        <v>0</v>
      </c>
      <c r="H792" s="32">
        <v>0</v>
      </c>
      <c r="I792" s="32">
        <v>0</v>
      </c>
      <c r="J792" s="29">
        <f>Лист4!E790/1000</f>
        <v>79.383199999999988</v>
      </c>
      <c r="K792" s="33"/>
      <c r="L792" s="33"/>
    </row>
    <row r="793" spans="1:12" s="34" customFormat="1" ht="18.75" customHeight="1" x14ac:dyDescent="0.25">
      <c r="A793" s="23" t="str">
        <f>Лист4!A791</f>
        <v xml:space="preserve">Советской Милиции ул. д.9 </v>
      </c>
      <c r="B793" s="49">
        <f t="shared" si="24"/>
        <v>41.591889361702137</v>
      </c>
      <c r="C793" s="49">
        <f t="shared" si="25"/>
        <v>2.8358106382978732</v>
      </c>
      <c r="D793" s="30">
        <v>0</v>
      </c>
      <c r="E793" s="31">
        <v>2.8358106382978732</v>
      </c>
      <c r="F793" s="32">
        <v>0</v>
      </c>
      <c r="G793" s="32">
        <v>0</v>
      </c>
      <c r="H793" s="32">
        <v>0</v>
      </c>
      <c r="I793" s="32">
        <v>0</v>
      </c>
      <c r="J793" s="29">
        <f>Лист4!E791/1000</f>
        <v>44.427700000000009</v>
      </c>
      <c r="K793" s="33"/>
      <c r="L793" s="33"/>
    </row>
    <row r="794" spans="1:12" s="34" customFormat="1" ht="25.5" customHeight="1" x14ac:dyDescent="0.25">
      <c r="A794" s="23" t="str">
        <f>Лист4!A792</f>
        <v xml:space="preserve">Софьи Перовской ул. д.101/10 </v>
      </c>
      <c r="B794" s="49">
        <f t="shared" si="24"/>
        <v>331.3219191489361</v>
      </c>
      <c r="C794" s="49">
        <f t="shared" si="25"/>
        <v>22.590130851063826</v>
      </c>
      <c r="D794" s="30">
        <v>0</v>
      </c>
      <c r="E794" s="31">
        <v>22.590130851063826</v>
      </c>
      <c r="F794" s="32">
        <v>0</v>
      </c>
      <c r="G794" s="32">
        <v>0</v>
      </c>
      <c r="H794" s="32">
        <v>0</v>
      </c>
      <c r="I794" s="32">
        <v>0</v>
      </c>
      <c r="J794" s="29">
        <f>Лист4!E792/1000</f>
        <v>353.91204999999991</v>
      </c>
      <c r="K794" s="33"/>
      <c r="L794" s="33"/>
    </row>
    <row r="795" spans="1:12" s="34" customFormat="1" ht="25.5" customHeight="1" x14ac:dyDescent="0.25">
      <c r="A795" s="23" t="str">
        <f>Лист4!A793</f>
        <v xml:space="preserve">Софьи Перовской ул. д.101/12 </v>
      </c>
      <c r="B795" s="49">
        <f t="shared" si="24"/>
        <v>839.26447234042575</v>
      </c>
      <c r="C795" s="49">
        <f t="shared" si="25"/>
        <v>57.222577659574483</v>
      </c>
      <c r="D795" s="30">
        <v>0</v>
      </c>
      <c r="E795" s="31">
        <v>57.222577659574483</v>
      </c>
      <c r="F795" s="32">
        <v>0</v>
      </c>
      <c r="G795" s="32">
        <v>0</v>
      </c>
      <c r="H795" s="32">
        <v>0</v>
      </c>
      <c r="I795" s="32">
        <v>0</v>
      </c>
      <c r="J795" s="29">
        <f>Лист4!E793/1000</f>
        <v>896.48705000000018</v>
      </c>
      <c r="K795" s="33"/>
      <c r="L795" s="33"/>
    </row>
    <row r="796" spans="1:12" s="34" customFormat="1" ht="25.5" customHeight="1" x14ac:dyDescent="0.25">
      <c r="A796" s="23" t="str">
        <f>Лист4!A794</f>
        <v xml:space="preserve">Софьи Перовской ул. д.101/2 </v>
      </c>
      <c r="B796" s="49">
        <f t="shared" si="24"/>
        <v>0</v>
      </c>
      <c r="C796" s="49">
        <f t="shared" si="25"/>
        <v>0</v>
      </c>
      <c r="D796" s="30">
        <v>0</v>
      </c>
      <c r="E796" s="31">
        <v>0</v>
      </c>
      <c r="F796" s="32">
        <v>0</v>
      </c>
      <c r="G796" s="32">
        <v>0</v>
      </c>
      <c r="H796" s="32">
        <v>0</v>
      </c>
      <c r="I796" s="32">
        <v>0</v>
      </c>
      <c r="J796" s="29">
        <f>Лист4!E794/1000</f>
        <v>0</v>
      </c>
      <c r="K796" s="33"/>
      <c r="L796" s="33"/>
    </row>
    <row r="797" spans="1:12" s="34" customFormat="1" ht="38.25" customHeight="1" x14ac:dyDescent="0.25">
      <c r="A797" s="23" t="str">
        <f>Лист4!A795</f>
        <v xml:space="preserve">Софьи Перовской ул. д.101/3 </v>
      </c>
      <c r="B797" s="49">
        <f t="shared" si="24"/>
        <v>0</v>
      </c>
      <c r="C797" s="49">
        <f t="shared" si="25"/>
        <v>0</v>
      </c>
      <c r="D797" s="30">
        <v>0</v>
      </c>
      <c r="E797" s="31">
        <v>0</v>
      </c>
      <c r="F797" s="32">
        <v>0</v>
      </c>
      <c r="G797" s="32">
        <v>0</v>
      </c>
      <c r="H797" s="32">
        <v>0</v>
      </c>
      <c r="I797" s="32">
        <v>0</v>
      </c>
      <c r="J797" s="29">
        <f>Лист4!E795/1000</f>
        <v>0</v>
      </c>
      <c r="K797" s="33"/>
      <c r="L797" s="33"/>
    </row>
    <row r="798" spans="1:12" s="34" customFormat="1" ht="38.25" customHeight="1" x14ac:dyDescent="0.25">
      <c r="A798" s="23" t="str">
        <f>Лист4!A796</f>
        <v xml:space="preserve">Софьи Перовской ул. д.101/7 </v>
      </c>
      <c r="B798" s="49">
        <f t="shared" si="24"/>
        <v>110.93598297872342</v>
      </c>
      <c r="C798" s="49">
        <f t="shared" si="25"/>
        <v>7.5638170212765958</v>
      </c>
      <c r="D798" s="30">
        <v>0</v>
      </c>
      <c r="E798" s="31">
        <v>7.5638170212765958</v>
      </c>
      <c r="F798" s="32">
        <v>0</v>
      </c>
      <c r="G798" s="32">
        <v>0</v>
      </c>
      <c r="H798" s="32">
        <v>0</v>
      </c>
      <c r="I798" s="32">
        <v>0</v>
      </c>
      <c r="J798" s="29">
        <f>Лист4!E796/1000</f>
        <v>118.49980000000001</v>
      </c>
      <c r="K798" s="33"/>
      <c r="L798" s="33"/>
    </row>
    <row r="799" spans="1:12" s="34" customFormat="1" ht="25.5" customHeight="1" x14ac:dyDescent="0.25">
      <c r="A799" s="23" t="str">
        <f>Лист4!A797</f>
        <v xml:space="preserve">Софьи Перовской ул. д.101/8 </v>
      </c>
      <c r="B799" s="49">
        <f t="shared" si="24"/>
        <v>547.28323404255332</v>
      </c>
      <c r="C799" s="49">
        <f t="shared" si="25"/>
        <v>37.314765957446824</v>
      </c>
      <c r="D799" s="30">
        <v>0</v>
      </c>
      <c r="E799" s="31">
        <v>37.314765957446824</v>
      </c>
      <c r="F799" s="32">
        <v>0</v>
      </c>
      <c r="G799" s="32">
        <v>0</v>
      </c>
      <c r="H799" s="32">
        <v>0</v>
      </c>
      <c r="I799" s="32">
        <v>0</v>
      </c>
      <c r="J799" s="29">
        <f>Лист4!E797/1000</f>
        <v>584.59800000000018</v>
      </c>
      <c r="K799" s="33"/>
      <c r="L799" s="33"/>
    </row>
    <row r="800" spans="1:12" s="34" customFormat="1" ht="25.5" customHeight="1" x14ac:dyDescent="0.25">
      <c r="A800" s="23" t="str">
        <f>Лист4!A798</f>
        <v xml:space="preserve">Софьи Перовской ул. д.101/9 </v>
      </c>
      <c r="B800" s="49">
        <f t="shared" si="24"/>
        <v>409.2637531914894</v>
      </c>
      <c r="C800" s="49">
        <f t="shared" si="25"/>
        <v>27.904346808510642</v>
      </c>
      <c r="D800" s="30">
        <v>0</v>
      </c>
      <c r="E800" s="31">
        <v>27.904346808510642</v>
      </c>
      <c r="F800" s="32">
        <v>0</v>
      </c>
      <c r="G800" s="32">
        <v>0</v>
      </c>
      <c r="H800" s="32">
        <v>0</v>
      </c>
      <c r="I800" s="32">
        <v>0</v>
      </c>
      <c r="J800" s="29">
        <f>Лист4!E798/1000</f>
        <v>437.16810000000004</v>
      </c>
      <c r="K800" s="33"/>
      <c r="L800" s="33"/>
    </row>
    <row r="801" spans="1:12" s="34" customFormat="1" ht="15" customHeight="1" x14ac:dyDescent="0.25">
      <c r="A801" s="23" t="str">
        <f>Лист4!A799</f>
        <v xml:space="preserve">Софьи Перовской ул. д.103 - корп. 25 </v>
      </c>
      <c r="B801" s="49">
        <f t="shared" si="24"/>
        <v>547.53737617021284</v>
      </c>
      <c r="C801" s="49">
        <f t="shared" si="25"/>
        <v>37.33209382978724</v>
      </c>
      <c r="D801" s="30">
        <v>0</v>
      </c>
      <c r="E801" s="31">
        <v>37.33209382978724</v>
      </c>
      <c r="F801" s="32">
        <v>0</v>
      </c>
      <c r="G801" s="32">
        <v>0</v>
      </c>
      <c r="H801" s="32">
        <v>0</v>
      </c>
      <c r="I801" s="32">
        <v>2307.9</v>
      </c>
      <c r="J801" s="29">
        <f>Лист4!E799/1000-I801</f>
        <v>-1723.03053</v>
      </c>
      <c r="K801" s="33"/>
      <c r="L801" s="33"/>
    </row>
    <row r="802" spans="1:12" s="34" customFormat="1" ht="18.75" customHeight="1" x14ac:dyDescent="0.25">
      <c r="A802" s="23" t="str">
        <f>Лист4!A800</f>
        <v xml:space="preserve">Софьи Перовской ул. д.103/15 </v>
      </c>
      <c r="B802" s="49">
        <f t="shared" si="24"/>
        <v>0</v>
      </c>
      <c r="C802" s="49">
        <f t="shared" si="25"/>
        <v>0</v>
      </c>
      <c r="D802" s="30">
        <v>0</v>
      </c>
      <c r="E802" s="31">
        <v>0</v>
      </c>
      <c r="F802" s="32">
        <v>0</v>
      </c>
      <c r="G802" s="32">
        <v>0</v>
      </c>
      <c r="H802" s="32">
        <v>0</v>
      </c>
      <c r="I802" s="32">
        <v>0</v>
      </c>
      <c r="J802" s="29">
        <f>Лист4!E800/1000</f>
        <v>0</v>
      </c>
      <c r="K802" s="33"/>
      <c r="L802" s="33"/>
    </row>
    <row r="803" spans="1:12" s="34" customFormat="1" ht="25.5" customHeight="1" x14ac:dyDescent="0.25">
      <c r="A803" s="23" t="str">
        <f>Лист4!A801</f>
        <v xml:space="preserve">Софьи Перовской ул. д.103/20 </v>
      </c>
      <c r="B803" s="49">
        <f t="shared" si="24"/>
        <v>152.04546382978722</v>
      </c>
      <c r="C803" s="49">
        <f t="shared" si="25"/>
        <v>10.366736170212768</v>
      </c>
      <c r="D803" s="30">
        <v>0</v>
      </c>
      <c r="E803" s="31">
        <v>10.366736170212768</v>
      </c>
      <c r="F803" s="32">
        <v>0</v>
      </c>
      <c r="G803" s="32">
        <v>0</v>
      </c>
      <c r="H803" s="32">
        <v>0</v>
      </c>
      <c r="I803" s="32">
        <v>1515.3</v>
      </c>
      <c r="J803" s="29">
        <f>Лист4!E801/1000-I803</f>
        <v>-1352.8878</v>
      </c>
      <c r="K803" s="33"/>
      <c r="L803" s="33"/>
    </row>
    <row r="804" spans="1:12" s="34" customFormat="1" ht="25.5" customHeight="1" x14ac:dyDescent="0.25">
      <c r="A804" s="23" t="str">
        <f>Лист4!A802</f>
        <v xml:space="preserve">Софьи Перовской ул. д.103/21 </v>
      </c>
      <c r="B804" s="49">
        <f t="shared" si="24"/>
        <v>184.91593531914896</v>
      </c>
      <c r="C804" s="49">
        <f t="shared" si="25"/>
        <v>12.607904680851064</v>
      </c>
      <c r="D804" s="30">
        <v>0</v>
      </c>
      <c r="E804" s="31">
        <v>12.607904680851064</v>
      </c>
      <c r="F804" s="32">
        <v>0</v>
      </c>
      <c r="G804" s="32">
        <v>0</v>
      </c>
      <c r="H804" s="32">
        <v>0</v>
      </c>
      <c r="I804" s="32"/>
      <c r="J804" s="29">
        <f>Лист4!E802/1000</f>
        <v>197.52384000000001</v>
      </c>
      <c r="K804" s="33"/>
      <c r="L804" s="33"/>
    </row>
    <row r="805" spans="1:12" s="34" customFormat="1" ht="25.5" customHeight="1" x14ac:dyDescent="0.25">
      <c r="A805" s="23" t="str">
        <f>Лист4!A803</f>
        <v>Софьи Перовской ул. д.103/26 пом. 001</v>
      </c>
      <c r="B805" s="49">
        <f t="shared" si="24"/>
        <v>336.45030638297868</v>
      </c>
      <c r="C805" s="49">
        <f t="shared" si="25"/>
        <v>22.939793617021273</v>
      </c>
      <c r="D805" s="30">
        <v>0</v>
      </c>
      <c r="E805" s="31">
        <v>22.939793617021273</v>
      </c>
      <c r="F805" s="32">
        <v>0</v>
      </c>
      <c r="G805" s="32">
        <v>0</v>
      </c>
      <c r="H805" s="32">
        <v>0</v>
      </c>
      <c r="I805" s="32">
        <v>0</v>
      </c>
      <c r="J805" s="29">
        <f>Лист4!E803/1000</f>
        <v>359.39009999999996</v>
      </c>
      <c r="K805" s="33"/>
      <c r="L805" s="33"/>
    </row>
    <row r="806" spans="1:12" s="34" customFormat="1" ht="18.75" customHeight="1" x14ac:dyDescent="0.25">
      <c r="A806" s="23" t="str">
        <f>Лист4!A804</f>
        <v xml:space="preserve">Софьи Перовской ул. д.103/35 </v>
      </c>
      <c r="B806" s="49">
        <f t="shared" si="24"/>
        <v>0</v>
      </c>
      <c r="C806" s="49">
        <f t="shared" si="25"/>
        <v>0</v>
      </c>
      <c r="D806" s="30">
        <v>0</v>
      </c>
      <c r="E806" s="31">
        <v>0</v>
      </c>
      <c r="F806" s="32">
        <v>0</v>
      </c>
      <c r="G806" s="32">
        <v>0</v>
      </c>
      <c r="H806" s="32">
        <v>0</v>
      </c>
      <c r="I806" s="32">
        <v>0</v>
      </c>
      <c r="J806" s="29">
        <f>Лист4!E804/1000</f>
        <v>0</v>
      </c>
      <c r="K806" s="33"/>
      <c r="L806" s="33"/>
    </row>
    <row r="807" spans="1:12" s="34" customFormat="1" ht="18.75" customHeight="1" x14ac:dyDescent="0.25">
      <c r="A807" s="23" t="str">
        <f>Лист4!A805</f>
        <v xml:space="preserve">Софьи Перовской ул. д.105 </v>
      </c>
      <c r="B807" s="49">
        <f t="shared" si="24"/>
        <v>594.62523234042578</v>
      </c>
      <c r="C807" s="49">
        <f t="shared" si="25"/>
        <v>38.224447659574487</v>
      </c>
      <c r="D807" s="30">
        <v>0</v>
      </c>
      <c r="E807" s="31">
        <v>38.224447659574487</v>
      </c>
      <c r="F807" s="32">
        <v>0</v>
      </c>
      <c r="G807" s="32">
        <v>0</v>
      </c>
      <c r="H807" s="32">
        <v>0</v>
      </c>
      <c r="I807" s="32">
        <v>34</v>
      </c>
      <c r="J807" s="29">
        <f>Лист4!E805/1000-I807</f>
        <v>598.84968000000026</v>
      </c>
      <c r="K807" s="33"/>
      <c r="L807" s="33"/>
    </row>
    <row r="808" spans="1:12" s="34" customFormat="1" ht="25.5" customHeight="1" x14ac:dyDescent="0.25">
      <c r="A808" s="23" t="str">
        <f>Лист4!A806</f>
        <v xml:space="preserve">Софьи Перовской ул. д.107А </v>
      </c>
      <c r="B808" s="49">
        <f t="shared" si="24"/>
        <v>421.88363659574469</v>
      </c>
      <c r="C808" s="49">
        <f t="shared" si="25"/>
        <v>28.764793404255322</v>
      </c>
      <c r="D808" s="30">
        <v>0</v>
      </c>
      <c r="E808" s="31">
        <v>28.764793404255322</v>
      </c>
      <c r="F808" s="32">
        <v>0</v>
      </c>
      <c r="G808" s="32">
        <v>0</v>
      </c>
      <c r="H808" s="32">
        <v>0</v>
      </c>
      <c r="I808" s="32">
        <v>0</v>
      </c>
      <c r="J808" s="29">
        <f>Лист4!E806/1000</f>
        <v>450.64843000000002</v>
      </c>
      <c r="K808" s="33"/>
      <c r="L808" s="33"/>
    </row>
    <row r="809" spans="1:12" s="34" customFormat="1" ht="18.75" customHeight="1" x14ac:dyDescent="0.25">
      <c r="A809" s="23" t="str">
        <f>Лист4!A807</f>
        <v xml:space="preserve">Софьи Перовской ул. д.107Б </v>
      </c>
      <c r="B809" s="49">
        <f t="shared" si="24"/>
        <v>458.31587063829778</v>
      </c>
      <c r="C809" s="49">
        <f t="shared" si="25"/>
        <v>31.248809361702119</v>
      </c>
      <c r="D809" s="30">
        <v>0</v>
      </c>
      <c r="E809" s="31">
        <v>31.248809361702119</v>
      </c>
      <c r="F809" s="32">
        <v>0</v>
      </c>
      <c r="G809" s="32">
        <v>0</v>
      </c>
      <c r="H809" s="32">
        <v>0</v>
      </c>
      <c r="I809" s="41"/>
      <c r="J809" s="29">
        <f>Лист4!E807/1000</f>
        <v>489.5646799999999</v>
      </c>
      <c r="K809" s="33"/>
      <c r="L809" s="33"/>
    </row>
    <row r="810" spans="1:12" s="34" customFormat="1" ht="18.75" customHeight="1" x14ac:dyDescent="0.25">
      <c r="A810" s="23" t="str">
        <f>Лист4!A808</f>
        <v xml:space="preserve">Софьи Перовской ул. д.109 </v>
      </c>
      <c r="B810" s="49">
        <f t="shared" si="24"/>
        <v>420.14242553191491</v>
      </c>
      <c r="C810" s="49">
        <f t="shared" si="25"/>
        <v>28.646074468085111</v>
      </c>
      <c r="D810" s="30">
        <v>0</v>
      </c>
      <c r="E810" s="31">
        <v>28.646074468085111</v>
      </c>
      <c r="F810" s="32">
        <v>0</v>
      </c>
      <c r="G810" s="32">
        <v>0</v>
      </c>
      <c r="H810" s="32">
        <v>0</v>
      </c>
      <c r="I810" s="32">
        <v>0</v>
      </c>
      <c r="J810" s="29">
        <f>Лист4!E808/1000</f>
        <v>448.7885</v>
      </c>
      <c r="K810" s="33"/>
      <c r="L810" s="33"/>
    </row>
    <row r="811" spans="1:12" s="34" customFormat="1" ht="25.5" customHeight="1" x14ac:dyDescent="0.25">
      <c r="A811" s="23" t="str">
        <f>Лист4!A809</f>
        <v xml:space="preserve">Софьи Перовской ул. д.111 </v>
      </c>
      <c r="B811" s="49">
        <f t="shared" si="24"/>
        <v>187.26662127659574</v>
      </c>
      <c r="C811" s="49">
        <f t="shared" si="25"/>
        <v>12.768178723404255</v>
      </c>
      <c r="D811" s="30">
        <v>0</v>
      </c>
      <c r="E811" s="31">
        <v>12.768178723404255</v>
      </c>
      <c r="F811" s="32">
        <v>0</v>
      </c>
      <c r="G811" s="32">
        <v>0</v>
      </c>
      <c r="H811" s="32">
        <v>0</v>
      </c>
      <c r="I811" s="32">
        <v>0</v>
      </c>
      <c r="J811" s="29">
        <f>Лист4!E809/1000</f>
        <v>200.03479999999999</v>
      </c>
      <c r="K811" s="33"/>
      <c r="L811" s="33"/>
    </row>
    <row r="812" spans="1:12" s="34" customFormat="1" ht="18.75" customHeight="1" x14ac:dyDescent="0.25">
      <c r="A812" s="23" t="str">
        <f>Лист4!A810</f>
        <v xml:space="preserve">Софьи Перовской ул. д.30 - корп. 44 </v>
      </c>
      <c r="B812" s="49">
        <f t="shared" si="24"/>
        <v>0</v>
      </c>
      <c r="C812" s="49">
        <f t="shared" si="25"/>
        <v>0</v>
      </c>
      <c r="D812" s="30">
        <v>0</v>
      </c>
      <c r="E812" s="31">
        <v>0</v>
      </c>
      <c r="F812" s="32">
        <v>0</v>
      </c>
      <c r="G812" s="32">
        <v>0</v>
      </c>
      <c r="H812" s="32">
        <v>0</v>
      </c>
      <c r="I812" s="32">
        <v>0</v>
      </c>
      <c r="J812" s="29">
        <f>Лист4!E810/1000</f>
        <v>0</v>
      </c>
      <c r="K812" s="33"/>
      <c r="L812" s="33"/>
    </row>
    <row r="813" spans="1:12" s="34" customFormat="1" ht="25.5" customHeight="1" x14ac:dyDescent="0.25">
      <c r="A813" s="23" t="str">
        <f>Лист4!A811</f>
        <v xml:space="preserve">Софьи Перовской ул. д.31 </v>
      </c>
      <c r="B813" s="49">
        <f t="shared" si="24"/>
        <v>0</v>
      </c>
      <c r="C813" s="49">
        <f t="shared" si="25"/>
        <v>0</v>
      </c>
      <c r="D813" s="30">
        <v>0</v>
      </c>
      <c r="E813" s="31">
        <v>0</v>
      </c>
      <c r="F813" s="32">
        <v>0</v>
      </c>
      <c r="G813" s="32">
        <v>0</v>
      </c>
      <c r="H813" s="32">
        <v>0</v>
      </c>
      <c r="I813" s="32">
        <v>0</v>
      </c>
      <c r="J813" s="29">
        <f>Лист4!E811/1000</f>
        <v>0</v>
      </c>
      <c r="K813" s="33"/>
      <c r="L813" s="33"/>
    </row>
    <row r="814" spans="1:12" s="34" customFormat="1" ht="18.75" customHeight="1" x14ac:dyDescent="0.25">
      <c r="A814" s="23" t="str">
        <f>Лист4!A812</f>
        <v xml:space="preserve">Софьи Перовской ул. д.6 - корп. 3 </v>
      </c>
      <c r="B814" s="49">
        <f t="shared" si="24"/>
        <v>698.84547234042543</v>
      </c>
      <c r="C814" s="49">
        <f t="shared" si="25"/>
        <v>45.650827659574468</v>
      </c>
      <c r="D814" s="30">
        <v>0</v>
      </c>
      <c r="E814" s="31">
        <v>45.650827659574468</v>
      </c>
      <c r="F814" s="32">
        <v>0</v>
      </c>
      <c r="G814" s="32">
        <v>0</v>
      </c>
      <c r="H814" s="32">
        <v>0</v>
      </c>
      <c r="I814" s="41">
        <v>29.3</v>
      </c>
      <c r="J814" s="29">
        <f>Лист4!E812/1000</f>
        <v>715.19629999999995</v>
      </c>
      <c r="K814" s="33"/>
      <c r="L814" s="33"/>
    </row>
    <row r="815" spans="1:12" s="34" customFormat="1" ht="21" customHeight="1" x14ac:dyDescent="0.25">
      <c r="A815" s="23" t="str">
        <f>Лист4!A813</f>
        <v xml:space="preserve">Софьи Перовской ул. д.71 </v>
      </c>
      <c r="B815" s="49">
        <f t="shared" si="24"/>
        <v>375.40729787234034</v>
      </c>
      <c r="C815" s="49">
        <f t="shared" si="25"/>
        <v>25.595952127659565</v>
      </c>
      <c r="D815" s="30">
        <v>0</v>
      </c>
      <c r="E815" s="31">
        <v>25.595952127659565</v>
      </c>
      <c r="F815" s="32">
        <v>0</v>
      </c>
      <c r="G815" s="32">
        <v>0</v>
      </c>
      <c r="H815" s="32">
        <v>0</v>
      </c>
      <c r="I815" s="32">
        <v>703.1</v>
      </c>
      <c r="J815" s="29">
        <f>Лист4!E813/1000-I815</f>
        <v>-302.0967500000001</v>
      </c>
      <c r="K815" s="33"/>
      <c r="L815" s="33"/>
    </row>
    <row r="816" spans="1:12" s="34" customFormat="1" ht="25.5" customHeight="1" x14ac:dyDescent="0.25">
      <c r="A816" s="23" t="str">
        <f>Лист4!A814</f>
        <v xml:space="preserve">Софьи Перовской ул. д.73 </v>
      </c>
      <c r="B816" s="49">
        <f t="shared" si="24"/>
        <v>310.45782127659578</v>
      </c>
      <c r="C816" s="49">
        <f t="shared" si="25"/>
        <v>21.167578723404255</v>
      </c>
      <c r="D816" s="30">
        <v>0</v>
      </c>
      <c r="E816" s="31">
        <v>21.167578723404255</v>
      </c>
      <c r="F816" s="32">
        <v>0</v>
      </c>
      <c r="G816" s="32">
        <v>0</v>
      </c>
      <c r="H816" s="32">
        <v>0</v>
      </c>
      <c r="I816" s="32">
        <v>0</v>
      </c>
      <c r="J816" s="29">
        <f>Лист4!E814/1000</f>
        <v>331.62540000000001</v>
      </c>
      <c r="K816" s="33"/>
      <c r="L816" s="33"/>
    </row>
    <row r="817" spans="1:12" s="40" customFormat="1" ht="25.5" customHeight="1" x14ac:dyDescent="0.25">
      <c r="A817" s="23" t="str">
        <f>Лист4!A815</f>
        <v xml:space="preserve">Софьи Перовской ул. д.75 </v>
      </c>
      <c r="B817" s="49">
        <f t="shared" si="24"/>
        <v>352.1488510638298</v>
      </c>
      <c r="C817" s="49">
        <f t="shared" si="25"/>
        <v>24.010148936170214</v>
      </c>
      <c r="D817" s="30">
        <v>0</v>
      </c>
      <c r="E817" s="31">
        <v>24.010148936170214</v>
      </c>
      <c r="F817" s="32">
        <v>0</v>
      </c>
      <c r="G817" s="32">
        <v>0</v>
      </c>
      <c r="H817" s="32">
        <v>0</v>
      </c>
      <c r="I817" s="32">
        <v>0</v>
      </c>
      <c r="J817" s="29">
        <f>Лист4!E815/1000</f>
        <v>376.15899999999999</v>
      </c>
      <c r="K817" s="33"/>
      <c r="L817" s="33"/>
    </row>
    <row r="818" spans="1:12" s="34" customFormat="1" ht="18.75" customHeight="1" x14ac:dyDescent="0.25">
      <c r="A818" s="23" t="str">
        <f>Лист4!A816</f>
        <v xml:space="preserve">Софьи Перовской ул. д.77 </v>
      </c>
      <c r="B818" s="49">
        <f t="shared" si="24"/>
        <v>329.44178042553193</v>
      </c>
      <c r="C818" s="49">
        <f t="shared" si="25"/>
        <v>22.461939574468087</v>
      </c>
      <c r="D818" s="30">
        <v>0</v>
      </c>
      <c r="E818" s="31">
        <v>22.461939574468087</v>
      </c>
      <c r="F818" s="32">
        <v>0</v>
      </c>
      <c r="G818" s="32">
        <v>0</v>
      </c>
      <c r="H818" s="32">
        <v>0</v>
      </c>
      <c r="I818" s="32">
        <v>0</v>
      </c>
      <c r="J818" s="29">
        <f>Лист4!E816/1000</f>
        <v>351.90372000000002</v>
      </c>
      <c r="K818" s="33"/>
      <c r="L818" s="33"/>
    </row>
    <row r="819" spans="1:12" s="34" customFormat="1" ht="25.5" customHeight="1" x14ac:dyDescent="0.25">
      <c r="A819" s="23" t="str">
        <f>Лист4!A817</f>
        <v xml:space="preserve">Софьи Перовской ул. д.77 - корп. 1 </v>
      </c>
      <c r="B819" s="49">
        <f t="shared" si="24"/>
        <v>244.54400510638294</v>
      </c>
      <c r="C819" s="49">
        <f t="shared" si="25"/>
        <v>16.67345489361702</v>
      </c>
      <c r="D819" s="30">
        <v>0</v>
      </c>
      <c r="E819" s="31">
        <v>16.67345489361702</v>
      </c>
      <c r="F819" s="32">
        <v>0</v>
      </c>
      <c r="G819" s="32">
        <v>0</v>
      </c>
      <c r="H819" s="32">
        <v>0</v>
      </c>
      <c r="I819" s="32">
        <v>0</v>
      </c>
      <c r="J819" s="29">
        <f>Лист4!E817/1000</f>
        <v>261.21745999999996</v>
      </c>
      <c r="K819" s="33"/>
      <c r="L819" s="33"/>
    </row>
    <row r="820" spans="1:12" s="34" customFormat="1" ht="18.75" customHeight="1" x14ac:dyDescent="0.25">
      <c r="A820" s="23" t="str">
        <f>Лист4!A818</f>
        <v xml:space="preserve">Софьи Перовской ул. д.79 </v>
      </c>
      <c r="B820" s="49">
        <f t="shared" si="24"/>
        <v>407.4142834042554</v>
      </c>
      <c r="C820" s="49">
        <f t="shared" si="25"/>
        <v>27.778246595744683</v>
      </c>
      <c r="D820" s="30">
        <v>0</v>
      </c>
      <c r="E820" s="31">
        <v>27.778246595744683</v>
      </c>
      <c r="F820" s="32">
        <v>0</v>
      </c>
      <c r="G820" s="32">
        <v>0</v>
      </c>
      <c r="H820" s="32">
        <v>0</v>
      </c>
      <c r="I820" s="32">
        <v>757.2</v>
      </c>
      <c r="J820" s="29">
        <f>Лист4!E818/1000-I820</f>
        <v>-322.00746999999996</v>
      </c>
      <c r="K820" s="33"/>
      <c r="L820" s="33"/>
    </row>
    <row r="821" spans="1:12" s="34" customFormat="1" ht="25.5" customHeight="1" x14ac:dyDescent="0.25">
      <c r="A821" s="23" t="str">
        <f>Лист4!A819</f>
        <v xml:space="preserve">Софьи Перовской ул. д.79 - корп. 1 </v>
      </c>
      <c r="B821" s="49">
        <f t="shared" si="24"/>
        <v>265.87620680851069</v>
      </c>
      <c r="C821" s="49">
        <f t="shared" si="25"/>
        <v>18.127923191489366</v>
      </c>
      <c r="D821" s="30">
        <v>0</v>
      </c>
      <c r="E821" s="31">
        <v>18.127923191489366</v>
      </c>
      <c r="F821" s="32">
        <v>0</v>
      </c>
      <c r="G821" s="32">
        <v>0</v>
      </c>
      <c r="H821" s="32">
        <v>0</v>
      </c>
      <c r="I821" s="32">
        <v>0</v>
      </c>
      <c r="J821" s="29">
        <f>Лист4!E819/1000</f>
        <v>284.00413000000003</v>
      </c>
      <c r="K821" s="33"/>
      <c r="L821" s="33"/>
    </row>
    <row r="822" spans="1:12" s="34" customFormat="1" ht="25.5" customHeight="1" x14ac:dyDescent="0.25">
      <c r="A822" s="23" t="str">
        <f>Лист4!A820</f>
        <v xml:space="preserve">Софьи Перовской ул. д.80 - корп. 1 </v>
      </c>
      <c r="B822" s="49">
        <f t="shared" si="24"/>
        <v>381.43955744680858</v>
      </c>
      <c r="C822" s="49">
        <f t="shared" si="25"/>
        <v>26.007242553191489</v>
      </c>
      <c r="D822" s="30">
        <v>0</v>
      </c>
      <c r="E822" s="31">
        <v>26.007242553191489</v>
      </c>
      <c r="F822" s="32">
        <v>0</v>
      </c>
      <c r="G822" s="32">
        <v>0</v>
      </c>
      <c r="H822" s="32">
        <v>0</v>
      </c>
      <c r="I822" s="32">
        <v>0</v>
      </c>
      <c r="J822" s="29">
        <f>Лист4!E820/1000</f>
        <v>407.44680000000005</v>
      </c>
      <c r="K822" s="33"/>
      <c r="L822" s="33"/>
    </row>
    <row r="823" spans="1:12" s="34" customFormat="1" ht="18.75" customHeight="1" x14ac:dyDescent="0.25">
      <c r="A823" s="23" t="str">
        <f>Лист4!A821</f>
        <v xml:space="preserve">Софьи Перовской ул. д.81 </v>
      </c>
      <c r="B823" s="49">
        <f t="shared" si="24"/>
        <v>1559.586459574469</v>
      </c>
      <c r="C823" s="49">
        <f t="shared" si="25"/>
        <v>106.33544042553197</v>
      </c>
      <c r="D823" s="30">
        <v>0</v>
      </c>
      <c r="E823" s="31">
        <v>106.33544042553197</v>
      </c>
      <c r="F823" s="32">
        <v>0</v>
      </c>
      <c r="G823" s="32">
        <v>0</v>
      </c>
      <c r="H823" s="32">
        <v>0</v>
      </c>
      <c r="I823" s="32">
        <v>0</v>
      </c>
      <c r="J823" s="29">
        <f>Лист4!E821/1000</f>
        <v>1665.921900000001</v>
      </c>
      <c r="K823" s="33"/>
      <c r="L823" s="33"/>
    </row>
    <row r="824" spans="1:12" s="34" customFormat="1" ht="25.5" customHeight="1" x14ac:dyDescent="0.25">
      <c r="A824" s="23" t="str">
        <f>Лист4!A822</f>
        <v xml:space="preserve">Софьи Перовской ул. д.82 - корп. 1 </v>
      </c>
      <c r="B824" s="49">
        <f t="shared" si="24"/>
        <v>1265.576859574468</v>
      </c>
      <c r="C824" s="49">
        <f t="shared" si="25"/>
        <v>27.380240425531905</v>
      </c>
      <c r="D824" s="30">
        <v>0</v>
      </c>
      <c r="E824" s="31">
        <v>27.380240425531905</v>
      </c>
      <c r="F824" s="32">
        <v>0</v>
      </c>
      <c r="G824" s="32">
        <v>0</v>
      </c>
      <c r="H824" s="32">
        <v>0</v>
      </c>
      <c r="I824" s="41">
        <v>864</v>
      </c>
      <c r="J824" s="29">
        <f>Лист4!E822/1000</f>
        <v>428.95709999999985</v>
      </c>
      <c r="K824" s="33"/>
      <c r="L824" s="33"/>
    </row>
    <row r="825" spans="1:12" s="34" customFormat="1" ht="25.5" customHeight="1" x14ac:dyDescent="0.25">
      <c r="A825" s="23" t="str">
        <f>Лист4!A823</f>
        <v xml:space="preserve">Софьи Перовской ул. д.82 - корп. 2 </v>
      </c>
      <c r="B825" s="49">
        <f t="shared" si="24"/>
        <v>299.25925531914891</v>
      </c>
      <c r="C825" s="49">
        <f t="shared" si="25"/>
        <v>76.646444680851104</v>
      </c>
      <c r="D825" s="30">
        <v>0</v>
      </c>
      <c r="E825" s="31">
        <f>-1*-76.6464446808511</f>
        <v>76.646444680851104</v>
      </c>
      <c r="F825" s="32">
        <v>0</v>
      </c>
      <c r="G825" s="32">
        <v>0</v>
      </c>
      <c r="H825" s="32">
        <v>0</v>
      </c>
      <c r="I825" s="32">
        <f>1539+37.7</f>
        <v>1576.7</v>
      </c>
      <c r="J825" s="29">
        <f>Лист4!E823/1000-I825</f>
        <v>-1200.7943</v>
      </c>
      <c r="K825" s="33"/>
      <c r="L825" s="33"/>
    </row>
    <row r="826" spans="1:12" s="34" customFormat="1" ht="18.75" customHeight="1" x14ac:dyDescent="0.25">
      <c r="A826" s="23" t="str">
        <f>Лист4!A824</f>
        <v xml:space="preserve">Софьи Перовской ул. д.84 - корп. 1 </v>
      </c>
      <c r="B826" s="49">
        <f t="shared" si="24"/>
        <v>398.97421276595753</v>
      </c>
      <c r="C826" s="49">
        <f t="shared" si="25"/>
        <v>27.20278723404256</v>
      </c>
      <c r="D826" s="30">
        <v>0</v>
      </c>
      <c r="E826" s="31">
        <v>27.20278723404256</v>
      </c>
      <c r="F826" s="32">
        <v>0</v>
      </c>
      <c r="G826" s="32">
        <v>0</v>
      </c>
      <c r="H826" s="32">
        <v>0</v>
      </c>
      <c r="I826" s="32">
        <v>0</v>
      </c>
      <c r="J826" s="29">
        <f>Лист4!E824/1000</f>
        <v>426.17700000000008</v>
      </c>
      <c r="K826" s="33"/>
      <c r="L826" s="33"/>
    </row>
    <row r="827" spans="1:12" s="34" customFormat="1" ht="18.75" customHeight="1" x14ac:dyDescent="0.25">
      <c r="A827" s="23" t="str">
        <f>Лист4!A825</f>
        <v xml:space="preserve">Софьи Перовской ул. д.89 </v>
      </c>
      <c r="B827" s="49">
        <f t="shared" si="24"/>
        <v>781.53979574468087</v>
      </c>
      <c r="C827" s="49">
        <f t="shared" si="25"/>
        <v>53.28680425531914</v>
      </c>
      <c r="D827" s="30">
        <v>0</v>
      </c>
      <c r="E827" s="31">
        <v>53.28680425531914</v>
      </c>
      <c r="F827" s="32">
        <v>0</v>
      </c>
      <c r="G827" s="32">
        <v>0</v>
      </c>
      <c r="H827" s="32">
        <v>0</v>
      </c>
      <c r="I827" s="32">
        <v>0</v>
      </c>
      <c r="J827" s="29">
        <f>Лист4!E825/1000</f>
        <v>834.82659999999998</v>
      </c>
      <c r="K827" s="33"/>
      <c r="L827" s="33"/>
    </row>
    <row r="828" spans="1:12" s="34" customFormat="1" ht="18.75" customHeight="1" x14ac:dyDescent="0.25">
      <c r="A828" s="23" t="str">
        <f>Лист4!A826</f>
        <v xml:space="preserve">Софьи Перовской ул. д.91 </v>
      </c>
      <c r="B828" s="49">
        <f t="shared" si="24"/>
        <v>61.989634042553206</v>
      </c>
      <c r="C828" s="49">
        <f t="shared" si="25"/>
        <v>4.2265659574468097</v>
      </c>
      <c r="D828" s="30">
        <v>0</v>
      </c>
      <c r="E828" s="31">
        <v>4.2265659574468097</v>
      </c>
      <c r="F828" s="32">
        <v>0</v>
      </c>
      <c r="G828" s="32">
        <v>0</v>
      </c>
      <c r="H828" s="32">
        <v>0</v>
      </c>
      <c r="I828" s="32">
        <v>0</v>
      </c>
      <c r="J828" s="29">
        <f>Лист4!E826/1000</f>
        <v>66.216200000000015</v>
      </c>
      <c r="K828" s="33"/>
      <c r="L828" s="33"/>
    </row>
    <row r="829" spans="1:12" s="34" customFormat="1" ht="18.75" customHeight="1" x14ac:dyDescent="0.25">
      <c r="A829" s="23" t="str">
        <f>Лист4!A827</f>
        <v xml:space="preserve">Софьи Перовской ул. д.94/1а </v>
      </c>
      <c r="B829" s="49">
        <f t="shared" si="24"/>
        <v>678.20195744680848</v>
      </c>
      <c r="C829" s="49">
        <f t="shared" si="25"/>
        <v>46.241042553191484</v>
      </c>
      <c r="D829" s="30">
        <v>0</v>
      </c>
      <c r="E829" s="31">
        <v>46.241042553191484</v>
      </c>
      <c r="F829" s="32">
        <v>0</v>
      </c>
      <c r="G829" s="32">
        <v>0</v>
      </c>
      <c r="H829" s="32">
        <v>0</v>
      </c>
      <c r="I829" s="32">
        <v>0</v>
      </c>
      <c r="J829" s="29">
        <f>Лист4!E827/1000</f>
        <v>724.44299999999998</v>
      </c>
      <c r="K829" s="33"/>
      <c r="L829" s="33"/>
    </row>
    <row r="830" spans="1:12" s="34" customFormat="1" ht="18.75" customHeight="1" x14ac:dyDescent="0.25">
      <c r="A830" s="23" t="str">
        <f>Лист4!A828</f>
        <v xml:space="preserve">Студенческая ул. д.1 </v>
      </c>
      <c r="B830" s="49">
        <f t="shared" si="24"/>
        <v>805.88925531914902</v>
      </c>
      <c r="C830" s="49">
        <f t="shared" si="25"/>
        <v>54.946994680851063</v>
      </c>
      <c r="D830" s="30">
        <v>0</v>
      </c>
      <c r="E830" s="31">
        <v>54.946994680851063</v>
      </c>
      <c r="F830" s="32">
        <v>0</v>
      </c>
      <c r="G830" s="32">
        <v>0</v>
      </c>
      <c r="H830" s="32">
        <v>0</v>
      </c>
      <c r="I830" s="32">
        <v>0</v>
      </c>
      <c r="J830" s="29">
        <f>Лист4!E828/1000</f>
        <v>860.83625000000006</v>
      </c>
      <c r="K830" s="33"/>
      <c r="L830" s="33"/>
    </row>
    <row r="831" spans="1:12" s="34" customFormat="1" ht="18.75" customHeight="1" x14ac:dyDescent="0.25">
      <c r="A831" s="23" t="str">
        <f>Лист4!A829</f>
        <v xml:space="preserve">Студенческая ул. д.4 </v>
      </c>
      <c r="B831" s="49">
        <f t="shared" si="24"/>
        <v>1587.4505736170222</v>
      </c>
      <c r="C831" s="49">
        <f t="shared" si="25"/>
        <v>108.23526638297878</v>
      </c>
      <c r="D831" s="30">
        <v>0</v>
      </c>
      <c r="E831" s="31">
        <v>108.23526638297878</v>
      </c>
      <c r="F831" s="32">
        <v>0</v>
      </c>
      <c r="G831" s="32">
        <v>0</v>
      </c>
      <c r="H831" s="32">
        <v>0</v>
      </c>
      <c r="I831" s="32">
        <v>0</v>
      </c>
      <c r="J831" s="29">
        <f>Лист4!E829/1000</f>
        <v>1695.685840000001</v>
      </c>
      <c r="K831" s="33"/>
      <c r="L831" s="33"/>
    </row>
    <row r="832" spans="1:12" s="34" customFormat="1" ht="18.75" customHeight="1" x14ac:dyDescent="0.25">
      <c r="A832" s="23" t="str">
        <f>Лист4!A830</f>
        <v xml:space="preserve">Студенческая ул. д.6 </v>
      </c>
      <c r="B832" s="49">
        <f t="shared" si="24"/>
        <v>1328.1333344680852</v>
      </c>
      <c r="C832" s="49">
        <f t="shared" si="25"/>
        <v>90.554545531914897</v>
      </c>
      <c r="D832" s="30">
        <v>0</v>
      </c>
      <c r="E832" s="31">
        <v>90.554545531914897</v>
      </c>
      <c r="F832" s="32">
        <v>0</v>
      </c>
      <c r="G832" s="32">
        <v>0</v>
      </c>
      <c r="H832" s="32">
        <v>0</v>
      </c>
      <c r="I832" s="32">
        <v>0</v>
      </c>
      <c r="J832" s="29">
        <f>Лист4!E830/1000</f>
        <v>1418.6878800000002</v>
      </c>
      <c r="K832" s="33"/>
      <c r="L832" s="33"/>
    </row>
    <row r="833" spans="1:12" s="34" customFormat="1" ht="18.75" customHeight="1" x14ac:dyDescent="0.25">
      <c r="A833" s="23" t="str">
        <f>Лист4!A831</f>
        <v xml:space="preserve">Сун-Ят-Сена ул. д.61 </v>
      </c>
      <c r="B833" s="49">
        <f t="shared" si="24"/>
        <v>406.55747234042565</v>
      </c>
      <c r="C833" s="49">
        <f t="shared" si="25"/>
        <v>27.719827659574477</v>
      </c>
      <c r="D833" s="30">
        <v>0</v>
      </c>
      <c r="E833" s="31">
        <v>27.719827659574477</v>
      </c>
      <c r="F833" s="32">
        <v>0</v>
      </c>
      <c r="G833" s="32">
        <v>0</v>
      </c>
      <c r="H833" s="32">
        <v>0</v>
      </c>
      <c r="I833" s="32">
        <v>0</v>
      </c>
      <c r="J833" s="29">
        <f>Лист4!E831/1000</f>
        <v>434.27730000000014</v>
      </c>
      <c r="K833" s="33"/>
      <c r="L833" s="33"/>
    </row>
    <row r="834" spans="1:12" s="34" customFormat="1" ht="18.75" customHeight="1" x14ac:dyDescent="0.25">
      <c r="A834" s="23" t="str">
        <f>Лист4!A832</f>
        <v xml:space="preserve">Сун-Ят-Сена ул. д.64 </v>
      </c>
      <c r="B834" s="49">
        <f t="shared" si="24"/>
        <v>753.49045106382982</v>
      </c>
      <c r="C834" s="49">
        <f t="shared" si="25"/>
        <v>51.374348936170222</v>
      </c>
      <c r="D834" s="30">
        <v>0</v>
      </c>
      <c r="E834" s="31">
        <v>51.374348936170222</v>
      </c>
      <c r="F834" s="32">
        <v>0</v>
      </c>
      <c r="G834" s="32">
        <v>0</v>
      </c>
      <c r="H834" s="32">
        <v>0</v>
      </c>
      <c r="I834" s="32">
        <v>0</v>
      </c>
      <c r="J834" s="29">
        <f>Лист4!E832/1000</f>
        <v>804.86480000000006</v>
      </c>
      <c r="K834" s="33"/>
      <c r="L834" s="33"/>
    </row>
    <row r="835" spans="1:12" s="34" customFormat="1" ht="18.75" customHeight="1" x14ac:dyDescent="0.25">
      <c r="A835" s="23" t="str">
        <f>Лист4!A833</f>
        <v xml:space="preserve">Сун-Ят-Сена ул. д.64А </v>
      </c>
      <c r="B835" s="49">
        <f t="shared" si="24"/>
        <v>224.15902042553193</v>
      </c>
      <c r="C835" s="49">
        <f t="shared" si="25"/>
        <v>15.283569574468086</v>
      </c>
      <c r="D835" s="30">
        <v>0</v>
      </c>
      <c r="E835" s="31">
        <v>15.283569574468086</v>
      </c>
      <c r="F835" s="32">
        <v>0</v>
      </c>
      <c r="G835" s="32">
        <v>0</v>
      </c>
      <c r="H835" s="32">
        <v>0</v>
      </c>
      <c r="I835" s="32">
        <v>0</v>
      </c>
      <c r="J835" s="29">
        <f>Лист4!E833/1000</f>
        <v>239.44259000000002</v>
      </c>
      <c r="K835" s="33"/>
      <c r="L835" s="33"/>
    </row>
    <row r="836" spans="1:12" s="34" customFormat="1" ht="18.75" customHeight="1" x14ac:dyDescent="0.25">
      <c r="A836" s="23" t="str">
        <f>Лист4!A834</f>
        <v xml:space="preserve">Сун-Ят-Сена ул. д.64Б </v>
      </c>
      <c r="B836" s="49">
        <f t="shared" si="24"/>
        <v>322.09089106382976</v>
      </c>
      <c r="C836" s="49">
        <f t="shared" si="25"/>
        <v>18.524378936170212</v>
      </c>
      <c r="D836" s="30">
        <v>0</v>
      </c>
      <c r="E836" s="31">
        <v>18.524378936170212</v>
      </c>
      <c r="F836" s="32">
        <v>0</v>
      </c>
      <c r="G836" s="32">
        <v>0</v>
      </c>
      <c r="H836" s="32">
        <v>0</v>
      </c>
      <c r="I836" s="41">
        <v>50.4</v>
      </c>
      <c r="J836" s="29">
        <f>Лист4!E834/1000</f>
        <v>290.21526999999998</v>
      </c>
      <c r="K836" s="33"/>
      <c r="L836" s="33"/>
    </row>
    <row r="837" spans="1:12" s="34" customFormat="1" ht="18.75" customHeight="1" x14ac:dyDescent="0.25">
      <c r="A837" s="23" t="str">
        <f>Лист4!A835</f>
        <v xml:space="preserve">Сун-Ят-Сена ул. д.66А </v>
      </c>
      <c r="B837" s="49">
        <f t="shared" si="24"/>
        <v>699.19458212765994</v>
      </c>
      <c r="C837" s="49">
        <f t="shared" si="25"/>
        <v>47.672357872340449</v>
      </c>
      <c r="D837" s="30">
        <v>0</v>
      </c>
      <c r="E837" s="31">
        <v>47.672357872340449</v>
      </c>
      <c r="F837" s="32">
        <v>0</v>
      </c>
      <c r="G837" s="32">
        <v>0</v>
      </c>
      <c r="H837" s="32">
        <v>0</v>
      </c>
      <c r="I837" s="32">
        <v>0</v>
      </c>
      <c r="J837" s="29">
        <f>Лист4!E835/1000</f>
        <v>746.86694000000034</v>
      </c>
      <c r="K837" s="33"/>
      <c r="L837" s="33"/>
    </row>
    <row r="838" spans="1:12" s="34" customFormat="1" ht="25.5" customHeight="1" x14ac:dyDescent="0.25">
      <c r="A838" s="23" t="str">
        <f>Лист4!A836</f>
        <v xml:space="preserve">Тамбовская ул. д.10 </v>
      </c>
      <c r="B838" s="49">
        <f t="shared" si="24"/>
        <v>12.759251063829788</v>
      </c>
      <c r="C838" s="49">
        <f t="shared" si="25"/>
        <v>0.86994893617021285</v>
      </c>
      <c r="D838" s="30">
        <v>0</v>
      </c>
      <c r="E838" s="31">
        <v>0.86994893617021285</v>
      </c>
      <c r="F838" s="32">
        <v>0</v>
      </c>
      <c r="G838" s="32">
        <v>0</v>
      </c>
      <c r="H838" s="32">
        <v>0</v>
      </c>
      <c r="I838" s="32">
        <v>0</v>
      </c>
      <c r="J838" s="29">
        <f>Лист4!E836/1000</f>
        <v>13.629200000000001</v>
      </c>
      <c r="K838" s="33"/>
      <c r="L838" s="33"/>
    </row>
    <row r="839" spans="1:12" s="34" customFormat="1" ht="18.75" customHeight="1" x14ac:dyDescent="0.25">
      <c r="A839" s="23" t="str">
        <f>Лист4!A837</f>
        <v xml:space="preserve">Тамбовская ул. д.13 </v>
      </c>
      <c r="B839" s="49">
        <f t="shared" si="24"/>
        <v>1.1730212765957446</v>
      </c>
      <c r="C839" s="49">
        <f t="shared" si="25"/>
        <v>7.9978723404255311E-2</v>
      </c>
      <c r="D839" s="30">
        <v>0</v>
      </c>
      <c r="E839" s="31">
        <v>7.9978723404255311E-2</v>
      </c>
      <c r="F839" s="32">
        <v>0</v>
      </c>
      <c r="G839" s="32">
        <v>0</v>
      </c>
      <c r="H839" s="32">
        <v>0</v>
      </c>
      <c r="I839" s="32">
        <v>0</v>
      </c>
      <c r="J839" s="29">
        <f>Лист4!E837/1000</f>
        <v>1.2529999999999999</v>
      </c>
      <c r="K839" s="33"/>
      <c r="L839" s="33"/>
    </row>
    <row r="840" spans="1:12" s="34" customFormat="1" ht="18.75" customHeight="1" x14ac:dyDescent="0.25">
      <c r="A840" s="23" t="str">
        <f>Лист4!A838</f>
        <v xml:space="preserve">Тамбовская ул. д.33 </v>
      </c>
      <c r="B840" s="49">
        <f t="shared" ref="B840:B903" si="26">J840+I840-E840</f>
        <v>-175.30393617021312</v>
      </c>
      <c r="C840" s="49">
        <f t="shared" ref="C840:C903" si="27">E840</f>
        <v>198.73823617021301</v>
      </c>
      <c r="D840" s="30">
        <v>0</v>
      </c>
      <c r="E840" s="31">
        <v>198.73823617021301</v>
      </c>
      <c r="F840" s="32">
        <v>0</v>
      </c>
      <c r="G840" s="32">
        <v>0</v>
      </c>
      <c r="H840" s="32">
        <v>0</v>
      </c>
      <c r="I840" s="32">
        <f>3045.4+91.6</f>
        <v>3137</v>
      </c>
      <c r="J840" s="29">
        <f>Лист4!E838/1000-I840</f>
        <v>-3113.5657000000001</v>
      </c>
      <c r="K840" s="33"/>
      <c r="L840" s="33"/>
    </row>
    <row r="841" spans="1:12" s="34" customFormat="1" ht="18.75" customHeight="1" x14ac:dyDescent="0.25">
      <c r="A841" s="23" t="str">
        <f>Лист4!A839</f>
        <v xml:space="preserve">Тамбовская ул. д.5 </v>
      </c>
      <c r="B841" s="49">
        <f t="shared" si="26"/>
        <v>39.016672340425536</v>
      </c>
      <c r="C841" s="49">
        <f t="shared" si="27"/>
        <v>2.6602276595744683</v>
      </c>
      <c r="D841" s="30">
        <v>0</v>
      </c>
      <c r="E841" s="31">
        <v>2.6602276595744683</v>
      </c>
      <c r="F841" s="32">
        <v>0</v>
      </c>
      <c r="G841" s="32">
        <v>0</v>
      </c>
      <c r="H841" s="32">
        <v>0</v>
      </c>
      <c r="I841" s="32">
        <v>0</v>
      </c>
      <c r="J841" s="29">
        <f>Лист4!E839/1000</f>
        <v>41.676900000000003</v>
      </c>
      <c r="K841" s="33"/>
      <c r="L841" s="33"/>
    </row>
    <row r="842" spans="1:12" s="34" customFormat="1" ht="18.75" customHeight="1" x14ac:dyDescent="0.25">
      <c r="A842" s="23" t="str">
        <f>Лист4!A840</f>
        <v xml:space="preserve">Тамбовская ул. д.8 </v>
      </c>
      <c r="B842" s="49">
        <f t="shared" si="26"/>
        <v>4.7714723404255324</v>
      </c>
      <c r="C842" s="49">
        <f t="shared" si="27"/>
        <v>0.32532765957446808</v>
      </c>
      <c r="D842" s="30">
        <v>0</v>
      </c>
      <c r="E842" s="31">
        <v>0.32532765957446808</v>
      </c>
      <c r="F842" s="32">
        <v>0</v>
      </c>
      <c r="G842" s="32">
        <v>0</v>
      </c>
      <c r="H842" s="32">
        <v>0</v>
      </c>
      <c r="I842" s="32">
        <v>0</v>
      </c>
      <c r="J842" s="29">
        <f>Лист4!E840/1000</f>
        <v>5.0968</v>
      </c>
      <c r="K842" s="33"/>
      <c r="L842" s="33"/>
    </row>
    <row r="843" spans="1:12" s="34" customFormat="1" ht="18" customHeight="1" x14ac:dyDescent="0.25">
      <c r="A843" s="23" t="str">
        <f>Лист4!A841</f>
        <v xml:space="preserve">Ташкентская ул. д.1/1 </v>
      </c>
      <c r="B843" s="49">
        <f t="shared" si="26"/>
        <v>0</v>
      </c>
      <c r="C843" s="49">
        <f t="shared" si="27"/>
        <v>0</v>
      </c>
      <c r="D843" s="30">
        <v>0</v>
      </c>
      <c r="E843" s="31">
        <v>0</v>
      </c>
      <c r="F843" s="32">
        <v>0</v>
      </c>
      <c r="G843" s="32">
        <v>0</v>
      </c>
      <c r="H843" s="32">
        <v>0</v>
      </c>
      <c r="I843" s="32">
        <v>0</v>
      </c>
      <c r="J843" s="29">
        <f>Лист4!E841/1000</f>
        <v>0</v>
      </c>
      <c r="K843" s="33"/>
      <c r="L843" s="33"/>
    </row>
    <row r="844" spans="1:12" s="34" customFormat="1" ht="18.75" customHeight="1" x14ac:dyDescent="0.25">
      <c r="A844" s="23" t="str">
        <f>Лист4!A842</f>
        <v xml:space="preserve">Ташкентская ул. д.19 </v>
      </c>
      <c r="B844" s="49">
        <f t="shared" si="26"/>
        <v>13.399497872340424</v>
      </c>
      <c r="C844" s="49">
        <f t="shared" si="27"/>
        <v>0.91360212765957427</v>
      </c>
      <c r="D844" s="30">
        <v>0</v>
      </c>
      <c r="E844" s="31">
        <v>0.91360212765957427</v>
      </c>
      <c r="F844" s="32">
        <v>0</v>
      </c>
      <c r="G844" s="32">
        <v>0</v>
      </c>
      <c r="H844" s="32">
        <v>0</v>
      </c>
      <c r="I844" s="32">
        <v>0</v>
      </c>
      <c r="J844" s="29">
        <f>Лист4!E842/1000</f>
        <v>14.313099999999999</v>
      </c>
      <c r="K844" s="33"/>
      <c r="L844" s="33"/>
    </row>
    <row r="845" spans="1:12" s="34" customFormat="1" ht="18.75" customHeight="1" x14ac:dyDescent="0.25">
      <c r="A845" s="23" t="str">
        <f>Лист4!A843</f>
        <v xml:space="preserve">Ташкентская ул. д.3 </v>
      </c>
      <c r="B845" s="49">
        <f t="shared" si="26"/>
        <v>13.666212765957447</v>
      </c>
      <c r="C845" s="49">
        <f t="shared" si="27"/>
        <v>0.93178723404255326</v>
      </c>
      <c r="D845" s="30">
        <v>0</v>
      </c>
      <c r="E845" s="31">
        <v>0.93178723404255326</v>
      </c>
      <c r="F845" s="32">
        <v>0</v>
      </c>
      <c r="G845" s="32">
        <v>0</v>
      </c>
      <c r="H845" s="32">
        <v>0</v>
      </c>
      <c r="I845" s="32">
        <v>0</v>
      </c>
      <c r="J845" s="29">
        <f>Лист4!E843/1000</f>
        <v>14.598000000000001</v>
      </c>
      <c r="K845" s="33"/>
      <c r="L845" s="33"/>
    </row>
    <row r="846" spans="1:12" s="34" customFormat="1" ht="18.75" customHeight="1" x14ac:dyDescent="0.25">
      <c r="A846" s="23" t="str">
        <f>Лист4!A844</f>
        <v xml:space="preserve">Ташкентская ул. д.5 </v>
      </c>
      <c r="B846" s="49">
        <f t="shared" si="26"/>
        <v>5.9028995744680852</v>
      </c>
      <c r="C846" s="49">
        <f t="shared" si="27"/>
        <v>0.40247042553191492</v>
      </c>
      <c r="D846" s="30">
        <v>0</v>
      </c>
      <c r="E846" s="31">
        <v>0.40247042553191492</v>
      </c>
      <c r="F846" s="32">
        <v>0</v>
      </c>
      <c r="G846" s="32">
        <v>0</v>
      </c>
      <c r="H846" s="32">
        <v>0</v>
      </c>
      <c r="I846" s="32">
        <v>0</v>
      </c>
      <c r="J846" s="29">
        <f>Лист4!E844/1000</f>
        <v>6.3053699999999999</v>
      </c>
      <c r="K846" s="33"/>
      <c r="L846" s="33"/>
    </row>
    <row r="847" spans="1:12" s="34" customFormat="1" ht="18.75" customHeight="1" x14ac:dyDescent="0.25">
      <c r="A847" s="23" t="str">
        <f>Лист4!A845</f>
        <v xml:space="preserve">Ташкентская ул. д.9 </v>
      </c>
      <c r="B847" s="49">
        <f t="shared" si="26"/>
        <v>0</v>
      </c>
      <c r="C847" s="49">
        <f t="shared" si="27"/>
        <v>0</v>
      </c>
      <c r="D847" s="30">
        <v>0</v>
      </c>
      <c r="E847" s="31">
        <v>0</v>
      </c>
      <c r="F847" s="32">
        <v>0</v>
      </c>
      <c r="G847" s="32">
        <v>0</v>
      </c>
      <c r="H847" s="32">
        <v>0</v>
      </c>
      <c r="I847" s="32">
        <v>0</v>
      </c>
      <c r="J847" s="29">
        <f>Лист4!E845/1000</f>
        <v>0</v>
      </c>
      <c r="K847" s="33"/>
      <c r="L847" s="33"/>
    </row>
    <row r="848" spans="1:12" s="34" customFormat="1" ht="18.75" customHeight="1" x14ac:dyDescent="0.25">
      <c r="A848" s="23" t="str">
        <f>Лист4!A846</f>
        <v xml:space="preserve">Театральный пер. д.2/8 </v>
      </c>
      <c r="B848" s="49">
        <f t="shared" si="26"/>
        <v>304.2397319148937</v>
      </c>
      <c r="C848" s="49">
        <f t="shared" si="27"/>
        <v>20.743618085106387</v>
      </c>
      <c r="D848" s="30">
        <v>0</v>
      </c>
      <c r="E848" s="31">
        <v>20.743618085106387</v>
      </c>
      <c r="F848" s="32">
        <v>0</v>
      </c>
      <c r="G848" s="32">
        <v>0</v>
      </c>
      <c r="H848" s="32">
        <v>0</v>
      </c>
      <c r="I848" s="32">
        <v>0</v>
      </c>
      <c r="J848" s="29">
        <f>Лист4!E846/1000</f>
        <v>324.98335000000009</v>
      </c>
      <c r="K848" s="33"/>
      <c r="L848" s="33"/>
    </row>
    <row r="849" spans="1:12" s="34" customFormat="1" ht="18.75" customHeight="1" x14ac:dyDescent="0.25">
      <c r="A849" s="23" t="str">
        <f>Лист4!A847</f>
        <v xml:space="preserve">Театральный пер. д.3 </v>
      </c>
      <c r="B849" s="49">
        <f t="shared" si="26"/>
        <v>123.83902978723401</v>
      </c>
      <c r="C849" s="49">
        <f t="shared" si="27"/>
        <v>8.4435702127659553</v>
      </c>
      <c r="D849" s="30">
        <v>0</v>
      </c>
      <c r="E849" s="31">
        <v>8.4435702127659553</v>
      </c>
      <c r="F849" s="32">
        <v>0</v>
      </c>
      <c r="G849" s="32">
        <v>0</v>
      </c>
      <c r="H849" s="32">
        <v>0</v>
      </c>
      <c r="I849" s="32">
        <v>0</v>
      </c>
      <c r="J849" s="29">
        <f>Лист4!E847/1000</f>
        <v>132.28259999999997</v>
      </c>
      <c r="K849" s="33"/>
      <c r="L849" s="33"/>
    </row>
    <row r="850" spans="1:12" s="34" customFormat="1" ht="18.75" customHeight="1" x14ac:dyDescent="0.25">
      <c r="A850" s="23" t="str">
        <f>Лист4!A848</f>
        <v xml:space="preserve">Тихий пер. д.2 </v>
      </c>
      <c r="B850" s="49">
        <f t="shared" si="26"/>
        <v>0.63421787234042559</v>
      </c>
      <c r="C850" s="49">
        <f t="shared" si="27"/>
        <v>4.324212765957447E-2</v>
      </c>
      <c r="D850" s="30">
        <v>0</v>
      </c>
      <c r="E850" s="31">
        <v>4.324212765957447E-2</v>
      </c>
      <c r="F850" s="32">
        <v>0</v>
      </c>
      <c r="G850" s="32">
        <v>0</v>
      </c>
      <c r="H850" s="32">
        <v>0</v>
      </c>
      <c r="I850" s="32">
        <v>0</v>
      </c>
      <c r="J850" s="29">
        <f>Лист4!E848/1000</f>
        <v>0.67746000000000006</v>
      </c>
      <c r="K850" s="33"/>
      <c r="L850" s="33"/>
    </row>
    <row r="851" spans="1:12" s="34" customFormat="1" ht="18.75" customHeight="1" x14ac:dyDescent="0.25">
      <c r="A851" s="23" t="str">
        <f>Лист4!A849</f>
        <v xml:space="preserve">Тихий пер. д.3 </v>
      </c>
      <c r="B851" s="49">
        <f t="shared" si="26"/>
        <v>0.15961702127659577</v>
      </c>
      <c r="C851" s="49">
        <f t="shared" si="27"/>
        <v>1.0882978723404255E-2</v>
      </c>
      <c r="D851" s="30">
        <v>0</v>
      </c>
      <c r="E851" s="31">
        <v>1.0882978723404255E-2</v>
      </c>
      <c r="F851" s="32">
        <v>0</v>
      </c>
      <c r="G851" s="32">
        <v>0</v>
      </c>
      <c r="H851" s="32">
        <v>0</v>
      </c>
      <c r="I851" s="32">
        <v>0</v>
      </c>
      <c r="J851" s="29">
        <f>Лист4!E849/1000</f>
        <v>0.17050000000000001</v>
      </c>
      <c r="K851" s="33"/>
      <c r="L851" s="33"/>
    </row>
    <row r="852" spans="1:12" s="34" customFormat="1" ht="18.75" customHeight="1" x14ac:dyDescent="0.25">
      <c r="A852" s="23" t="str">
        <f>Лист4!A850</f>
        <v xml:space="preserve">Тихий пер. д.6 </v>
      </c>
      <c r="B852" s="49">
        <f t="shared" si="26"/>
        <v>66.918195744680858</v>
      </c>
      <c r="C852" s="49">
        <f t="shared" si="27"/>
        <v>4.5626042553191493</v>
      </c>
      <c r="D852" s="30">
        <v>0</v>
      </c>
      <c r="E852" s="31">
        <v>4.5626042553191493</v>
      </c>
      <c r="F852" s="32">
        <v>0</v>
      </c>
      <c r="G852" s="32">
        <v>0</v>
      </c>
      <c r="H852" s="32">
        <v>0</v>
      </c>
      <c r="I852" s="32">
        <v>0</v>
      </c>
      <c r="J852" s="29">
        <f>Лист4!E850/1000</f>
        <v>71.480800000000002</v>
      </c>
      <c r="K852" s="33"/>
      <c r="L852" s="33"/>
    </row>
    <row r="853" spans="1:12" s="34" customFormat="1" ht="18.75" customHeight="1" x14ac:dyDescent="0.25">
      <c r="A853" s="23" t="str">
        <f>Лист4!A851</f>
        <v xml:space="preserve">Тредиаковского ул. д.9 </v>
      </c>
      <c r="B853" s="49">
        <f t="shared" si="26"/>
        <v>44.580051063829785</v>
      </c>
      <c r="C853" s="49">
        <f t="shared" si="27"/>
        <v>3.0395489361702124</v>
      </c>
      <c r="D853" s="30">
        <v>0</v>
      </c>
      <c r="E853" s="31">
        <v>3.0395489361702124</v>
      </c>
      <c r="F853" s="32">
        <v>0</v>
      </c>
      <c r="G853" s="32">
        <v>0</v>
      </c>
      <c r="H853" s="32">
        <v>0</v>
      </c>
      <c r="I853" s="32">
        <v>0</v>
      </c>
      <c r="J853" s="29">
        <f>Лист4!E851/1000</f>
        <v>47.619599999999998</v>
      </c>
      <c r="K853" s="33"/>
      <c r="L853" s="33"/>
    </row>
    <row r="854" spans="1:12" s="34" customFormat="1" ht="25.5" customHeight="1" x14ac:dyDescent="0.25">
      <c r="A854" s="23" t="str">
        <f>Лист4!A852</f>
        <v xml:space="preserve">Тургенева ул. д.1 </v>
      </c>
      <c r="B854" s="49">
        <f t="shared" si="26"/>
        <v>74.128485106382982</v>
      </c>
      <c r="C854" s="49">
        <f t="shared" si="27"/>
        <v>5.0542148936170213</v>
      </c>
      <c r="D854" s="30">
        <v>0</v>
      </c>
      <c r="E854" s="31">
        <v>5.0542148936170213</v>
      </c>
      <c r="F854" s="32">
        <v>0</v>
      </c>
      <c r="G854" s="32">
        <v>0</v>
      </c>
      <c r="H854" s="32">
        <v>0</v>
      </c>
      <c r="I854" s="32">
        <v>0</v>
      </c>
      <c r="J854" s="29">
        <f>Лист4!E852/1000</f>
        <v>79.182699999999997</v>
      </c>
      <c r="K854" s="33"/>
      <c r="L854" s="33"/>
    </row>
    <row r="855" spans="1:12" s="34" customFormat="1" ht="25.5" customHeight="1" x14ac:dyDescent="0.25">
      <c r="A855" s="23" t="str">
        <f>Лист4!A853</f>
        <v xml:space="preserve">Тургенева ул. д.11 </v>
      </c>
      <c r="B855" s="49">
        <f t="shared" si="26"/>
        <v>0</v>
      </c>
      <c r="C855" s="49">
        <f t="shared" si="27"/>
        <v>0</v>
      </c>
      <c r="D855" s="30">
        <v>0</v>
      </c>
      <c r="E855" s="31">
        <v>0</v>
      </c>
      <c r="F855" s="32">
        <v>0</v>
      </c>
      <c r="G855" s="32">
        <v>0</v>
      </c>
      <c r="H855" s="32">
        <v>0</v>
      </c>
      <c r="I855" s="32">
        <v>0</v>
      </c>
      <c r="J855" s="29">
        <f>Лист4!E853/1000</f>
        <v>0</v>
      </c>
      <c r="K855" s="33"/>
      <c r="L855" s="33"/>
    </row>
    <row r="856" spans="1:12" s="34" customFormat="1" ht="38.25" customHeight="1" x14ac:dyDescent="0.25">
      <c r="A856" s="23" t="str">
        <f>Лист4!A854</f>
        <v xml:space="preserve">Тургенева ул. д.6 </v>
      </c>
      <c r="B856" s="49">
        <f t="shared" si="26"/>
        <v>192.72954893617023</v>
      </c>
      <c r="C856" s="49">
        <f t="shared" si="27"/>
        <v>13.140651063829786</v>
      </c>
      <c r="D856" s="30">
        <v>0</v>
      </c>
      <c r="E856" s="31">
        <v>13.140651063829786</v>
      </c>
      <c r="F856" s="32">
        <v>0</v>
      </c>
      <c r="G856" s="32">
        <v>0</v>
      </c>
      <c r="H856" s="32">
        <v>0</v>
      </c>
      <c r="I856" s="32">
        <v>0</v>
      </c>
      <c r="J856" s="29">
        <f>Лист4!E854/1000</f>
        <v>205.87020000000001</v>
      </c>
      <c r="K856" s="33"/>
      <c r="L856" s="33"/>
    </row>
    <row r="857" spans="1:12" s="34" customFormat="1" ht="25.5" customHeight="1" x14ac:dyDescent="0.25">
      <c r="A857" s="23" t="str">
        <f>Лист4!A855</f>
        <v xml:space="preserve">Тургенева ул. д.6А </v>
      </c>
      <c r="B857" s="49">
        <f t="shared" si="26"/>
        <v>215.48625531914888</v>
      </c>
      <c r="C857" s="49">
        <f t="shared" si="27"/>
        <v>14.692244680851061</v>
      </c>
      <c r="D857" s="30">
        <v>0</v>
      </c>
      <c r="E857" s="31">
        <v>14.692244680851061</v>
      </c>
      <c r="F857" s="32">
        <v>0</v>
      </c>
      <c r="G857" s="32">
        <v>0</v>
      </c>
      <c r="H857" s="32">
        <v>0</v>
      </c>
      <c r="I857" s="32">
        <v>0</v>
      </c>
      <c r="J857" s="29">
        <f>Лист4!E855/1000</f>
        <v>230.17849999999996</v>
      </c>
      <c r="K857" s="33"/>
      <c r="L857" s="33"/>
    </row>
    <row r="858" spans="1:12" s="34" customFormat="1" ht="25.5" customHeight="1" x14ac:dyDescent="0.25">
      <c r="A858" s="23" t="str">
        <f>Лист4!A856</f>
        <v xml:space="preserve">Тургенева ул. д.9 </v>
      </c>
      <c r="B858" s="49">
        <f t="shared" si="26"/>
        <v>5.5788255319148945</v>
      </c>
      <c r="C858" s="49">
        <f t="shared" si="27"/>
        <v>0.38037446808510644</v>
      </c>
      <c r="D858" s="30">
        <v>0</v>
      </c>
      <c r="E858" s="31">
        <v>0.38037446808510644</v>
      </c>
      <c r="F858" s="32">
        <v>0</v>
      </c>
      <c r="G858" s="32">
        <v>0</v>
      </c>
      <c r="H858" s="32">
        <v>0</v>
      </c>
      <c r="I858" s="32">
        <v>0</v>
      </c>
      <c r="J858" s="29">
        <f>Лист4!E856/1000</f>
        <v>5.9592000000000009</v>
      </c>
      <c r="K858" s="33"/>
      <c r="L858" s="33"/>
    </row>
    <row r="859" spans="1:12" s="34" customFormat="1" ht="25.5" customHeight="1" x14ac:dyDescent="0.25">
      <c r="A859" s="23" t="str">
        <f>Лист4!A857</f>
        <v xml:space="preserve">Туркестанская ул. д.13 </v>
      </c>
      <c r="B859" s="49">
        <f t="shared" si="26"/>
        <v>0</v>
      </c>
      <c r="C859" s="49">
        <f t="shared" si="27"/>
        <v>0</v>
      </c>
      <c r="D859" s="30">
        <v>0</v>
      </c>
      <c r="E859" s="31">
        <v>0</v>
      </c>
      <c r="F859" s="32">
        <v>0</v>
      </c>
      <c r="G859" s="32">
        <v>0</v>
      </c>
      <c r="H859" s="32">
        <v>0</v>
      </c>
      <c r="I859" s="32">
        <v>0</v>
      </c>
      <c r="J859" s="29">
        <f>Лист4!E857/1000</f>
        <v>0</v>
      </c>
      <c r="K859" s="33"/>
      <c r="L859" s="33"/>
    </row>
    <row r="860" spans="1:12" s="34" customFormat="1" ht="25.5" customHeight="1" x14ac:dyDescent="0.25">
      <c r="A860" s="23" t="str">
        <f>Лист4!A858</f>
        <v xml:space="preserve">Туркестанская ул. д.18 </v>
      </c>
      <c r="B860" s="49">
        <f t="shared" si="26"/>
        <v>0</v>
      </c>
      <c r="C860" s="49">
        <f t="shared" si="27"/>
        <v>0</v>
      </c>
      <c r="D860" s="30">
        <v>0</v>
      </c>
      <c r="E860" s="31">
        <v>0</v>
      </c>
      <c r="F860" s="32">
        <v>0</v>
      </c>
      <c r="G860" s="32">
        <v>0</v>
      </c>
      <c r="H860" s="32">
        <v>0</v>
      </c>
      <c r="I860" s="32">
        <v>0</v>
      </c>
      <c r="J860" s="29">
        <f>Лист4!E858/1000</f>
        <v>0</v>
      </c>
      <c r="K860" s="33"/>
      <c r="L860" s="33"/>
    </row>
    <row r="861" spans="1:12" s="34" customFormat="1" ht="38.25" customHeight="1" x14ac:dyDescent="0.25">
      <c r="A861" s="23" t="str">
        <f>Лист4!A859</f>
        <v xml:space="preserve">Туркестанская ул. д.5 </v>
      </c>
      <c r="B861" s="49">
        <f t="shared" si="26"/>
        <v>4.0517446808510638</v>
      </c>
      <c r="C861" s="49">
        <f t="shared" si="27"/>
        <v>0.2762553191489362</v>
      </c>
      <c r="D861" s="30">
        <v>0</v>
      </c>
      <c r="E861" s="31">
        <v>0.2762553191489362</v>
      </c>
      <c r="F861" s="32">
        <v>0</v>
      </c>
      <c r="G861" s="32">
        <v>0</v>
      </c>
      <c r="H861" s="32">
        <v>0</v>
      </c>
      <c r="I861" s="32">
        <v>0</v>
      </c>
      <c r="J861" s="29">
        <f>Лист4!E859/1000</f>
        <v>4.3280000000000003</v>
      </c>
      <c r="K861" s="33"/>
      <c r="L861" s="33"/>
    </row>
    <row r="862" spans="1:12" s="34" customFormat="1" ht="18.75" customHeight="1" x14ac:dyDescent="0.25">
      <c r="A862" s="23" t="str">
        <f>Лист4!A860</f>
        <v xml:space="preserve">Тютчева ул. д.2 </v>
      </c>
      <c r="B862" s="49">
        <f t="shared" si="26"/>
        <v>842.13091319148987</v>
      </c>
      <c r="C862" s="49">
        <f t="shared" si="27"/>
        <v>57.418016808510671</v>
      </c>
      <c r="D862" s="30">
        <v>0</v>
      </c>
      <c r="E862" s="31">
        <v>57.418016808510671</v>
      </c>
      <c r="F862" s="32">
        <v>0</v>
      </c>
      <c r="G862" s="32">
        <v>0</v>
      </c>
      <c r="H862" s="32">
        <v>0</v>
      </c>
      <c r="I862" s="32">
        <v>0</v>
      </c>
      <c r="J862" s="29">
        <f>Лист4!E860/1000</f>
        <v>899.5489300000005</v>
      </c>
      <c r="K862" s="33"/>
      <c r="L862" s="33"/>
    </row>
    <row r="863" spans="1:12" s="34" customFormat="1" ht="18.75" customHeight="1" x14ac:dyDescent="0.25">
      <c r="A863" s="23" t="str">
        <f>Лист4!A861</f>
        <v xml:space="preserve">Узенькая ул. д.18 </v>
      </c>
      <c r="B863" s="49">
        <f t="shared" si="26"/>
        <v>0</v>
      </c>
      <c r="C863" s="49">
        <f t="shared" si="27"/>
        <v>0</v>
      </c>
      <c r="D863" s="30">
        <v>0</v>
      </c>
      <c r="E863" s="31">
        <v>0</v>
      </c>
      <c r="F863" s="32">
        <v>0</v>
      </c>
      <c r="G863" s="32">
        <v>0</v>
      </c>
      <c r="H863" s="32">
        <v>0</v>
      </c>
      <c r="I863" s="32">
        <v>0</v>
      </c>
      <c r="J863" s="29">
        <f>Лист4!E861/1000</f>
        <v>0</v>
      </c>
      <c r="K863" s="33"/>
      <c r="L863" s="33"/>
    </row>
    <row r="864" spans="1:12" s="34" customFormat="1" ht="18.75" customHeight="1" x14ac:dyDescent="0.25">
      <c r="A864" s="23" t="str">
        <f>Лист4!A862</f>
        <v xml:space="preserve">Узенькая ул. д.21 </v>
      </c>
      <c r="B864" s="49">
        <f t="shared" si="26"/>
        <v>11.32288510638298</v>
      </c>
      <c r="C864" s="49">
        <f t="shared" si="27"/>
        <v>0.77201489361702147</v>
      </c>
      <c r="D864" s="30">
        <v>0</v>
      </c>
      <c r="E864" s="31">
        <v>0.77201489361702147</v>
      </c>
      <c r="F864" s="32">
        <v>0</v>
      </c>
      <c r="G864" s="32">
        <v>0</v>
      </c>
      <c r="H864" s="32">
        <v>0</v>
      </c>
      <c r="I864" s="32">
        <v>0</v>
      </c>
      <c r="J864" s="29">
        <f>Лист4!E862/1000</f>
        <v>12.094900000000001</v>
      </c>
      <c r="K864" s="33"/>
      <c r="L864" s="33"/>
    </row>
    <row r="865" spans="1:12" s="34" customFormat="1" ht="18.75" customHeight="1" x14ac:dyDescent="0.25">
      <c r="A865" s="23" t="str">
        <f>Лист4!A863</f>
        <v xml:space="preserve">Узенькая ул. д.34 </v>
      </c>
      <c r="B865" s="49">
        <f t="shared" si="26"/>
        <v>0.76279148936170216</v>
      </c>
      <c r="C865" s="49">
        <f t="shared" si="27"/>
        <v>5.2008510638297881E-2</v>
      </c>
      <c r="D865" s="30">
        <v>0</v>
      </c>
      <c r="E865" s="31">
        <v>5.2008510638297881E-2</v>
      </c>
      <c r="F865" s="32">
        <v>0</v>
      </c>
      <c r="G865" s="32">
        <v>0</v>
      </c>
      <c r="H865" s="32">
        <v>0</v>
      </c>
      <c r="I865" s="32">
        <v>0</v>
      </c>
      <c r="J865" s="29">
        <f>Лист4!E863/1000</f>
        <v>0.81480000000000008</v>
      </c>
      <c r="K865" s="33"/>
      <c r="L865" s="33"/>
    </row>
    <row r="866" spans="1:12" s="34" customFormat="1" ht="18.75" customHeight="1" x14ac:dyDescent="0.25">
      <c r="A866" s="23" t="str">
        <f>Лист4!A864</f>
        <v xml:space="preserve">Узенькая ул. д.40 </v>
      </c>
      <c r="B866" s="49">
        <f t="shared" si="26"/>
        <v>0</v>
      </c>
      <c r="C866" s="49">
        <f t="shared" si="27"/>
        <v>0</v>
      </c>
      <c r="D866" s="30">
        <v>0</v>
      </c>
      <c r="E866" s="31">
        <v>0</v>
      </c>
      <c r="F866" s="32">
        <v>0</v>
      </c>
      <c r="G866" s="32">
        <v>0</v>
      </c>
      <c r="H866" s="32">
        <v>0</v>
      </c>
      <c r="I866" s="32">
        <v>0</v>
      </c>
      <c r="J866" s="29">
        <f>Лист4!E864/1000</f>
        <v>0</v>
      </c>
      <c r="K866" s="33"/>
      <c r="L866" s="33"/>
    </row>
    <row r="867" spans="1:12" s="34" customFormat="1" ht="18.75" customHeight="1" x14ac:dyDescent="0.25">
      <c r="A867" s="23" t="str">
        <f>Лист4!A865</f>
        <v xml:space="preserve">Узенькая ул. д.44 </v>
      </c>
      <c r="B867" s="49">
        <f t="shared" si="26"/>
        <v>0</v>
      </c>
      <c r="C867" s="49">
        <f t="shared" si="27"/>
        <v>0</v>
      </c>
      <c r="D867" s="30">
        <v>0</v>
      </c>
      <c r="E867" s="31">
        <v>0</v>
      </c>
      <c r="F867" s="32">
        <v>0</v>
      </c>
      <c r="G867" s="32">
        <v>0</v>
      </c>
      <c r="H867" s="32">
        <v>0</v>
      </c>
      <c r="I867" s="32">
        <v>0</v>
      </c>
      <c r="J867" s="29">
        <f>Лист4!E865/1000</f>
        <v>0</v>
      </c>
      <c r="K867" s="33"/>
      <c r="L867" s="33"/>
    </row>
    <row r="868" spans="1:12" s="34" customFormat="1" ht="18.75" customHeight="1" x14ac:dyDescent="0.25">
      <c r="A868" s="23" t="str">
        <f>Лист4!A866</f>
        <v xml:space="preserve">ул. Белгородская, д.1, кор.2 </v>
      </c>
      <c r="B868" s="49">
        <f t="shared" si="26"/>
        <v>558.28458212765963</v>
      </c>
      <c r="C868" s="49">
        <f t="shared" si="27"/>
        <v>38.064857872340433</v>
      </c>
      <c r="D868" s="30">
        <v>0</v>
      </c>
      <c r="E868" s="31">
        <v>38.064857872340433</v>
      </c>
      <c r="F868" s="32">
        <v>0</v>
      </c>
      <c r="G868" s="32">
        <v>0</v>
      </c>
      <c r="H868" s="32">
        <v>0</v>
      </c>
      <c r="I868" s="32">
        <v>0</v>
      </c>
      <c r="J868" s="29">
        <f>Лист4!E866/1000</f>
        <v>596.34944000000007</v>
      </c>
      <c r="K868" s="33"/>
      <c r="L868" s="33"/>
    </row>
    <row r="869" spans="1:12" s="34" customFormat="1" ht="18.75" customHeight="1" x14ac:dyDescent="0.25">
      <c r="A869" s="23" t="str">
        <f>Лист4!A867</f>
        <v xml:space="preserve">Ульяновых ул. д.10 </v>
      </c>
      <c r="B869" s="49">
        <f t="shared" si="26"/>
        <v>20.9924</v>
      </c>
      <c r="C869" s="49">
        <f t="shared" si="27"/>
        <v>1.4313</v>
      </c>
      <c r="D869" s="30">
        <v>0</v>
      </c>
      <c r="E869" s="31">
        <v>1.4313</v>
      </c>
      <c r="F869" s="32">
        <v>0</v>
      </c>
      <c r="G869" s="32">
        <v>0</v>
      </c>
      <c r="H869" s="32">
        <v>0</v>
      </c>
      <c r="I869" s="32">
        <v>0</v>
      </c>
      <c r="J869" s="29">
        <f>Лист4!E867/1000</f>
        <v>22.4237</v>
      </c>
      <c r="K869" s="33"/>
      <c r="L869" s="33"/>
    </row>
    <row r="870" spans="1:12" s="34" customFormat="1" ht="18.75" customHeight="1" x14ac:dyDescent="0.25">
      <c r="A870" s="23" t="str">
        <f>Лист4!A868</f>
        <v xml:space="preserve">Ульяновых ул. д.2 </v>
      </c>
      <c r="B870" s="49">
        <f t="shared" si="26"/>
        <v>180.02759148936167</v>
      </c>
      <c r="C870" s="49">
        <f t="shared" si="27"/>
        <v>12.274608510638295</v>
      </c>
      <c r="D870" s="30">
        <v>0</v>
      </c>
      <c r="E870" s="31">
        <v>12.274608510638295</v>
      </c>
      <c r="F870" s="32">
        <v>0</v>
      </c>
      <c r="G870" s="32">
        <v>0</v>
      </c>
      <c r="H870" s="32">
        <v>0</v>
      </c>
      <c r="I870" s="32">
        <v>0</v>
      </c>
      <c r="J870" s="29">
        <f>Лист4!E868/1000</f>
        <v>192.30219999999997</v>
      </c>
      <c r="K870" s="33"/>
      <c r="L870" s="33"/>
    </row>
    <row r="871" spans="1:12" s="34" customFormat="1" ht="25.5" customHeight="1" x14ac:dyDescent="0.25">
      <c r="A871" s="23" t="str">
        <f>Лист4!A869</f>
        <v xml:space="preserve">Ульяновых ул. д.7 </v>
      </c>
      <c r="B871" s="49">
        <f t="shared" si="26"/>
        <v>14.659021276595745</v>
      </c>
      <c r="C871" s="49">
        <f t="shared" si="27"/>
        <v>0.99947872340425525</v>
      </c>
      <c r="D871" s="30">
        <v>0</v>
      </c>
      <c r="E871" s="31">
        <v>0.99947872340425525</v>
      </c>
      <c r="F871" s="32">
        <v>0</v>
      </c>
      <c r="G871" s="32">
        <v>0</v>
      </c>
      <c r="H871" s="32">
        <v>0</v>
      </c>
      <c r="I871" s="32">
        <v>0</v>
      </c>
      <c r="J871" s="29">
        <f>Лист4!E869/1000</f>
        <v>15.6585</v>
      </c>
      <c r="K871" s="33"/>
      <c r="L871" s="33"/>
    </row>
    <row r="872" spans="1:12" s="34" customFormat="1" ht="25.5" customHeight="1" x14ac:dyDescent="0.25">
      <c r="A872" s="23" t="str">
        <f>Лист4!A870</f>
        <v xml:space="preserve">Урицкого ул. д.10 </v>
      </c>
      <c r="B872" s="49">
        <f t="shared" si="26"/>
        <v>80.485923404255317</v>
      </c>
      <c r="C872" s="49">
        <f t="shared" si="27"/>
        <v>5.4876765957446798</v>
      </c>
      <c r="D872" s="30">
        <v>0</v>
      </c>
      <c r="E872" s="31">
        <v>5.4876765957446798</v>
      </c>
      <c r="F872" s="32">
        <v>0</v>
      </c>
      <c r="G872" s="32">
        <v>0</v>
      </c>
      <c r="H872" s="32">
        <v>0</v>
      </c>
      <c r="I872" s="32">
        <v>0</v>
      </c>
      <c r="J872" s="29">
        <f>Лист4!E870/1000</f>
        <v>85.97359999999999</v>
      </c>
      <c r="K872" s="33"/>
      <c r="L872" s="33"/>
    </row>
    <row r="873" spans="1:12" s="34" customFormat="1" ht="25.5" customHeight="1" x14ac:dyDescent="0.25">
      <c r="A873" s="23" t="str">
        <f>Лист4!A871</f>
        <v xml:space="preserve">Урицкого ул. д.11 </v>
      </c>
      <c r="B873" s="49">
        <f t="shared" si="26"/>
        <v>21.441855319148939</v>
      </c>
      <c r="C873" s="49">
        <f t="shared" si="27"/>
        <v>1.4619446808510641</v>
      </c>
      <c r="D873" s="30">
        <v>0</v>
      </c>
      <c r="E873" s="31">
        <v>1.4619446808510641</v>
      </c>
      <c r="F873" s="32">
        <v>0</v>
      </c>
      <c r="G873" s="32">
        <v>0</v>
      </c>
      <c r="H873" s="32">
        <v>0</v>
      </c>
      <c r="I873" s="32">
        <v>0</v>
      </c>
      <c r="J873" s="29">
        <f>Лист4!E871/1000</f>
        <v>22.903800000000004</v>
      </c>
      <c r="K873" s="33"/>
      <c r="L873" s="33"/>
    </row>
    <row r="874" spans="1:12" s="34" customFormat="1" ht="25.5" customHeight="1" x14ac:dyDescent="0.25">
      <c r="A874" s="23" t="str">
        <f>Лист4!A872</f>
        <v xml:space="preserve">Урицкого ул. д.13 </v>
      </c>
      <c r="B874" s="49">
        <f t="shared" si="26"/>
        <v>34.275166808510647</v>
      </c>
      <c r="C874" s="49">
        <f t="shared" si="27"/>
        <v>2.3369431914893619</v>
      </c>
      <c r="D874" s="30">
        <v>0</v>
      </c>
      <c r="E874" s="31">
        <v>2.3369431914893619</v>
      </c>
      <c r="F874" s="32">
        <v>0</v>
      </c>
      <c r="G874" s="32">
        <v>0</v>
      </c>
      <c r="H874" s="32">
        <v>0</v>
      </c>
      <c r="I874" s="32">
        <v>0</v>
      </c>
      <c r="J874" s="29">
        <f>Лист4!E872/1000</f>
        <v>36.612110000000008</v>
      </c>
      <c r="K874" s="33"/>
      <c r="L874" s="33"/>
    </row>
    <row r="875" spans="1:12" s="34" customFormat="1" ht="25.5" customHeight="1" x14ac:dyDescent="0.25">
      <c r="A875" s="23" t="str">
        <f>Лист4!A873</f>
        <v xml:space="preserve">Урицкого ул. д.16 </v>
      </c>
      <c r="B875" s="49">
        <f t="shared" si="26"/>
        <v>34.821038297872342</v>
      </c>
      <c r="C875" s="49">
        <f t="shared" si="27"/>
        <v>2.3741617021276595</v>
      </c>
      <c r="D875" s="30">
        <v>0</v>
      </c>
      <c r="E875" s="31">
        <v>2.3741617021276595</v>
      </c>
      <c r="F875" s="32">
        <v>0</v>
      </c>
      <c r="G875" s="32">
        <v>0</v>
      </c>
      <c r="H875" s="32">
        <v>0</v>
      </c>
      <c r="I875" s="32">
        <v>0</v>
      </c>
      <c r="J875" s="29">
        <f>Лист4!E873/1000</f>
        <v>37.1952</v>
      </c>
      <c r="K875" s="33"/>
      <c r="L875" s="33"/>
    </row>
    <row r="876" spans="1:12" s="34" customFormat="1" ht="25.5" customHeight="1" x14ac:dyDescent="0.25">
      <c r="A876" s="23" t="str">
        <f>Лист4!A874</f>
        <v xml:space="preserve">Урицкого ул. д.18 </v>
      </c>
      <c r="B876" s="49">
        <f t="shared" si="26"/>
        <v>21.085080851063829</v>
      </c>
      <c r="C876" s="49">
        <f t="shared" si="27"/>
        <v>1.4376191489361703</v>
      </c>
      <c r="D876" s="30">
        <v>0</v>
      </c>
      <c r="E876" s="31">
        <v>1.4376191489361703</v>
      </c>
      <c r="F876" s="32">
        <v>0</v>
      </c>
      <c r="G876" s="32">
        <v>0</v>
      </c>
      <c r="H876" s="32">
        <v>0</v>
      </c>
      <c r="I876" s="32">
        <v>0</v>
      </c>
      <c r="J876" s="29">
        <f>Лист4!E874/1000</f>
        <v>22.5227</v>
      </c>
      <c r="K876" s="33"/>
      <c r="L876" s="33"/>
    </row>
    <row r="877" spans="1:12" s="34" customFormat="1" ht="18.75" customHeight="1" x14ac:dyDescent="0.25">
      <c r="A877" s="23" t="str">
        <f>Лист4!A875</f>
        <v xml:space="preserve">Урицкого ул. д.19 </v>
      </c>
      <c r="B877" s="49">
        <f t="shared" si="26"/>
        <v>88.393940425531895</v>
      </c>
      <c r="C877" s="49">
        <f t="shared" si="27"/>
        <v>6.0268595744680837</v>
      </c>
      <c r="D877" s="30">
        <v>0</v>
      </c>
      <c r="E877" s="31">
        <v>6.0268595744680837</v>
      </c>
      <c r="F877" s="32">
        <v>0</v>
      </c>
      <c r="G877" s="32">
        <v>0</v>
      </c>
      <c r="H877" s="32">
        <v>0</v>
      </c>
      <c r="I877" s="32">
        <v>0</v>
      </c>
      <c r="J877" s="29">
        <f>Лист4!E875/1000</f>
        <v>94.420799999999986</v>
      </c>
      <c r="K877" s="33"/>
      <c r="L877" s="33"/>
    </row>
    <row r="878" spans="1:12" s="34" customFormat="1" ht="25.5" customHeight="1" x14ac:dyDescent="0.25">
      <c r="A878" s="23" t="str">
        <f>Лист4!A876</f>
        <v xml:space="preserve">Урицкого ул. д.20 </v>
      </c>
      <c r="B878" s="49">
        <f t="shared" si="26"/>
        <v>7.5915914893617016</v>
      </c>
      <c r="C878" s="49">
        <f t="shared" si="27"/>
        <v>0.51760851063829794</v>
      </c>
      <c r="D878" s="30">
        <v>0</v>
      </c>
      <c r="E878" s="31">
        <v>0.51760851063829794</v>
      </c>
      <c r="F878" s="32">
        <v>0</v>
      </c>
      <c r="G878" s="32">
        <v>0</v>
      </c>
      <c r="H878" s="32">
        <v>0</v>
      </c>
      <c r="I878" s="32">
        <v>0</v>
      </c>
      <c r="J878" s="29">
        <f>Лист4!E876/1000</f>
        <v>8.1091999999999995</v>
      </c>
      <c r="K878" s="33"/>
      <c r="L878" s="33"/>
    </row>
    <row r="879" spans="1:12" s="34" customFormat="1" ht="25.5" customHeight="1" x14ac:dyDescent="0.25">
      <c r="A879" s="23" t="str">
        <f>Лист4!A877</f>
        <v xml:space="preserve">Урицкого ул. д.21 </v>
      </c>
      <c r="B879" s="49">
        <f t="shared" si="26"/>
        <v>34.231344680851066</v>
      </c>
      <c r="C879" s="49">
        <f t="shared" si="27"/>
        <v>2.3339553191489362</v>
      </c>
      <c r="D879" s="30"/>
      <c r="E879" s="31">
        <v>2.3339553191489362</v>
      </c>
      <c r="F879" s="32"/>
      <c r="G879" s="32"/>
      <c r="H879" s="32"/>
      <c r="I879" s="32"/>
      <c r="J879" s="29">
        <f>Лист4!E877/1000</f>
        <v>36.565300000000001</v>
      </c>
      <c r="K879" s="33"/>
      <c r="L879" s="33"/>
    </row>
    <row r="880" spans="1:12" s="34" customFormat="1" ht="25.5" customHeight="1" x14ac:dyDescent="0.25">
      <c r="A880" s="23" t="str">
        <f>Лист4!A878</f>
        <v xml:space="preserve">Урицкого ул. д.22 </v>
      </c>
      <c r="B880" s="49">
        <f t="shared" si="26"/>
        <v>49.397536170212774</v>
      </c>
      <c r="C880" s="49">
        <f t="shared" si="27"/>
        <v>3.368013829787234</v>
      </c>
      <c r="D880" s="30">
        <v>0</v>
      </c>
      <c r="E880" s="31">
        <v>3.368013829787234</v>
      </c>
      <c r="F880" s="32">
        <v>0</v>
      </c>
      <c r="G880" s="32">
        <v>0</v>
      </c>
      <c r="H880" s="32">
        <v>0</v>
      </c>
      <c r="I880" s="32">
        <v>0</v>
      </c>
      <c r="J880" s="29">
        <f>Лист4!E878/1000</f>
        <v>52.765550000000005</v>
      </c>
      <c r="K880" s="33"/>
      <c r="L880" s="33"/>
    </row>
    <row r="881" spans="1:12" s="34" customFormat="1" ht="18.75" customHeight="1" x14ac:dyDescent="0.25">
      <c r="A881" s="23" t="str">
        <f>Лист4!A879</f>
        <v xml:space="preserve">Урицкого ул. д.23 </v>
      </c>
      <c r="B881" s="49">
        <f t="shared" si="26"/>
        <v>41.156551489361711</v>
      </c>
      <c r="C881" s="49">
        <f t="shared" si="27"/>
        <v>2.806128510638298</v>
      </c>
      <c r="D881" s="30">
        <v>0</v>
      </c>
      <c r="E881" s="31">
        <v>2.806128510638298</v>
      </c>
      <c r="F881" s="32">
        <v>0</v>
      </c>
      <c r="G881" s="32">
        <v>0</v>
      </c>
      <c r="H881" s="32">
        <v>0</v>
      </c>
      <c r="I881" s="32">
        <v>0</v>
      </c>
      <c r="J881" s="29">
        <f>Лист4!E879/1000</f>
        <v>43.962680000000006</v>
      </c>
      <c r="K881" s="33"/>
      <c r="L881" s="33"/>
    </row>
    <row r="882" spans="1:12" s="34" customFormat="1" ht="25.5" customHeight="1" x14ac:dyDescent="0.25">
      <c r="A882" s="23" t="str">
        <f>Лист4!A880</f>
        <v xml:space="preserve">Урицкого ул. д.24 </v>
      </c>
      <c r="B882" s="49">
        <f t="shared" si="26"/>
        <v>38.056068085106382</v>
      </c>
      <c r="C882" s="49">
        <f t="shared" si="27"/>
        <v>2.5947319148936168</v>
      </c>
      <c r="D882" s="30">
        <v>0</v>
      </c>
      <c r="E882" s="31">
        <v>2.5947319148936168</v>
      </c>
      <c r="F882" s="32">
        <v>0</v>
      </c>
      <c r="G882" s="32">
        <v>0</v>
      </c>
      <c r="H882" s="32">
        <v>0</v>
      </c>
      <c r="I882" s="32">
        <v>0</v>
      </c>
      <c r="J882" s="29">
        <f>Лист4!E880/1000</f>
        <v>40.650799999999997</v>
      </c>
      <c r="K882" s="33"/>
      <c r="L882" s="33"/>
    </row>
    <row r="883" spans="1:12" s="34" customFormat="1" ht="25.5" customHeight="1" x14ac:dyDescent="0.25">
      <c r="A883" s="23" t="str">
        <f>Лист4!A881</f>
        <v xml:space="preserve">Урицкого ул. д.25 </v>
      </c>
      <c r="B883" s="49">
        <f t="shared" si="26"/>
        <v>6.2314297872340418</v>
      </c>
      <c r="C883" s="49">
        <f t="shared" si="27"/>
        <v>0.42487021276595738</v>
      </c>
      <c r="D883" s="30">
        <v>0</v>
      </c>
      <c r="E883" s="31">
        <v>0.42487021276595738</v>
      </c>
      <c r="F883" s="32">
        <v>0</v>
      </c>
      <c r="G883" s="32">
        <v>0</v>
      </c>
      <c r="H883" s="32">
        <v>0</v>
      </c>
      <c r="I883" s="32">
        <v>0</v>
      </c>
      <c r="J883" s="29">
        <f>Лист4!E881/1000</f>
        <v>6.656299999999999</v>
      </c>
      <c r="K883" s="33"/>
      <c r="L883" s="33"/>
    </row>
    <row r="884" spans="1:12" s="34" customFormat="1" ht="25.5" customHeight="1" x14ac:dyDescent="0.25">
      <c r="A884" s="23" t="str">
        <f>Лист4!A882</f>
        <v xml:space="preserve">Урицкого ул. д.26 </v>
      </c>
      <c r="B884" s="49">
        <f t="shared" si="26"/>
        <v>15.821744680851065</v>
      </c>
      <c r="C884" s="49">
        <f t="shared" si="27"/>
        <v>1.0787553191489363</v>
      </c>
      <c r="D884" s="30">
        <v>0</v>
      </c>
      <c r="E884" s="31">
        <v>1.0787553191489363</v>
      </c>
      <c r="F884" s="32">
        <v>0</v>
      </c>
      <c r="G884" s="32">
        <v>0</v>
      </c>
      <c r="H884" s="32">
        <v>0</v>
      </c>
      <c r="I884" s="32">
        <v>0</v>
      </c>
      <c r="J884" s="29">
        <f>Лист4!E882/1000</f>
        <v>16.900500000000001</v>
      </c>
      <c r="K884" s="33"/>
      <c r="L884" s="33"/>
    </row>
    <row r="885" spans="1:12" s="34" customFormat="1" ht="25.5" customHeight="1" x14ac:dyDescent="0.25">
      <c r="A885" s="23" t="str">
        <f>Лист4!A883</f>
        <v xml:space="preserve">Урицкого ул. д.27 </v>
      </c>
      <c r="B885" s="49">
        <f t="shared" si="26"/>
        <v>0</v>
      </c>
      <c r="C885" s="49">
        <f t="shared" si="27"/>
        <v>0</v>
      </c>
      <c r="D885" s="30">
        <v>0</v>
      </c>
      <c r="E885" s="31">
        <v>0</v>
      </c>
      <c r="F885" s="32">
        <v>0</v>
      </c>
      <c r="G885" s="32">
        <v>0</v>
      </c>
      <c r="H885" s="32">
        <v>0</v>
      </c>
      <c r="I885" s="32">
        <v>0</v>
      </c>
      <c r="J885" s="29">
        <f>Лист4!E883/1000</f>
        <v>0</v>
      </c>
      <c r="K885" s="33"/>
      <c r="L885" s="33"/>
    </row>
    <row r="886" spans="1:12" s="34" customFormat="1" ht="18.75" customHeight="1" x14ac:dyDescent="0.25">
      <c r="A886" s="23" t="str">
        <f>Лист4!A884</f>
        <v xml:space="preserve">Урицкого ул. д.3 </v>
      </c>
      <c r="B886" s="49">
        <f t="shared" si="26"/>
        <v>635.83023829787214</v>
      </c>
      <c r="C886" s="49">
        <f t="shared" si="27"/>
        <v>43.352061702127649</v>
      </c>
      <c r="D886" s="30">
        <v>0</v>
      </c>
      <c r="E886" s="31">
        <v>43.352061702127649</v>
      </c>
      <c r="F886" s="32">
        <v>0</v>
      </c>
      <c r="G886" s="32">
        <v>0</v>
      </c>
      <c r="H886" s="32">
        <v>0</v>
      </c>
      <c r="I886" s="32">
        <v>0</v>
      </c>
      <c r="J886" s="29">
        <f>Лист4!E884/1000</f>
        <v>679.18229999999983</v>
      </c>
      <c r="K886" s="33"/>
      <c r="L886" s="33"/>
    </row>
    <row r="887" spans="1:12" s="34" customFormat="1" ht="25.5" customHeight="1" x14ac:dyDescent="0.25">
      <c r="A887" s="23" t="str">
        <f>Лист4!A885</f>
        <v xml:space="preserve">Урицкого ул. д.30 </v>
      </c>
      <c r="B887" s="49">
        <f t="shared" si="26"/>
        <v>0</v>
      </c>
      <c r="C887" s="49">
        <f t="shared" si="27"/>
        <v>0</v>
      </c>
      <c r="D887" s="30">
        <v>0</v>
      </c>
      <c r="E887" s="31">
        <v>0</v>
      </c>
      <c r="F887" s="32">
        <v>0</v>
      </c>
      <c r="G887" s="32">
        <v>0</v>
      </c>
      <c r="H887" s="32">
        <v>0</v>
      </c>
      <c r="I887" s="32">
        <v>0</v>
      </c>
      <c r="J887" s="29">
        <f>Лист4!E885/1000</f>
        <v>0</v>
      </c>
      <c r="K887" s="33"/>
      <c r="L887" s="33"/>
    </row>
    <row r="888" spans="1:12" s="34" customFormat="1" ht="25.5" customHeight="1" x14ac:dyDescent="0.25">
      <c r="A888" s="23" t="str">
        <f>Лист4!A886</f>
        <v xml:space="preserve">Урицкого ул. д.31 </v>
      </c>
      <c r="B888" s="49">
        <f t="shared" si="26"/>
        <v>0.44262127659574468</v>
      </c>
      <c r="C888" s="49">
        <f t="shared" si="27"/>
        <v>3.0178723404255321E-2</v>
      </c>
      <c r="D888" s="30">
        <v>0</v>
      </c>
      <c r="E888" s="31">
        <v>3.0178723404255321E-2</v>
      </c>
      <c r="F888" s="32">
        <v>0</v>
      </c>
      <c r="G888" s="32">
        <v>0</v>
      </c>
      <c r="H888" s="32">
        <v>0</v>
      </c>
      <c r="I888" s="32">
        <v>0</v>
      </c>
      <c r="J888" s="29">
        <f>Лист4!E886/1000</f>
        <v>0.4728</v>
      </c>
      <c r="K888" s="33"/>
      <c r="L888" s="33"/>
    </row>
    <row r="889" spans="1:12" s="34" customFormat="1" ht="25.5" customHeight="1" x14ac:dyDescent="0.25">
      <c r="A889" s="23" t="str">
        <f>Лист4!A887</f>
        <v xml:space="preserve">Урицкого ул. д.32 </v>
      </c>
      <c r="B889" s="49">
        <f t="shared" si="26"/>
        <v>8.9190808510638302</v>
      </c>
      <c r="C889" s="49">
        <f t="shared" si="27"/>
        <v>0.60811914893617025</v>
      </c>
      <c r="D889" s="30">
        <v>0</v>
      </c>
      <c r="E889" s="31">
        <v>0.60811914893617025</v>
      </c>
      <c r="F889" s="32">
        <v>0</v>
      </c>
      <c r="G889" s="32">
        <v>0</v>
      </c>
      <c r="H889" s="32">
        <v>0</v>
      </c>
      <c r="I889" s="32">
        <v>0</v>
      </c>
      <c r="J889" s="29">
        <f>Лист4!E887/1000</f>
        <v>9.5272000000000006</v>
      </c>
      <c r="K889" s="33"/>
      <c r="L889" s="33"/>
    </row>
    <row r="890" spans="1:12" s="34" customFormat="1" ht="25.5" customHeight="1" x14ac:dyDescent="0.25">
      <c r="A890" s="23" t="str">
        <f>Лист4!A888</f>
        <v xml:space="preserve">Урицкого ул. д.33 </v>
      </c>
      <c r="B890" s="49">
        <f t="shared" si="26"/>
        <v>20.654517446808512</v>
      </c>
      <c r="C890" s="49">
        <f t="shared" si="27"/>
        <v>1.4082625531914894</v>
      </c>
      <c r="D890" s="30">
        <v>0</v>
      </c>
      <c r="E890" s="31">
        <v>1.4082625531914894</v>
      </c>
      <c r="F890" s="32">
        <v>0</v>
      </c>
      <c r="G890" s="32">
        <v>0</v>
      </c>
      <c r="H890" s="32">
        <v>0</v>
      </c>
      <c r="I890" s="32">
        <v>0</v>
      </c>
      <c r="J890" s="29">
        <f>Лист4!E888/1000</f>
        <v>22.06278</v>
      </c>
      <c r="K890" s="33"/>
      <c r="L890" s="33"/>
    </row>
    <row r="891" spans="1:12" s="34" customFormat="1" ht="25.5" customHeight="1" x14ac:dyDescent="0.25">
      <c r="A891" s="23" t="str">
        <f>Лист4!A889</f>
        <v xml:space="preserve">Урицкого ул. д.35 </v>
      </c>
      <c r="B891" s="49">
        <f t="shared" si="26"/>
        <v>53.25070042553191</v>
      </c>
      <c r="C891" s="49">
        <f t="shared" si="27"/>
        <v>3.6307295744680852</v>
      </c>
      <c r="D891" s="30">
        <v>0</v>
      </c>
      <c r="E891" s="31">
        <v>3.6307295744680852</v>
      </c>
      <c r="F891" s="32">
        <v>0</v>
      </c>
      <c r="G891" s="32">
        <v>0</v>
      </c>
      <c r="H891" s="32">
        <v>0</v>
      </c>
      <c r="I891" s="32">
        <v>0</v>
      </c>
      <c r="J891" s="29">
        <f>Лист4!E889/1000</f>
        <v>56.881429999999995</v>
      </c>
      <c r="K891" s="33"/>
      <c r="L891" s="33"/>
    </row>
    <row r="892" spans="1:12" s="34" customFormat="1" ht="25.5" customHeight="1" x14ac:dyDescent="0.25">
      <c r="A892" s="23" t="str">
        <f>Лист4!A890</f>
        <v xml:space="preserve">Урицкого ул. д.37 </v>
      </c>
      <c r="B892" s="49">
        <f t="shared" si="26"/>
        <v>21.63946212765957</v>
      </c>
      <c r="C892" s="49">
        <f t="shared" si="27"/>
        <v>1.4754178723404254</v>
      </c>
      <c r="D892" s="30">
        <v>0</v>
      </c>
      <c r="E892" s="31">
        <v>1.4754178723404254</v>
      </c>
      <c r="F892" s="32">
        <v>0</v>
      </c>
      <c r="G892" s="32">
        <v>0</v>
      </c>
      <c r="H892" s="32">
        <v>0</v>
      </c>
      <c r="I892" s="32">
        <v>0</v>
      </c>
      <c r="J892" s="29">
        <f>Лист4!E890/1000</f>
        <v>23.114879999999996</v>
      </c>
      <c r="K892" s="33"/>
      <c r="L892" s="33"/>
    </row>
    <row r="893" spans="1:12" s="34" customFormat="1" ht="25.5" customHeight="1" x14ac:dyDescent="0.25">
      <c r="A893" s="23" t="str">
        <f>Лист4!A891</f>
        <v xml:space="preserve">Урицкого ул. д.40 </v>
      </c>
      <c r="B893" s="49">
        <f t="shared" si="26"/>
        <v>16.675625531914893</v>
      </c>
      <c r="C893" s="49">
        <f t="shared" si="27"/>
        <v>1.1369744680851064</v>
      </c>
      <c r="D893" s="30">
        <v>0</v>
      </c>
      <c r="E893" s="31">
        <v>1.1369744680851064</v>
      </c>
      <c r="F893" s="32">
        <v>0</v>
      </c>
      <c r="G893" s="32">
        <v>0</v>
      </c>
      <c r="H893" s="32">
        <v>0</v>
      </c>
      <c r="I893" s="32">
        <v>0</v>
      </c>
      <c r="J893" s="29">
        <f>Лист4!E891/1000</f>
        <v>17.8126</v>
      </c>
      <c r="K893" s="33"/>
      <c r="L893" s="33"/>
    </row>
    <row r="894" spans="1:12" s="34" customFormat="1" ht="18.75" customHeight="1" x14ac:dyDescent="0.25">
      <c r="A894" s="23" t="str">
        <f>Лист4!A892</f>
        <v xml:space="preserve">Урицкого ул. д.43 </v>
      </c>
      <c r="B894" s="49">
        <f t="shared" si="26"/>
        <v>4.6621276595744687</v>
      </c>
      <c r="C894" s="49">
        <f t="shared" si="27"/>
        <v>0.31787234042553192</v>
      </c>
      <c r="D894" s="30">
        <v>0</v>
      </c>
      <c r="E894" s="31">
        <v>0.31787234042553192</v>
      </c>
      <c r="F894" s="32">
        <v>0</v>
      </c>
      <c r="G894" s="32">
        <v>0</v>
      </c>
      <c r="H894" s="32">
        <v>0</v>
      </c>
      <c r="I894" s="32">
        <v>0</v>
      </c>
      <c r="J894" s="29">
        <f>Лист4!E892/1000</f>
        <v>4.9800000000000004</v>
      </c>
      <c r="K894" s="33"/>
      <c r="L894" s="33"/>
    </row>
    <row r="895" spans="1:12" s="34" customFormat="1" ht="18.75" customHeight="1" x14ac:dyDescent="0.25">
      <c r="A895" s="23" t="str">
        <f>Лист4!A893</f>
        <v xml:space="preserve">Урицкого ул. д.44 </v>
      </c>
      <c r="B895" s="49">
        <f t="shared" si="26"/>
        <v>11.095863829787236</v>
      </c>
      <c r="C895" s="49">
        <f t="shared" si="27"/>
        <v>0.75653617021276598</v>
      </c>
      <c r="D895" s="30">
        <v>0</v>
      </c>
      <c r="E895" s="31">
        <v>0.75653617021276598</v>
      </c>
      <c r="F895" s="32">
        <v>0</v>
      </c>
      <c r="G895" s="32">
        <v>0</v>
      </c>
      <c r="H895" s="32">
        <v>0</v>
      </c>
      <c r="I895" s="32">
        <v>0</v>
      </c>
      <c r="J895" s="29">
        <f>Лист4!E893/1000</f>
        <v>11.852400000000001</v>
      </c>
      <c r="K895" s="33"/>
      <c r="L895" s="33"/>
    </row>
    <row r="896" spans="1:12" s="34" customFormat="1" ht="18.75" customHeight="1" x14ac:dyDescent="0.25">
      <c r="A896" s="23" t="str">
        <f>Лист4!A894</f>
        <v xml:space="preserve">Урицкого ул. д.47 </v>
      </c>
      <c r="B896" s="49">
        <f t="shared" si="26"/>
        <v>13.974306382978723</v>
      </c>
      <c r="C896" s="49">
        <f t="shared" si="27"/>
        <v>0.95279361702127652</v>
      </c>
      <c r="D896" s="30">
        <v>0</v>
      </c>
      <c r="E896" s="31">
        <v>0.95279361702127652</v>
      </c>
      <c r="F896" s="32">
        <v>0</v>
      </c>
      <c r="G896" s="32">
        <v>0</v>
      </c>
      <c r="H896" s="32">
        <v>0</v>
      </c>
      <c r="I896" s="32">
        <v>0</v>
      </c>
      <c r="J896" s="29">
        <f>Лист4!E894/1000</f>
        <v>14.927099999999999</v>
      </c>
      <c r="K896" s="33"/>
      <c r="L896" s="33"/>
    </row>
    <row r="897" spans="1:12" s="34" customFormat="1" ht="25.5" customHeight="1" x14ac:dyDescent="0.25">
      <c r="A897" s="23" t="str">
        <f>Лист4!A895</f>
        <v xml:space="preserve">Урицкого ул. д.48 </v>
      </c>
      <c r="B897" s="49">
        <f t="shared" si="26"/>
        <v>5.0031744680851071</v>
      </c>
      <c r="C897" s="49">
        <f t="shared" si="27"/>
        <v>0.34112553191489364</v>
      </c>
      <c r="D897" s="30">
        <v>0</v>
      </c>
      <c r="E897" s="31">
        <v>0.34112553191489364</v>
      </c>
      <c r="F897" s="32">
        <v>0</v>
      </c>
      <c r="G897" s="32">
        <v>0</v>
      </c>
      <c r="H897" s="32">
        <v>0</v>
      </c>
      <c r="I897" s="32">
        <v>0</v>
      </c>
      <c r="J897" s="29">
        <f>Лист4!E895/1000</f>
        <v>5.3443000000000005</v>
      </c>
      <c r="K897" s="33"/>
      <c r="L897" s="33"/>
    </row>
    <row r="898" spans="1:12" s="34" customFormat="1" ht="25.5" customHeight="1" x14ac:dyDescent="0.25">
      <c r="A898" s="23" t="str">
        <f>Лист4!A896</f>
        <v xml:space="preserve">Урицкого ул. д.49 </v>
      </c>
      <c r="B898" s="49">
        <f t="shared" si="26"/>
        <v>43.926136170212764</v>
      </c>
      <c r="C898" s="49">
        <f t="shared" si="27"/>
        <v>2.9949638297872339</v>
      </c>
      <c r="D898" s="30">
        <v>0</v>
      </c>
      <c r="E898" s="31">
        <v>2.9949638297872339</v>
      </c>
      <c r="F898" s="32">
        <v>0</v>
      </c>
      <c r="G898" s="32">
        <v>0</v>
      </c>
      <c r="H898" s="32">
        <v>0</v>
      </c>
      <c r="I898" s="32">
        <v>0</v>
      </c>
      <c r="J898" s="29">
        <f>Лист4!E896/1000</f>
        <v>46.921099999999996</v>
      </c>
      <c r="K898" s="33"/>
      <c r="L898" s="33"/>
    </row>
    <row r="899" spans="1:12" s="34" customFormat="1" ht="18.75" customHeight="1" x14ac:dyDescent="0.25">
      <c r="A899" s="23" t="str">
        <f>Лист4!A897</f>
        <v xml:space="preserve">Урицкого ул. д.50 </v>
      </c>
      <c r="B899" s="49">
        <f t="shared" si="26"/>
        <v>32.223540425531915</v>
      </c>
      <c r="C899" s="49">
        <f t="shared" si="27"/>
        <v>2.197059574468085</v>
      </c>
      <c r="D899" s="30">
        <v>0</v>
      </c>
      <c r="E899" s="31">
        <v>2.197059574468085</v>
      </c>
      <c r="F899" s="32">
        <v>0</v>
      </c>
      <c r="G899" s="32">
        <v>0</v>
      </c>
      <c r="H899" s="32">
        <v>0</v>
      </c>
      <c r="I899" s="32">
        <v>0</v>
      </c>
      <c r="J899" s="29">
        <f>Лист4!E897/1000</f>
        <v>34.4206</v>
      </c>
      <c r="K899" s="33"/>
      <c r="L899" s="33"/>
    </row>
    <row r="900" spans="1:12" s="34" customFormat="1" ht="18.75" customHeight="1" x14ac:dyDescent="0.25">
      <c r="A900" s="23" t="str">
        <f>Лист4!A898</f>
        <v xml:space="preserve">Урицкого ул. д.51 </v>
      </c>
      <c r="B900" s="49">
        <f t="shared" si="26"/>
        <v>6.6257446808510636</v>
      </c>
      <c r="C900" s="49">
        <f t="shared" si="27"/>
        <v>0.45175531914893619</v>
      </c>
      <c r="D900" s="30">
        <v>0</v>
      </c>
      <c r="E900" s="31">
        <v>0.45175531914893619</v>
      </c>
      <c r="F900" s="32">
        <v>0</v>
      </c>
      <c r="G900" s="32">
        <v>0</v>
      </c>
      <c r="H900" s="32">
        <v>0</v>
      </c>
      <c r="I900" s="32">
        <v>0</v>
      </c>
      <c r="J900" s="29">
        <f>Лист4!E898/1000</f>
        <v>7.0774999999999997</v>
      </c>
      <c r="K900" s="33"/>
      <c r="L900" s="33"/>
    </row>
    <row r="901" spans="1:12" s="34" customFormat="1" ht="18.75" customHeight="1" x14ac:dyDescent="0.25">
      <c r="A901" s="23" t="str">
        <f>Лист4!A899</f>
        <v xml:space="preserve">Урицкого ул. д.54 </v>
      </c>
      <c r="B901" s="49">
        <f t="shared" si="26"/>
        <v>14.33931914893617</v>
      </c>
      <c r="C901" s="49">
        <f t="shared" si="27"/>
        <v>0.97768085106382985</v>
      </c>
      <c r="D901" s="30">
        <v>0</v>
      </c>
      <c r="E901" s="31">
        <v>0.97768085106382985</v>
      </c>
      <c r="F901" s="32">
        <v>0</v>
      </c>
      <c r="G901" s="32">
        <v>0</v>
      </c>
      <c r="H901" s="32">
        <v>0</v>
      </c>
      <c r="I901" s="32">
        <v>0</v>
      </c>
      <c r="J901" s="29">
        <f>Лист4!E899/1000</f>
        <v>15.317</v>
      </c>
      <c r="K901" s="33"/>
      <c r="L901" s="33"/>
    </row>
    <row r="902" spans="1:12" s="34" customFormat="1" ht="18.75" customHeight="1" x14ac:dyDescent="0.25">
      <c r="A902" s="23" t="str">
        <f>Лист4!A900</f>
        <v xml:space="preserve">Урицкого ул. д.56 </v>
      </c>
      <c r="B902" s="49">
        <f t="shared" si="26"/>
        <v>3.5551063829787233</v>
      </c>
      <c r="C902" s="49">
        <f t="shared" si="27"/>
        <v>0.2423936170212766</v>
      </c>
      <c r="D902" s="30">
        <v>0</v>
      </c>
      <c r="E902" s="31">
        <v>0.2423936170212766</v>
      </c>
      <c r="F902" s="32">
        <v>0</v>
      </c>
      <c r="G902" s="32">
        <v>0</v>
      </c>
      <c r="H902" s="32">
        <v>0</v>
      </c>
      <c r="I902" s="32">
        <v>0</v>
      </c>
      <c r="J902" s="29">
        <f>Лист4!E900/1000</f>
        <v>3.7974999999999999</v>
      </c>
      <c r="K902" s="33"/>
      <c r="L902" s="33"/>
    </row>
    <row r="903" spans="1:12" s="34" customFormat="1" ht="18.75" customHeight="1" x14ac:dyDescent="0.25">
      <c r="A903" s="23" t="str">
        <f>Лист4!A901</f>
        <v xml:space="preserve">Урицкого ул. д.57 </v>
      </c>
      <c r="B903" s="49">
        <f t="shared" si="26"/>
        <v>30.807208510638304</v>
      </c>
      <c r="C903" s="49">
        <f t="shared" si="27"/>
        <v>2.1004914893617022</v>
      </c>
      <c r="D903" s="30">
        <v>0</v>
      </c>
      <c r="E903" s="31">
        <v>2.1004914893617022</v>
      </c>
      <c r="F903" s="32">
        <v>0</v>
      </c>
      <c r="G903" s="32">
        <v>0</v>
      </c>
      <c r="H903" s="32">
        <v>0</v>
      </c>
      <c r="I903" s="32">
        <v>0</v>
      </c>
      <c r="J903" s="29">
        <f>Лист4!E901/1000</f>
        <v>32.907700000000006</v>
      </c>
      <c r="K903" s="33"/>
      <c r="L903" s="33"/>
    </row>
    <row r="904" spans="1:12" s="34" customFormat="1" ht="18.75" customHeight="1" x14ac:dyDescent="0.25">
      <c r="A904" s="23" t="str">
        <f>Лист4!A902</f>
        <v xml:space="preserve">Урицкого ул. д.58 </v>
      </c>
      <c r="B904" s="49">
        <f t="shared" ref="B904:B967" si="28">J904+I904-E904</f>
        <v>0.28815319148936169</v>
      </c>
      <c r="C904" s="49">
        <f t="shared" ref="C904:C967" si="29">E904</f>
        <v>1.9646808510638301E-2</v>
      </c>
      <c r="D904" s="30">
        <v>0</v>
      </c>
      <c r="E904" s="31">
        <v>1.9646808510638301E-2</v>
      </c>
      <c r="F904" s="32">
        <v>0</v>
      </c>
      <c r="G904" s="32">
        <v>0</v>
      </c>
      <c r="H904" s="32">
        <v>0</v>
      </c>
      <c r="I904" s="32">
        <v>0</v>
      </c>
      <c r="J904" s="29">
        <f>Лист4!E902/1000</f>
        <v>0.30780000000000002</v>
      </c>
      <c r="K904" s="33"/>
      <c r="L904" s="33"/>
    </row>
    <row r="905" spans="1:12" s="34" customFormat="1" ht="18.75" customHeight="1" x14ac:dyDescent="0.25">
      <c r="A905" s="23" t="str">
        <f>Лист4!A903</f>
        <v xml:space="preserve">Урицкого ул. д.6 </v>
      </c>
      <c r="B905" s="49">
        <f t="shared" si="28"/>
        <v>109.61729361702126</v>
      </c>
      <c r="C905" s="49">
        <f t="shared" si="29"/>
        <v>7.473906382978722</v>
      </c>
      <c r="D905" s="30">
        <v>0</v>
      </c>
      <c r="E905" s="31">
        <v>7.473906382978722</v>
      </c>
      <c r="F905" s="32">
        <v>0</v>
      </c>
      <c r="G905" s="32">
        <v>0</v>
      </c>
      <c r="H905" s="32">
        <v>0</v>
      </c>
      <c r="I905" s="32">
        <v>0</v>
      </c>
      <c r="J905" s="29">
        <f>Лист4!E903/1000</f>
        <v>117.09119999999999</v>
      </c>
      <c r="K905" s="33"/>
      <c r="L905" s="33"/>
    </row>
    <row r="906" spans="1:12" s="34" customFormat="1" ht="18.75" customHeight="1" x14ac:dyDescent="0.25">
      <c r="A906" s="23" t="str">
        <f>Лист4!A904</f>
        <v xml:space="preserve">Урицкого ул. д.6/5 </v>
      </c>
      <c r="B906" s="49">
        <f t="shared" si="28"/>
        <v>6.0473974468085103</v>
      </c>
      <c r="C906" s="49">
        <f t="shared" si="29"/>
        <v>0.41232255319148936</v>
      </c>
      <c r="D906" s="30">
        <v>0</v>
      </c>
      <c r="E906" s="31">
        <v>0.41232255319148936</v>
      </c>
      <c r="F906" s="32">
        <v>0</v>
      </c>
      <c r="G906" s="32">
        <v>0</v>
      </c>
      <c r="H906" s="32">
        <v>0</v>
      </c>
      <c r="I906" s="32">
        <v>0</v>
      </c>
      <c r="J906" s="29">
        <f>Лист4!E904/1000</f>
        <v>6.4597199999999999</v>
      </c>
      <c r="K906" s="33"/>
      <c r="L906" s="33"/>
    </row>
    <row r="907" spans="1:12" s="34" customFormat="1" ht="18.75" customHeight="1" x14ac:dyDescent="0.25">
      <c r="A907" s="23" t="str">
        <f>Лист4!A905</f>
        <v xml:space="preserve">Фадеева ул. д.11 </v>
      </c>
      <c r="B907" s="49">
        <f t="shared" si="28"/>
        <v>0</v>
      </c>
      <c r="C907" s="49">
        <f t="shared" si="29"/>
        <v>0</v>
      </c>
      <c r="D907" s="30">
        <v>0</v>
      </c>
      <c r="E907" s="31">
        <v>0</v>
      </c>
      <c r="F907" s="32">
        <v>0</v>
      </c>
      <c r="G907" s="32">
        <v>0</v>
      </c>
      <c r="H907" s="32">
        <v>0</v>
      </c>
      <c r="I907" s="32">
        <v>0</v>
      </c>
      <c r="J907" s="29">
        <f>Лист4!E905/1000</f>
        <v>0</v>
      </c>
      <c r="K907" s="33"/>
      <c r="L907" s="33"/>
    </row>
    <row r="908" spans="1:12" s="34" customFormat="1" ht="18.75" customHeight="1" x14ac:dyDescent="0.25">
      <c r="A908" s="23" t="str">
        <f>Лист4!A906</f>
        <v xml:space="preserve">Фадеева ул. д.13 </v>
      </c>
      <c r="B908" s="49">
        <f t="shared" si="28"/>
        <v>0</v>
      </c>
      <c r="C908" s="49">
        <f t="shared" si="29"/>
        <v>0</v>
      </c>
      <c r="D908" s="30">
        <v>0</v>
      </c>
      <c r="E908" s="31">
        <v>0</v>
      </c>
      <c r="F908" s="32">
        <v>0</v>
      </c>
      <c r="G908" s="32">
        <v>0</v>
      </c>
      <c r="H908" s="32">
        <v>0</v>
      </c>
      <c r="I908" s="32">
        <v>0</v>
      </c>
      <c r="J908" s="29">
        <f>Лист4!E906/1000</f>
        <v>0</v>
      </c>
      <c r="K908" s="33"/>
      <c r="L908" s="33"/>
    </row>
    <row r="909" spans="1:12" s="34" customFormat="1" ht="18.75" customHeight="1" x14ac:dyDescent="0.25">
      <c r="A909" s="23" t="str">
        <f>Лист4!A907</f>
        <v xml:space="preserve">Фадеева ул. д.17 </v>
      </c>
      <c r="B909" s="49">
        <f t="shared" si="28"/>
        <v>0.26587234042553187</v>
      </c>
      <c r="C909" s="49">
        <f t="shared" si="29"/>
        <v>1.8127659574468082E-2</v>
      </c>
      <c r="D909" s="30">
        <v>0</v>
      </c>
      <c r="E909" s="31">
        <v>1.8127659574468082E-2</v>
      </c>
      <c r="F909" s="32">
        <v>0</v>
      </c>
      <c r="G909" s="32">
        <v>0</v>
      </c>
      <c r="H909" s="32">
        <v>0</v>
      </c>
      <c r="I909" s="32">
        <v>0</v>
      </c>
      <c r="J909" s="29">
        <f>Лист4!E907/1000</f>
        <v>0.28399999999999997</v>
      </c>
      <c r="K909" s="33"/>
      <c r="L909" s="33"/>
    </row>
    <row r="910" spans="1:12" s="34" customFormat="1" ht="25.5" customHeight="1" x14ac:dyDescent="0.25">
      <c r="A910" s="23" t="str">
        <f>Лист4!A908</f>
        <v xml:space="preserve">Фадеева ул. д.23 </v>
      </c>
      <c r="B910" s="49">
        <f t="shared" si="28"/>
        <v>0</v>
      </c>
      <c r="C910" s="49">
        <f t="shared" si="29"/>
        <v>0</v>
      </c>
      <c r="D910" s="30">
        <v>0</v>
      </c>
      <c r="E910" s="31">
        <v>0</v>
      </c>
      <c r="F910" s="32">
        <v>0</v>
      </c>
      <c r="G910" s="32">
        <v>0</v>
      </c>
      <c r="H910" s="32">
        <v>0</v>
      </c>
      <c r="I910" s="32">
        <v>0</v>
      </c>
      <c r="J910" s="29">
        <f>Лист4!E908/1000</f>
        <v>0</v>
      </c>
      <c r="K910" s="33"/>
      <c r="L910" s="33"/>
    </row>
    <row r="911" spans="1:12" s="34" customFormat="1" ht="18.75" customHeight="1" x14ac:dyDescent="0.25">
      <c r="A911" s="23" t="str">
        <f>Лист4!A909</f>
        <v xml:space="preserve">Фадеева ул. д.24 </v>
      </c>
      <c r="B911" s="49">
        <f t="shared" si="28"/>
        <v>0</v>
      </c>
      <c r="C911" s="49">
        <f t="shared" si="29"/>
        <v>0</v>
      </c>
      <c r="D911" s="30">
        <v>0</v>
      </c>
      <c r="E911" s="31">
        <v>0</v>
      </c>
      <c r="F911" s="32">
        <v>0</v>
      </c>
      <c r="G911" s="32">
        <v>0</v>
      </c>
      <c r="H911" s="32">
        <v>0</v>
      </c>
      <c r="I911" s="32">
        <v>0</v>
      </c>
      <c r="J911" s="29">
        <f>Лист4!E909/1000</f>
        <v>0</v>
      </c>
      <c r="K911" s="33"/>
      <c r="L911" s="33"/>
    </row>
    <row r="912" spans="1:12" s="34" customFormat="1" ht="18.75" customHeight="1" x14ac:dyDescent="0.25">
      <c r="A912" s="23" t="str">
        <f>Лист4!A910</f>
        <v xml:space="preserve">Фадеева ул. д.44 </v>
      </c>
      <c r="B912" s="49">
        <f t="shared" si="28"/>
        <v>0</v>
      </c>
      <c r="C912" s="49">
        <f t="shared" si="29"/>
        <v>0</v>
      </c>
      <c r="D912" s="30">
        <v>0</v>
      </c>
      <c r="E912" s="31">
        <v>0</v>
      </c>
      <c r="F912" s="32">
        <v>0</v>
      </c>
      <c r="G912" s="32">
        <v>0</v>
      </c>
      <c r="H912" s="32">
        <v>0</v>
      </c>
      <c r="I912" s="32">
        <v>0</v>
      </c>
      <c r="J912" s="29">
        <f>Лист4!E910/1000</f>
        <v>0</v>
      </c>
      <c r="K912" s="33"/>
      <c r="L912" s="33"/>
    </row>
    <row r="913" spans="1:12" s="34" customFormat="1" ht="25.5" customHeight="1" x14ac:dyDescent="0.25">
      <c r="A913" s="23" t="str">
        <f>Лист4!A911</f>
        <v xml:space="preserve">Фадеева ул. д.5 </v>
      </c>
      <c r="B913" s="49">
        <f t="shared" si="28"/>
        <v>0</v>
      </c>
      <c r="C913" s="49">
        <f t="shared" si="29"/>
        <v>0</v>
      </c>
      <c r="D913" s="30">
        <v>0</v>
      </c>
      <c r="E913" s="31">
        <v>0</v>
      </c>
      <c r="F913" s="32">
        <v>0</v>
      </c>
      <c r="G913" s="32">
        <v>0</v>
      </c>
      <c r="H913" s="32">
        <v>0</v>
      </c>
      <c r="I913" s="32">
        <v>0</v>
      </c>
      <c r="J913" s="29">
        <f>Лист4!E911/1000</f>
        <v>0</v>
      </c>
      <c r="K913" s="33"/>
      <c r="L913" s="33"/>
    </row>
    <row r="914" spans="1:12" s="34" customFormat="1" ht="18.75" customHeight="1" x14ac:dyDescent="0.25">
      <c r="A914" s="23" t="str">
        <f>Лист4!A912</f>
        <v xml:space="preserve">Фиолетова ул. д.1/3 </v>
      </c>
      <c r="B914" s="49">
        <f t="shared" si="28"/>
        <v>0</v>
      </c>
      <c r="C914" s="49">
        <f t="shared" si="29"/>
        <v>0</v>
      </c>
      <c r="D914" s="30">
        <v>0</v>
      </c>
      <c r="E914" s="31">
        <v>0</v>
      </c>
      <c r="F914" s="32">
        <v>0</v>
      </c>
      <c r="G914" s="32">
        <v>0</v>
      </c>
      <c r="H914" s="32">
        <v>0</v>
      </c>
      <c r="I914" s="32">
        <v>0</v>
      </c>
      <c r="J914" s="29">
        <f>Лист4!E912/1000</f>
        <v>0</v>
      </c>
      <c r="K914" s="33"/>
      <c r="L914" s="33"/>
    </row>
    <row r="915" spans="1:12" s="34" customFormat="1" ht="18.75" customHeight="1" x14ac:dyDescent="0.25">
      <c r="A915" s="23" t="str">
        <f>Лист4!A913</f>
        <v xml:space="preserve">Фиолетова ул. д.11 </v>
      </c>
      <c r="B915" s="49">
        <f t="shared" si="28"/>
        <v>20.663897872340428</v>
      </c>
      <c r="C915" s="49">
        <f t="shared" si="29"/>
        <v>1.4089021276595746</v>
      </c>
      <c r="D915" s="30">
        <v>0</v>
      </c>
      <c r="E915" s="31">
        <v>1.4089021276595746</v>
      </c>
      <c r="F915" s="32">
        <v>0</v>
      </c>
      <c r="G915" s="32">
        <v>0</v>
      </c>
      <c r="H915" s="32">
        <v>0</v>
      </c>
      <c r="I915" s="32">
        <v>0</v>
      </c>
      <c r="J915" s="29">
        <f>Лист4!E913/1000</f>
        <v>22.072800000000001</v>
      </c>
      <c r="K915" s="33"/>
      <c r="L915" s="33"/>
    </row>
    <row r="916" spans="1:12" s="34" customFormat="1" ht="18.75" customHeight="1" x14ac:dyDescent="0.25">
      <c r="A916" s="23" t="str">
        <f>Лист4!A914</f>
        <v xml:space="preserve">Фиолетова ул. д.13 </v>
      </c>
      <c r="B916" s="49">
        <f t="shared" si="28"/>
        <v>93.553829787234037</v>
      </c>
      <c r="C916" s="49">
        <f t="shared" si="29"/>
        <v>6.3786702127659574</v>
      </c>
      <c r="D916" s="30">
        <v>0</v>
      </c>
      <c r="E916" s="31">
        <v>6.3786702127659574</v>
      </c>
      <c r="F916" s="32">
        <v>0</v>
      </c>
      <c r="G916" s="32">
        <v>0</v>
      </c>
      <c r="H916" s="32">
        <v>0</v>
      </c>
      <c r="I916" s="32">
        <v>0</v>
      </c>
      <c r="J916" s="29">
        <f>Лист4!E914/1000</f>
        <v>99.93249999999999</v>
      </c>
      <c r="K916" s="33"/>
      <c r="L916" s="33"/>
    </row>
    <row r="917" spans="1:12" s="34" customFormat="1" ht="18.75" customHeight="1" x14ac:dyDescent="0.25">
      <c r="A917" s="23" t="str">
        <f>Лист4!A915</f>
        <v xml:space="preserve">Фиолетова ул. д.16 </v>
      </c>
      <c r="B917" s="49">
        <f t="shared" si="28"/>
        <v>5.9025531914893614</v>
      </c>
      <c r="C917" s="49">
        <f t="shared" si="29"/>
        <v>0.4024468085106383</v>
      </c>
      <c r="D917" s="30">
        <v>0</v>
      </c>
      <c r="E917" s="31">
        <v>0.4024468085106383</v>
      </c>
      <c r="F917" s="32">
        <v>0</v>
      </c>
      <c r="G917" s="32">
        <v>0</v>
      </c>
      <c r="H917" s="32">
        <v>0</v>
      </c>
      <c r="I917" s="32">
        <v>0</v>
      </c>
      <c r="J917" s="29">
        <f>Лист4!E915/1000</f>
        <v>6.3049999999999997</v>
      </c>
      <c r="K917" s="33"/>
      <c r="L917" s="33"/>
    </row>
    <row r="918" spans="1:12" s="34" customFormat="1" ht="18.75" customHeight="1" x14ac:dyDescent="0.25">
      <c r="A918" s="23" t="str">
        <f>Лист4!A916</f>
        <v xml:space="preserve">Фиолетова ул. д.17 </v>
      </c>
      <c r="B918" s="49">
        <f t="shared" si="28"/>
        <v>13.273021276595745</v>
      </c>
      <c r="C918" s="49">
        <f t="shared" si="29"/>
        <v>0.90497872340425534</v>
      </c>
      <c r="D918" s="30">
        <v>0</v>
      </c>
      <c r="E918" s="31">
        <v>0.90497872340425534</v>
      </c>
      <c r="F918" s="32">
        <v>0</v>
      </c>
      <c r="G918" s="32">
        <v>0</v>
      </c>
      <c r="H918" s="32">
        <v>0</v>
      </c>
      <c r="I918" s="32">
        <v>0</v>
      </c>
      <c r="J918" s="29">
        <f>Лист4!E916/1000</f>
        <v>14.178000000000001</v>
      </c>
      <c r="K918" s="33"/>
      <c r="L918" s="33"/>
    </row>
    <row r="919" spans="1:12" s="34" customFormat="1" ht="25.5" customHeight="1" x14ac:dyDescent="0.25">
      <c r="A919" s="23" t="str">
        <f>Лист4!A917</f>
        <v xml:space="preserve">Фиолетова ул. д.18 </v>
      </c>
      <c r="B919" s="49">
        <f t="shared" si="28"/>
        <v>18.697659574468084</v>
      </c>
      <c r="C919" s="49">
        <f t="shared" si="29"/>
        <v>1.274840425531915</v>
      </c>
      <c r="D919" s="30">
        <v>0</v>
      </c>
      <c r="E919" s="31">
        <v>1.274840425531915</v>
      </c>
      <c r="F919" s="32">
        <v>0</v>
      </c>
      <c r="G919" s="32">
        <v>0</v>
      </c>
      <c r="H919" s="32">
        <v>0</v>
      </c>
      <c r="I919" s="32">
        <v>0</v>
      </c>
      <c r="J919" s="29">
        <f>Лист4!E917/1000</f>
        <v>19.9725</v>
      </c>
      <c r="K919" s="33"/>
      <c r="L919" s="33"/>
    </row>
    <row r="920" spans="1:12" s="34" customFormat="1" ht="25.5" customHeight="1" x14ac:dyDescent="0.25">
      <c r="A920" s="23" t="str">
        <f>Лист4!A918</f>
        <v xml:space="preserve">Фиолетова ул. д.20 </v>
      </c>
      <c r="B920" s="49">
        <f t="shared" si="28"/>
        <v>14.311608510638298</v>
      </c>
      <c r="C920" s="49">
        <f t="shared" si="29"/>
        <v>0.97579148936170212</v>
      </c>
      <c r="D920" s="30">
        <v>0</v>
      </c>
      <c r="E920" s="31">
        <v>0.97579148936170212</v>
      </c>
      <c r="F920" s="32">
        <v>0</v>
      </c>
      <c r="G920" s="32">
        <v>0</v>
      </c>
      <c r="H920" s="32">
        <v>0</v>
      </c>
      <c r="I920" s="32">
        <v>0</v>
      </c>
      <c r="J920" s="29">
        <f>Лист4!E918/1000</f>
        <v>15.2874</v>
      </c>
      <c r="K920" s="33"/>
      <c r="L920" s="33"/>
    </row>
    <row r="921" spans="1:12" s="34" customFormat="1" ht="25.5" customHeight="1" x14ac:dyDescent="0.25">
      <c r="A921" s="23" t="str">
        <f>Лист4!A919</f>
        <v xml:space="preserve">Фиолетова ул. д.21 </v>
      </c>
      <c r="B921" s="49">
        <f t="shared" si="28"/>
        <v>15.72083489361702</v>
      </c>
      <c r="C921" s="49">
        <f t="shared" si="29"/>
        <v>1.0718751063829786</v>
      </c>
      <c r="D921" s="30">
        <v>0</v>
      </c>
      <c r="E921" s="31">
        <v>1.0718751063829786</v>
      </c>
      <c r="F921" s="32">
        <v>0</v>
      </c>
      <c r="G921" s="32">
        <v>0</v>
      </c>
      <c r="H921" s="32">
        <v>0</v>
      </c>
      <c r="I921" s="32">
        <v>0</v>
      </c>
      <c r="J921" s="29">
        <f>Лист4!E919/1000</f>
        <v>16.79271</v>
      </c>
      <c r="K921" s="33"/>
      <c r="L921" s="33"/>
    </row>
    <row r="922" spans="1:12" s="34" customFormat="1" ht="25.5" customHeight="1" x14ac:dyDescent="0.25">
      <c r="A922" s="23" t="str">
        <f>Лист4!A920</f>
        <v xml:space="preserve">Фиолетова ул. д.22 </v>
      </c>
      <c r="B922" s="49">
        <f t="shared" si="28"/>
        <v>2.9391063829787232</v>
      </c>
      <c r="C922" s="49">
        <f t="shared" si="29"/>
        <v>0.20039361702127659</v>
      </c>
      <c r="D922" s="30">
        <v>0</v>
      </c>
      <c r="E922" s="31">
        <v>0.20039361702127659</v>
      </c>
      <c r="F922" s="32">
        <v>0</v>
      </c>
      <c r="G922" s="32">
        <v>0</v>
      </c>
      <c r="H922" s="32">
        <v>0</v>
      </c>
      <c r="I922" s="32">
        <v>0</v>
      </c>
      <c r="J922" s="29">
        <f>Лист4!E920/1000</f>
        <v>3.1395</v>
      </c>
      <c r="K922" s="33"/>
      <c r="L922" s="33"/>
    </row>
    <row r="923" spans="1:12" s="34" customFormat="1" ht="25.5" customHeight="1" x14ac:dyDescent="0.25">
      <c r="A923" s="23" t="str">
        <f>Лист4!A921</f>
        <v xml:space="preserve">Фиолетова ул. д.24 </v>
      </c>
      <c r="B923" s="49">
        <f t="shared" si="28"/>
        <v>9.4611234042553196</v>
      </c>
      <c r="C923" s="49">
        <f t="shared" si="29"/>
        <v>0.6450765957446809</v>
      </c>
      <c r="D923" s="30">
        <v>0</v>
      </c>
      <c r="E923" s="31">
        <v>0.6450765957446809</v>
      </c>
      <c r="F923" s="32">
        <v>0</v>
      </c>
      <c r="G923" s="32">
        <v>0</v>
      </c>
      <c r="H923" s="32">
        <v>0</v>
      </c>
      <c r="I923" s="32">
        <v>0</v>
      </c>
      <c r="J923" s="29">
        <f>Лист4!E921/1000</f>
        <v>10.106200000000001</v>
      </c>
      <c r="K923" s="33"/>
      <c r="L923" s="33"/>
    </row>
    <row r="924" spans="1:12" s="34" customFormat="1" ht="25.5" customHeight="1" x14ac:dyDescent="0.25">
      <c r="A924" s="23" t="str">
        <f>Лист4!A922</f>
        <v xml:space="preserve">Фиолетова ул. д.27 </v>
      </c>
      <c r="B924" s="49">
        <f t="shared" si="28"/>
        <v>16.597548936170213</v>
      </c>
      <c r="C924" s="49">
        <f t="shared" si="29"/>
        <v>1.1316510638297874</v>
      </c>
      <c r="D924" s="30">
        <v>0</v>
      </c>
      <c r="E924" s="31">
        <v>1.1316510638297874</v>
      </c>
      <c r="F924" s="32">
        <v>0</v>
      </c>
      <c r="G924" s="32">
        <v>0</v>
      </c>
      <c r="H924" s="32">
        <v>0</v>
      </c>
      <c r="I924" s="32">
        <v>0</v>
      </c>
      <c r="J924" s="29">
        <f>Лист4!E922/1000</f>
        <v>17.729200000000002</v>
      </c>
      <c r="K924" s="33"/>
      <c r="L924" s="33"/>
    </row>
    <row r="925" spans="1:12" s="34" customFormat="1" ht="18.75" customHeight="1" x14ac:dyDescent="0.25">
      <c r="A925" s="23" t="str">
        <f>Лист4!A923</f>
        <v xml:space="preserve">Фиолетова ул. д.28 </v>
      </c>
      <c r="B925" s="49">
        <f t="shared" si="28"/>
        <v>84.539634042553189</v>
      </c>
      <c r="C925" s="49">
        <f t="shared" si="29"/>
        <v>5.7640659574468085</v>
      </c>
      <c r="D925" s="30">
        <v>0</v>
      </c>
      <c r="E925" s="31">
        <v>5.7640659574468085</v>
      </c>
      <c r="F925" s="32">
        <v>0</v>
      </c>
      <c r="G925" s="32">
        <v>0</v>
      </c>
      <c r="H925" s="32">
        <v>0</v>
      </c>
      <c r="I925" s="32">
        <v>0</v>
      </c>
      <c r="J925" s="29">
        <f>Лист4!E923/1000</f>
        <v>90.303699999999992</v>
      </c>
      <c r="K925" s="33"/>
      <c r="L925" s="33"/>
    </row>
    <row r="926" spans="1:12" s="34" customFormat="1" ht="18.75" customHeight="1" x14ac:dyDescent="0.25">
      <c r="A926" s="23" t="str">
        <f>Лист4!A924</f>
        <v xml:space="preserve">Фиолетова ул. д.3 </v>
      </c>
      <c r="B926" s="49">
        <f t="shared" si="28"/>
        <v>23.34471489361702</v>
      </c>
      <c r="C926" s="49">
        <f t="shared" si="29"/>
        <v>1.5916851063829784</v>
      </c>
      <c r="D926" s="30">
        <v>0</v>
      </c>
      <c r="E926" s="31">
        <v>1.5916851063829784</v>
      </c>
      <c r="F926" s="32">
        <v>0</v>
      </c>
      <c r="G926" s="32">
        <v>0</v>
      </c>
      <c r="H926" s="32">
        <v>0</v>
      </c>
      <c r="I926" s="32">
        <v>0</v>
      </c>
      <c r="J926" s="29">
        <f>Лист4!E924/1000</f>
        <v>24.936399999999999</v>
      </c>
      <c r="K926" s="33"/>
      <c r="L926" s="33"/>
    </row>
    <row r="927" spans="1:12" s="34" customFormat="1" ht="25.5" customHeight="1" x14ac:dyDescent="0.25">
      <c r="A927" s="23" t="str">
        <f>Лист4!A925</f>
        <v xml:space="preserve">Фиолетова ул. д.30 </v>
      </c>
      <c r="B927" s="49">
        <f t="shared" si="28"/>
        <v>62.789404255319141</v>
      </c>
      <c r="C927" s="49">
        <f t="shared" si="29"/>
        <v>4.2810957446808509</v>
      </c>
      <c r="D927" s="30">
        <v>0</v>
      </c>
      <c r="E927" s="31">
        <v>4.2810957446808509</v>
      </c>
      <c r="F927" s="32">
        <v>0</v>
      </c>
      <c r="G927" s="32">
        <v>0</v>
      </c>
      <c r="H927" s="32">
        <v>0</v>
      </c>
      <c r="I927" s="32">
        <v>0</v>
      </c>
      <c r="J927" s="29">
        <f>Лист4!E925/1000</f>
        <v>67.070499999999996</v>
      </c>
      <c r="K927" s="33"/>
      <c r="L927" s="33"/>
    </row>
    <row r="928" spans="1:12" s="34" customFormat="1" ht="18.75" customHeight="1" x14ac:dyDescent="0.25">
      <c r="A928" s="23" t="str">
        <f>Лист4!A926</f>
        <v xml:space="preserve">Фиолетова ул. д.36 </v>
      </c>
      <c r="B928" s="49">
        <f t="shared" si="28"/>
        <v>0</v>
      </c>
      <c r="C928" s="49">
        <f t="shared" si="29"/>
        <v>0</v>
      </c>
      <c r="D928" s="30">
        <v>0</v>
      </c>
      <c r="E928" s="31">
        <v>0</v>
      </c>
      <c r="F928" s="32">
        <v>0</v>
      </c>
      <c r="G928" s="32">
        <v>0</v>
      </c>
      <c r="H928" s="32">
        <v>0</v>
      </c>
      <c r="I928" s="32">
        <v>0</v>
      </c>
      <c r="J928" s="29">
        <f>Лист4!E926/1000</f>
        <v>0</v>
      </c>
      <c r="K928" s="33"/>
      <c r="L928" s="33"/>
    </row>
    <row r="929" spans="1:12" s="34" customFormat="1" ht="18.75" customHeight="1" x14ac:dyDescent="0.25">
      <c r="A929" s="23" t="str">
        <f>Лист4!A927</f>
        <v xml:space="preserve">Фиолетова ул. д.38 </v>
      </c>
      <c r="B929" s="49">
        <f t="shared" si="28"/>
        <v>16.892723404255317</v>
      </c>
      <c r="C929" s="49">
        <f t="shared" si="29"/>
        <v>1.1517765957446808</v>
      </c>
      <c r="D929" s="30">
        <v>0</v>
      </c>
      <c r="E929" s="31">
        <v>1.1517765957446808</v>
      </c>
      <c r="F929" s="32">
        <v>0</v>
      </c>
      <c r="G929" s="32">
        <v>0</v>
      </c>
      <c r="H929" s="32">
        <v>0</v>
      </c>
      <c r="I929" s="32">
        <v>0</v>
      </c>
      <c r="J929" s="29">
        <f>Лист4!E927/1000</f>
        <v>18.044499999999999</v>
      </c>
      <c r="K929" s="33"/>
      <c r="L929" s="33"/>
    </row>
    <row r="930" spans="1:12" s="34" customFormat="1" ht="18.75" customHeight="1" x14ac:dyDescent="0.25">
      <c r="A930" s="23" t="str">
        <f>Лист4!A928</f>
        <v xml:space="preserve">Фиолетова ул. д.52 </v>
      </c>
      <c r="B930" s="49">
        <f t="shared" si="28"/>
        <v>0</v>
      </c>
      <c r="C930" s="49">
        <f t="shared" si="29"/>
        <v>0</v>
      </c>
      <c r="D930" s="30">
        <v>0</v>
      </c>
      <c r="E930" s="31">
        <v>0</v>
      </c>
      <c r="F930" s="32">
        <v>0</v>
      </c>
      <c r="G930" s="32">
        <v>0</v>
      </c>
      <c r="H930" s="32">
        <v>0</v>
      </c>
      <c r="I930" s="32">
        <v>0</v>
      </c>
      <c r="J930" s="29">
        <f>Лист4!E928/1000</f>
        <v>0</v>
      </c>
      <c r="K930" s="33"/>
      <c r="L930" s="33"/>
    </row>
    <row r="931" spans="1:12" s="34" customFormat="1" ht="18.75" customHeight="1" x14ac:dyDescent="0.25">
      <c r="A931" s="23" t="str">
        <f>Лист4!A929</f>
        <v xml:space="preserve">Фиолетова ул. д.6 </v>
      </c>
      <c r="B931" s="49">
        <f t="shared" si="28"/>
        <v>29.134553191489356</v>
      </c>
      <c r="C931" s="49">
        <f t="shared" si="29"/>
        <v>1.9864468085106379</v>
      </c>
      <c r="D931" s="30">
        <v>0</v>
      </c>
      <c r="E931" s="31">
        <v>1.9864468085106379</v>
      </c>
      <c r="F931" s="32">
        <v>0</v>
      </c>
      <c r="G931" s="32">
        <v>0</v>
      </c>
      <c r="H931" s="32">
        <v>0</v>
      </c>
      <c r="I931" s="32">
        <v>0</v>
      </c>
      <c r="J931" s="29">
        <f>Лист4!E929/1000</f>
        <v>31.120999999999995</v>
      </c>
      <c r="K931" s="33"/>
      <c r="L931" s="33"/>
    </row>
    <row r="932" spans="1:12" s="34" customFormat="1" ht="18.75" customHeight="1" x14ac:dyDescent="0.25">
      <c r="A932" s="23" t="str">
        <f>Лист4!A930</f>
        <v xml:space="preserve">Фиолетова ул. д.7 </v>
      </c>
      <c r="B932" s="49">
        <f t="shared" si="28"/>
        <v>43.026008510638299</v>
      </c>
      <c r="C932" s="49">
        <f t="shared" si="29"/>
        <v>2.9335914893617021</v>
      </c>
      <c r="D932" s="30">
        <v>0</v>
      </c>
      <c r="E932" s="31">
        <v>2.9335914893617021</v>
      </c>
      <c r="F932" s="32">
        <v>0</v>
      </c>
      <c r="G932" s="32">
        <v>0</v>
      </c>
      <c r="H932" s="32">
        <v>0</v>
      </c>
      <c r="I932" s="32">
        <v>0</v>
      </c>
      <c r="J932" s="29">
        <f>Лист4!E930/1000</f>
        <v>45.959600000000002</v>
      </c>
      <c r="K932" s="33"/>
      <c r="L932" s="33"/>
    </row>
    <row r="933" spans="1:12" s="34" customFormat="1" ht="18.75" customHeight="1" x14ac:dyDescent="0.25">
      <c r="A933" s="23" t="str">
        <f>Лист4!A931</f>
        <v xml:space="preserve">Фиолетова ул. д.9 </v>
      </c>
      <c r="B933" s="49">
        <f t="shared" si="28"/>
        <v>14.746459574468084</v>
      </c>
      <c r="C933" s="49">
        <f t="shared" si="29"/>
        <v>1.0054404255319147</v>
      </c>
      <c r="D933" s="30">
        <v>0</v>
      </c>
      <c r="E933" s="31">
        <v>1.0054404255319147</v>
      </c>
      <c r="F933" s="32">
        <v>0</v>
      </c>
      <c r="G933" s="32">
        <v>0</v>
      </c>
      <c r="H933" s="32">
        <v>0</v>
      </c>
      <c r="I933" s="32">
        <v>0</v>
      </c>
      <c r="J933" s="29">
        <f>Лист4!E931/1000</f>
        <v>15.751899999999999</v>
      </c>
      <c r="K933" s="33"/>
      <c r="L933" s="33"/>
    </row>
    <row r="934" spans="1:12" s="34" customFormat="1" ht="18.75" customHeight="1" x14ac:dyDescent="0.25">
      <c r="A934" s="23" t="str">
        <f>Лист4!A932</f>
        <v xml:space="preserve">Хлебникова ул. д.12 </v>
      </c>
      <c r="B934" s="49">
        <f t="shared" si="28"/>
        <v>19.380221276595744</v>
      </c>
      <c r="C934" s="49">
        <f t="shared" si="29"/>
        <v>1.3213787234042553</v>
      </c>
      <c r="D934" s="30">
        <v>0</v>
      </c>
      <c r="E934" s="31">
        <v>1.3213787234042553</v>
      </c>
      <c r="F934" s="32">
        <v>0</v>
      </c>
      <c r="G934" s="32">
        <v>0</v>
      </c>
      <c r="H934" s="32">
        <v>0</v>
      </c>
      <c r="I934" s="32">
        <v>0</v>
      </c>
      <c r="J934" s="29">
        <f>Лист4!E932/1000</f>
        <v>20.701599999999999</v>
      </c>
      <c r="K934" s="33"/>
      <c r="L934" s="33"/>
    </row>
    <row r="935" spans="1:12" s="34" customFormat="1" ht="18.75" customHeight="1" x14ac:dyDescent="0.25">
      <c r="A935" s="23" t="str">
        <f>Лист4!A933</f>
        <v xml:space="preserve">Хлебникова ул. д.14 </v>
      </c>
      <c r="B935" s="49">
        <f t="shared" si="28"/>
        <v>25.123906382978721</v>
      </c>
      <c r="C935" s="49">
        <f t="shared" si="29"/>
        <v>1.7129936170212763</v>
      </c>
      <c r="D935" s="30">
        <v>0</v>
      </c>
      <c r="E935" s="31">
        <v>1.7129936170212763</v>
      </c>
      <c r="F935" s="32">
        <v>0</v>
      </c>
      <c r="G935" s="32">
        <v>0</v>
      </c>
      <c r="H935" s="32">
        <v>0</v>
      </c>
      <c r="I935" s="32">
        <v>0</v>
      </c>
      <c r="J935" s="29">
        <f>Лист4!E933/1000</f>
        <v>26.836899999999996</v>
      </c>
      <c r="K935" s="33"/>
      <c r="L935" s="33"/>
    </row>
    <row r="936" spans="1:12" s="34" customFormat="1" ht="18.75" customHeight="1" x14ac:dyDescent="0.25">
      <c r="A936" s="23" t="str">
        <f>Лист4!A934</f>
        <v xml:space="preserve">Хлебникова ул. д.3 </v>
      </c>
      <c r="B936" s="49">
        <f t="shared" si="28"/>
        <v>39.645497872340428</v>
      </c>
      <c r="C936" s="49">
        <f t="shared" si="29"/>
        <v>2.7031021276595748</v>
      </c>
      <c r="D936" s="30">
        <v>0</v>
      </c>
      <c r="E936" s="31">
        <v>2.7031021276595748</v>
      </c>
      <c r="F936" s="32">
        <v>0</v>
      </c>
      <c r="G936" s="32">
        <v>0</v>
      </c>
      <c r="H936" s="32">
        <v>0</v>
      </c>
      <c r="I936" s="32">
        <v>0</v>
      </c>
      <c r="J936" s="29">
        <f>Лист4!E934/1000</f>
        <v>42.348600000000005</v>
      </c>
      <c r="K936" s="33"/>
      <c r="L936" s="33"/>
    </row>
    <row r="937" spans="1:12" s="34" customFormat="1" ht="18.75" customHeight="1" x14ac:dyDescent="0.25">
      <c r="A937" s="23" t="str">
        <f>Лист4!A935</f>
        <v xml:space="preserve">Хлебникова ул. д.5 </v>
      </c>
      <c r="B937" s="49">
        <f t="shared" si="28"/>
        <v>24.8923914893617</v>
      </c>
      <c r="C937" s="49">
        <f t="shared" si="29"/>
        <v>1.6972085106382977</v>
      </c>
      <c r="D937" s="30">
        <v>0</v>
      </c>
      <c r="E937" s="31">
        <v>1.6972085106382977</v>
      </c>
      <c r="F937" s="32">
        <v>0</v>
      </c>
      <c r="G937" s="32">
        <v>0</v>
      </c>
      <c r="H937" s="32">
        <v>0</v>
      </c>
      <c r="I937" s="32">
        <v>0</v>
      </c>
      <c r="J937" s="29">
        <f>Лист4!E935/1000</f>
        <v>26.589599999999997</v>
      </c>
      <c r="K937" s="33"/>
      <c r="L937" s="33"/>
    </row>
    <row r="938" spans="1:12" s="34" customFormat="1" ht="18.75" customHeight="1" x14ac:dyDescent="0.25">
      <c r="A938" s="23" t="str">
        <f>Лист4!A936</f>
        <v xml:space="preserve">Хлебникова ул. д.7/32 </v>
      </c>
      <c r="B938" s="49">
        <f t="shared" si="28"/>
        <v>0.40390127659574465</v>
      </c>
      <c r="C938" s="49">
        <f t="shared" si="29"/>
        <v>2.7538723404255318E-2</v>
      </c>
      <c r="D938" s="30">
        <v>0</v>
      </c>
      <c r="E938" s="31">
        <v>2.7538723404255318E-2</v>
      </c>
      <c r="F938" s="32">
        <v>0</v>
      </c>
      <c r="G938" s="32">
        <v>0</v>
      </c>
      <c r="H938" s="32">
        <v>0</v>
      </c>
      <c r="I938" s="32">
        <v>0</v>
      </c>
      <c r="J938" s="29">
        <f>Лист4!E936/1000</f>
        <v>0.43143999999999999</v>
      </c>
      <c r="K938" s="33"/>
      <c r="L938" s="33"/>
    </row>
    <row r="939" spans="1:12" s="34" customFormat="1" ht="18.75" customHeight="1" x14ac:dyDescent="0.25">
      <c r="A939" s="23" t="str">
        <f>Лист4!A937</f>
        <v xml:space="preserve">Циолковского ул. д.15 </v>
      </c>
      <c r="B939" s="49">
        <f t="shared" si="28"/>
        <v>0</v>
      </c>
      <c r="C939" s="49">
        <f t="shared" si="29"/>
        <v>0</v>
      </c>
      <c r="D939" s="30">
        <v>0</v>
      </c>
      <c r="E939" s="31">
        <v>0</v>
      </c>
      <c r="F939" s="32">
        <v>0</v>
      </c>
      <c r="G939" s="32">
        <v>0</v>
      </c>
      <c r="H939" s="32">
        <v>0</v>
      </c>
      <c r="I939" s="32">
        <v>0</v>
      </c>
      <c r="J939" s="29">
        <f>Лист4!E937/1000</f>
        <v>0</v>
      </c>
      <c r="K939" s="33"/>
      <c r="L939" s="33"/>
    </row>
    <row r="940" spans="1:12" s="34" customFormat="1" ht="18.75" customHeight="1" x14ac:dyDescent="0.25">
      <c r="A940" s="23" t="str">
        <f>Лист4!A938</f>
        <v xml:space="preserve">Циолковского ул. д.2 </v>
      </c>
      <c r="B940" s="49">
        <f t="shared" si="28"/>
        <v>33.648953191489362</v>
      </c>
      <c r="C940" s="49">
        <f t="shared" si="29"/>
        <v>2.2942468085106382</v>
      </c>
      <c r="D940" s="30">
        <v>0</v>
      </c>
      <c r="E940" s="31">
        <v>2.2942468085106382</v>
      </c>
      <c r="F940" s="32">
        <v>0</v>
      </c>
      <c r="G940" s="32">
        <v>0</v>
      </c>
      <c r="H940" s="32">
        <v>0</v>
      </c>
      <c r="I940" s="32">
        <v>0</v>
      </c>
      <c r="J940" s="29">
        <f>Лист4!E938/1000</f>
        <v>35.943199999999997</v>
      </c>
      <c r="K940" s="33"/>
      <c r="L940" s="33"/>
    </row>
    <row r="941" spans="1:12" s="34" customFormat="1" ht="18.75" customHeight="1" x14ac:dyDescent="0.25">
      <c r="A941" s="23" t="str">
        <f>Лист4!A939</f>
        <v xml:space="preserve">Циолковского ул. д.24 </v>
      </c>
      <c r="B941" s="49">
        <f t="shared" si="28"/>
        <v>0</v>
      </c>
      <c r="C941" s="49">
        <f t="shared" si="29"/>
        <v>0</v>
      </c>
      <c r="D941" s="30">
        <v>0</v>
      </c>
      <c r="E941" s="31">
        <v>0</v>
      </c>
      <c r="F941" s="32">
        <v>0</v>
      </c>
      <c r="G941" s="32">
        <v>0</v>
      </c>
      <c r="H941" s="32">
        <v>0</v>
      </c>
      <c r="I941" s="32">
        <v>0</v>
      </c>
      <c r="J941" s="29">
        <f>Лист4!E939/1000</f>
        <v>0</v>
      </c>
      <c r="K941" s="33"/>
      <c r="L941" s="33"/>
    </row>
    <row r="942" spans="1:12" s="34" customFormat="1" ht="18.75" customHeight="1" x14ac:dyDescent="0.25">
      <c r="A942" s="23" t="str">
        <f>Лист4!A940</f>
        <v xml:space="preserve">Чалабяна ул. д.1 </v>
      </c>
      <c r="B942" s="49">
        <f t="shared" si="28"/>
        <v>0.82874468085106379</v>
      </c>
      <c r="C942" s="49">
        <f t="shared" si="29"/>
        <v>5.6505319148936167E-2</v>
      </c>
      <c r="D942" s="30">
        <v>0</v>
      </c>
      <c r="E942" s="31">
        <v>5.6505319148936167E-2</v>
      </c>
      <c r="F942" s="32">
        <v>0</v>
      </c>
      <c r="G942" s="32">
        <v>0</v>
      </c>
      <c r="H942" s="32">
        <v>0</v>
      </c>
      <c r="I942" s="32">
        <v>0</v>
      </c>
      <c r="J942" s="29">
        <f>Лист4!E940/1000</f>
        <v>0.88524999999999998</v>
      </c>
      <c r="K942" s="33"/>
      <c r="L942" s="33"/>
    </row>
    <row r="943" spans="1:12" s="34" customFormat="1" ht="18.75" customHeight="1" x14ac:dyDescent="0.25">
      <c r="A943" s="23" t="str">
        <f>Лист4!A941</f>
        <v xml:space="preserve">Чалабяна ул. д.12 </v>
      </c>
      <c r="B943" s="49">
        <f t="shared" si="28"/>
        <v>0.22748936170212766</v>
      </c>
      <c r="C943" s="49">
        <f t="shared" si="29"/>
        <v>1.5510638297872338E-2</v>
      </c>
      <c r="D943" s="30">
        <v>0</v>
      </c>
      <c r="E943" s="31">
        <v>1.5510638297872338E-2</v>
      </c>
      <c r="F943" s="32">
        <v>0</v>
      </c>
      <c r="G943" s="32">
        <v>0</v>
      </c>
      <c r="H943" s="32">
        <v>0</v>
      </c>
      <c r="I943" s="32">
        <v>0</v>
      </c>
      <c r="J943" s="29">
        <f>Лист4!E941/1000</f>
        <v>0.24299999999999999</v>
      </c>
      <c r="K943" s="33"/>
      <c r="L943" s="33"/>
    </row>
    <row r="944" spans="1:12" s="34" customFormat="1" ht="18.75" customHeight="1" x14ac:dyDescent="0.25">
      <c r="A944" s="23" t="str">
        <f>Лист4!A942</f>
        <v xml:space="preserve">Чалабяна ул. д.18 </v>
      </c>
      <c r="B944" s="49">
        <f t="shared" si="28"/>
        <v>6.7606468085106384</v>
      </c>
      <c r="C944" s="49">
        <f t="shared" si="29"/>
        <v>0.46095319148936176</v>
      </c>
      <c r="D944" s="30">
        <v>0</v>
      </c>
      <c r="E944" s="31">
        <v>0.46095319148936176</v>
      </c>
      <c r="F944" s="32">
        <v>0</v>
      </c>
      <c r="G944" s="32">
        <v>0</v>
      </c>
      <c r="H944" s="32">
        <v>0</v>
      </c>
      <c r="I944" s="32">
        <v>0</v>
      </c>
      <c r="J944" s="29">
        <f>Лист4!E942/1000</f>
        <v>7.2216000000000005</v>
      </c>
      <c r="K944" s="33"/>
      <c r="L944" s="33"/>
    </row>
    <row r="945" spans="1:12" s="34" customFormat="1" ht="18.75" customHeight="1" x14ac:dyDescent="0.25">
      <c r="A945" s="23" t="str">
        <f>Лист4!A943</f>
        <v xml:space="preserve">Чалабяна ул. д.2 </v>
      </c>
      <c r="B945" s="49">
        <f t="shared" si="28"/>
        <v>17.188365957446806</v>
      </c>
      <c r="C945" s="49">
        <f t="shared" si="29"/>
        <v>1.1719340425531914</v>
      </c>
      <c r="D945" s="30">
        <v>0</v>
      </c>
      <c r="E945" s="31">
        <v>1.1719340425531914</v>
      </c>
      <c r="F945" s="32">
        <v>0</v>
      </c>
      <c r="G945" s="32">
        <v>0</v>
      </c>
      <c r="H945" s="32">
        <v>0</v>
      </c>
      <c r="I945" s="32">
        <v>0</v>
      </c>
      <c r="J945" s="29">
        <f>Лист4!E943/1000</f>
        <v>18.360299999999999</v>
      </c>
      <c r="K945" s="33"/>
      <c r="L945" s="33"/>
    </row>
    <row r="946" spans="1:12" s="34" customFormat="1" ht="18.75" customHeight="1" x14ac:dyDescent="0.25">
      <c r="A946" s="23" t="str">
        <f>Лист4!A944</f>
        <v xml:space="preserve">Чалабяна ул. д.21 </v>
      </c>
      <c r="B946" s="49">
        <f t="shared" si="28"/>
        <v>4.5737531914893621</v>
      </c>
      <c r="C946" s="49">
        <f t="shared" si="29"/>
        <v>0.31184680851063828</v>
      </c>
      <c r="D946" s="30">
        <v>0</v>
      </c>
      <c r="E946" s="31">
        <v>0.31184680851063828</v>
      </c>
      <c r="F946" s="32">
        <v>0</v>
      </c>
      <c r="G946" s="32">
        <v>0</v>
      </c>
      <c r="H946" s="32">
        <v>0</v>
      </c>
      <c r="I946" s="32">
        <v>0</v>
      </c>
      <c r="J946" s="29">
        <f>Лист4!E944/1000</f>
        <v>4.8856000000000002</v>
      </c>
      <c r="K946" s="33"/>
      <c r="L946" s="33"/>
    </row>
    <row r="947" spans="1:12" s="34" customFormat="1" ht="18.75" customHeight="1" x14ac:dyDescent="0.25">
      <c r="A947" s="23" t="str">
        <f>Лист4!A945</f>
        <v xml:space="preserve">Чалабяна ул. д.24 </v>
      </c>
      <c r="B947" s="49">
        <f t="shared" si="28"/>
        <v>2.0878468085106383</v>
      </c>
      <c r="C947" s="49">
        <f t="shared" si="29"/>
        <v>0.14235319148936171</v>
      </c>
      <c r="D947" s="30">
        <v>0</v>
      </c>
      <c r="E947" s="31">
        <v>0.14235319148936171</v>
      </c>
      <c r="F947" s="32">
        <v>0</v>
      </c>
      <c r="G947" s="32">
        <v>0</v>
      </c>
      <c r="H947" s="32">
        <v>0</v>
      </c>
      <c r="I947" s="32">
        <v>0</v>
      </c>
      <c r="J947" s="29">
        <f>Лист4!E945/1000</f>
        <v>2.2302</v>
      </c>
      <c r="K947" s="33"/>
      <c r="L947" s="33"/>
    </row>
    <row r="948" spans="1:12" s="34" customFormat="1" ht="18.75" customHeight="1" x14ac:dyDescent="0.25">
      <c r="A948" s="23" t="str">
        <f>Лист4!A946</f>
        <v xml:space="preserve">Чалабяна ул. д.28 </v>
      </c>
      <c r="B948" s="49">
        <f t="shared" si="28"/>
        <v>24.411106382978726</v>
      </c>
      <c r="C948" s="49">
        <f t="shared" si="29"/>
        <v>1.6643936170212768</v>
      </c>
      <c r="D948" s="30">
        <v>0</v>
      </c>
      <c r="E948" s="31">
        <v>1.6643936170212768</v>
      </c>
      <c r="F948" s="32">
        <v>0</v>
      </c>
      <c r="G948" s="32">
        <v>0</v>
      </c>
      <c r="H948" s="32">
        <v>0</v>
      </c>
      <c r="I948" s="32">
        <v>0</v>
      </c>
      <c r="J948" s="29">
        <f>Лист4!E946/1000</f>
        <v>26.075500000000002</v>
      </c>
      <c r="K948" s="33"/>
      <c r="L948" s="33"/>
    </row>
    <row r="949" spans="1:12" s="34" customFormat="1" ht="18.75" customHeight="1" x14ac:dyDescent="0.25">
      <c r="A949" s="23" t="str">
        <f>Лист4!A947</f>
        <v xml:space="preserve">Чалабяна ул. д.5 </v>
      </c>
      <c r="B949" s="49">
        <f t="shared" si="28"/>
        <v>0</v>
      </c>
      <c r="C949" s="49">
        <f t="shared" si="29"/>
        <v>0</v>
      </c>
      <c r="D949" s="30">
        <v>0</v>
      </c>
      <c r="E949" s="31">
        <v>0</v>
      </c>
      <c r="F949" s="32">
        <v>0</v>
      </c>
      <c r="G949" s="32">
        <v>0</v>
      </c>
      <c r="H949" s="32">
        <v>0</v>
      </c>
      <c r="I949" s="32">
        <v>0</v>
      </c>
      <c r="J949" s="29">
        <f>Лист4!E947/1000</f>
        <v>0</v>
      </c>
      <c r="K949" s="33"/>
      <c r="L949" s="33"/>
    </row>
    <row r="950" spans="1:12" s="34" customFormat="1" ht="18.75" customHeight="1" x14ac:dyDescent="0.25">
      <c r="A950" s="23" t="str">
        <f>Лист4!A948</f>
        <v xml:space="preserve">Чалабяна ул. д.9 </v>
      </c>
      <c r="B950" s="49">
        <f t="shared" si="28"/>
        <v>26.588170212765956</v>
      </c>
      <c r="C950" s="49">
        <f t="shared" si="29"/>
        <v>1.8128297872340426</v>
      </c>
      <c r="D950" s="30">
        <v>0</v>
      </c>
      <c r="E950" s="31">
        <v>1.8128297872340426</v>
      </c>
      <c r="F950" s="32">
        <v>0</v>
      </c>
      <c r="G950" s="32">
        <v>0</v>
      </c>
      <c r="H950" s="32">
        <v>0</v>
      </c>
      <c r="I950" s="32">
        <v>0</v>
      </c>
      <c r="J950" s="29">
        <f>Лист4!E948/1000</f>
        <v>28.401</v>
      </c>
      <c r="K950" s="33"/>
      <c r="L950" s="33"/>
    </row>
    <row r="951" spans="1:12" s="34" customFormat="1" ht="18.75" customHeight="1" x14ac:dyDescent="0.25">
      <c r="A951" s="23" t="str">
        <f>Лист4!A949</f>
        <v xml:space="preserve">Чебоксарская ул. д.7 </v>
      </c>
      <c r="B951" s="49">
        <f t="shared" si="28"/>
        <v>5.6764680851063831</v>
      </c>
      <c r="C951" s="49">
        <f t="shared" si="29"/>
        <v>0.38703191489361705</v>
      </c>
      <c r="D951" s="30">
        <v>0</v>
      </c>
      <c r="E951" s="31">
        <v>0.38703191489361705</v>
      </c>
      <c r="F951" s="32">
        <v>0</v>
      </c>
      <c r="G951" s="32">
        <v>0</v>
      </c>
      <c r="H951" s="32">
        <v>0</v>
      </c>
      <c r="I951" s="32">
        <v>0</v>
      </c>
      <c r="J951" s="29">
        <f>Лист4!E949/1000</f>
        <v>6.0635000000000003</v>
      </c>
      <c r="K951" s="33"/>
      <c r="L951" s="33"/>
    </row>
    <row r="952" spans="1:12" s="34" customFormat="1" ht="25.5" customHeight="1" x14ac:dyDescent="0.25">
      <c r="A952" s="23" t="str">
        <f>Лист4!A950</f>
        <v xml:space="preserve">Челюскинцев ул. д.112 </v>
      </c>
      <c r="B952" s="49">
        <f t="shared" si="28"/>
        <v>0.35387234042553189</v>
      </c>
      <c r="C952" s="49">
        <f t="shared" si="29"/>
        <v>2.4127659574468087E-2</v>
      </c>
      <c r="D952" s="30">
        <v>0</v>
      </c>
      <c r="E952" s="31">
        <v>2.4127659574468087E-2</v>
      </c>
      <c r="F952" s="32">
        <v>0</v>
      </c>
      <c r="G952" s="32">
        <v>0</v>
      </c>
      <c r="H952" s="32">
        <v>0</v>
      </c>
      <c r="I952" s="32">
        <v>0</v>
      </c>
      <c r="J952" s="29">
        <f>Лист4!E950/1000</f>
        <v>0.378</v>
      </c>
      <c r="K952" s="33"/>
      <c r="L952" s="33"/>
    </row>
    <row r="953" spans="1:12" s="34" customFormat="1" ht="18.75" customHeight="1" x14ac:dyDescent="0.25">
      <c r="A953" s="23" t="str">
        <f>Лист4!A951</f>
        <v xml:space="preserve">Челюскинцев ул. д.131 </v>
      </c>
      <c r="B953" s="49">
        <f t="shared" si="28"/>
        <v>2.7860425531914892</v>
      </c>
      <c r="C953" s="49">
        <f t="shared" si="29"/>
        <v>0.18995744680851065</v>
      </c>
      <c r="D953" s="30">
        <v>0</v>
      </c>
      <c r="E953" s="31">
        <v>0.18995744680851065</v>
      </c>
      <c r="F953" s="32">
        <v>0</v>
      </c>
      <c r="G953" s="32">
        <v>0</v>
      </c>
      <c r="H953" s="32">
        <v>0</v>
      </c>
      <c r="I953" s="32">
        <v>0</v>
      </c>
      <c r="J953" s="29">
        <f>Лист4!E951/1000</f>
        <v>2.976</v>
      </c>
      <c r="K953" s="33"/>
      <c r="L953" s="33"/>
    </row>
    <row r="954" spans="1:12" s="34" customFormat="1" ht="18.75" customHeight="1" x14ac:dyDescent="0.25">
      <c r="A954" s="23" t="str">
        <f>Лист4!A952</f>
        <v xml:space="preserve">Челюскинцев ул. д.3 </v>
      </c>
      <c r="B954" s="49">
        <f t="shared" si="28"/>
        <v>0</v>
      </c>
      <c r="C954" s="49">
        <f t="shared" si="29"/>
        <v>0</v>
      </c>
      <c r="D954" s="30">
        <v>0</v>
      </c>
      <c r="E954" s="31">
        <v>0</v>
      </c>
      <c r="F954" s="32">
        <v>0</v>
      </c>
      <c r="G954" s="32">
        <v>0</v>
      </c>
      <c r="H954" s="32">
        <v>0</v>
      </c>
      <c r="I954" s="32">
        <v>0</v>
      </c>
      <c r="J954" s="29">
        <f>Лист4!E952/1000</f>
        <v>0</v>
      </c>
      <c r="K954" s="33"/>
      <c r="L954" s="33"/>
    </row>
    <row r="955" spans="1:12" s="34" customFormat="1" ht="18.75" customHeight="1" x14ac:dyDescent="0.25">
      <c r="A955" s="23" t="str">
        <f>Лист4!A953</f>
        <v xml:space="preserve">Челюскинцев ул. д.42 </v>
      </c>
      <c r="B955" s="49">
        <f t="shared" si="28"/>
        <v>1.1898723404255318</v>
      </c>
      <c r="C955" s="49">
        <f t="shared" si="29"/>
        <v>8.1127659574468075E-2</v>
      </c>
      <c r="D955" s="30">
        <v>0</v>
      </c>
      <c r="E955" s="31">
        <v>8.1127659574468075E-2</v>
      </c>
      <c r="F955" s="32">
        <v>0</v>
      </c>
      <c r="G955" s="32">
        <v>0</v>
      </c>
      <c r="H955" s="32">
        <v>0</v>
      </c>
      <c r="I955" s="32">
        <v>0</v>
      </c>
      <c r="J955" s="29">
        <f>Лист4!E953/1000</f>
        <v>1.2709999999999999</v>
      </c>
      <c r="K955" s="33"/>
      <c r="L955" s="33"/>
    </row>
    <row r="956" spans="1:12" s="34" customFormat="1" ht="25.5" customHeight="1" x14ac:dyDescent="0.25">
      <c r="A956" s="23" t="str">
        <f>Лист4!A954</f>
        <v xml:space="preserve">Челюскинцев ул. д.44 </v>
      </c>
      <c r="B956" s="49">
        <f t="shared" si="28"/>
        <v>0</v>
      </c>
      <c r="C956" s="49">
        <f t="shared" si="29"/>
        <v>0</v>
      </c>
      <c r="D956" s="30">
        <v>0</v>
      </c>
      <c r="E956" s="31">
        <v>0</v>
      </c>
      <c r="F956" s="32">
        <v>0</v>
      </c>
      <c r="G956" s="32">
        <v>0</v>
      </c>
      <c r="H956" s="32">
        <v>0</v>
      </c>
      <c r="I956" s="32"/>
      <c r="J956" s="29">
        <f>Лист4!E954/1000</f>
        <v>0</v>
      </c>
      <c r="K956" s="33"/>
      <c r="L956" s="33"/>
    </row>
    <row r="957" spans="1:12" s="34" customFormat="1" ht="25.5" customHeight="1" x14ac:dyDescent="0.25">
      <c r="A957" s="23" t="str">
        <f>Лист4!A955</f>
        <v xml:space="preserve">Челюскинцев ул. д.46 </v>
      </c>
      <c r="B957" s="49">
        <f t="shared" si="28"/>
        <v>1.3272085106382978</v>
      </c>
      <c r="C957" s="49">
        <f t="shared" si="29"/>
        <v>9.0491489361702121E-2</v>
      </c>
      <c r="D957" s="30">
        <v>0</v>
      </c>
      <c r="E957" s="31">
        <v>9.0491489361702121E-2</v>
      </c>
      <c r="F957" s="32">
        <v>0</v>
      </c>
      <c r="G957" s="32">
        <v>0</v>
      </c>
      <c r="H957" s="32">
        <v>0</v>
      </c>
      <c r="I957" s="32">
        <v>0</v>
      </c>
      <c r="J957" s="29">
        <f>Лист4!E955/1000</f>
        <v>1.4177</v>
      </c>
      <c r="K957" s="33"/>
      <c r="L957" s="33"/>
    </row>
    <row r="958" spans="1:12" s="34" customFormat="1" ht="25.5" customHeight="1" x14ac:dyDescent="0.25">
      <c r="A958" s="23" t="str">
        <f>Лист4!A956</f>
        <v xml:space="preserve">Челюскинцев ул. д.48 </v>
      </c>
      <c r="B958" s="49">
        <f t="shared" si="28"/>
        <v>12.061897872340428</v>
      </c>
      <c r="C958" s="49">
        <f t="shared" si="29"/>
        <v>0.82240212765957454</v>
      </c>
      <c r="D958" s="30">
        <v>0</v>
      </c>
      <c r="E958" s="31">
        <v>0.82240212765957454</v>
      </c>
      <c r="F958" s="32">
        <v>0</v>
      </c>
      <c r="G958" s="32">
        <v>0</v>
      </c>
      <c r="H958" s="32">
        <v>0</v>
      </c>
      <c r="I958" s="32">
        <v>0</v>
      </c>
      <c r="J958" s="29">
        <f>Лист4!E956/1000</f>
        <v>12.884300000000001</v>
      </c>
      <c r="K958" s="33"/>
      <c r="L958" s="33"/>
    </row>
    <row r="959" spans="1:12" s="34" customFormat="1" ht="25.5" customHeight="1" x14ac:dyDescent="0.25">
      <c r="A959" s="23" t="str">
        <f>Лист4!A957</f>
        <v xml:space="preserve">Челюскинцев ул. д.56 </v>
      </c>
      <c r="B959" s="49">
        <f t="shared" si="28"/>
        <v>4.4116085106382972</v>
      </c>
      <c r="C959" s="49">
        <f t="shared" si="29"/>
        <v>0.30079148936170214</v>
      </c>
      <c r="D959" s="30">
        <v>0</v>
      </c>
      <c r="E959" s="31">
        <v>0.30079148936170214</v>
      </c>
      <c r="F959" s="32">
        <v>0</v>
      </c>
      <c r="G959" s="32">
        <v>0</v>
      </c>
      <c r="H959" s="32">
        <v>0</v>
      </c>
      <c r="I959" s="32">
        <v>0</v>
      </c>
      <c r="J959" s="29">
        <f>Лист4!E957/1000</f>
        <v>4.7123999999999997</v>
      </c>
      <c r="K959" s="33"/>
      <c r="L959" s="33"/>
    </row>
    <row r="960" spans="1:12" s="34" customFormat="1" ht="25.5" customHeight="1" x14ac:dyDescent="0.25">
      <c r="A960" s="23" t="str">
        <f>Лист4!A958</f>
        <v xml:space="preserve">Челюскинцев ул. д.57 </v>
      </c>
      <c r="B960" s="49">
        <f t="shared" si="28"/>
        <v>0</v>
      </c>
      <c r="C960" s="49">
        <f t="shared" si="29"/>
        <v>0</v>
      </c>
      <c r="D960" s="30">
        <v>0</v>
      </c>
      <c r="E960" s="31">
        <v>0</v>
      </c>
      <c r="F960" s="32">
        <v>0</v>
      </c>
      <c r="G960" s="32">
        <v>0</v>
      </c>
      <c r="H960" s="32">
        <v>0</v>
      </c>
      <c r="I960" s="32">
        <v>0</v>
      </c>
      <c r="J960" s="29">
        <f>Лист4!E958/1000</f>
        <v>0</v>
      </c>
      <c r="K960" s="33"/>
      <c r="L960" s="33"/>
    </row>
    <row r="961" spans="1:12" s="34" customFormat="1" ht="25.5" customHeight="1" x14ac:dyDescent="0.25">
      <c r="A961" s="23" t="str">
        <f>Лист4!A959</f>
        <v xml:space="preserve">Челюскинцев ул. д.62 </v>
      </c>
      <c r="B961" s="49">
        <f t="shared" si="28"/>
        <v>0.37634042553191493</v>
      </c>
      <c r="C961" s="49">
        <f t="shared" si="29"/>
        <v>2.5659574468085106E-2</v>
      </c>
      <c r="D961" s="30">
        <v>0</v>
      </c>
      <c r="E961" s="31">
        <v>2.5659574468085106E-2</v>
      </c>
      <c r="F961" s="32">
        <v>0</v>
      </c>
      <c r="G961" s="32">
        <v>0</v>
      </c>
      <c r="H961" s="32">
        <v>0</v>
      </c>
      <c r="I961" s="32">
        <v>0</v>
      </c>
      <c r="J961" s="29">
        <f>Лист4!E959/1000</f>
        <v>0.40200000000000002</v>
      </c>
      <c r="K961" s="33"/>
      <c r="L961" s="33"/>
    </row>
    <row r="962" spans="1:12" s="34" customFormat="1" ht="25.5" customHeight="1" x14ac:dyDescent="0.25">
      <c r="A962" s="23" t="str">
        <f>Лист4!A960</f>
        <v xml:space="preserve">Челюскинцев ул. д.75 </v>
      </c>
      <c r="B962" s="49">
        <f t="shared" si="28"/>
        <v>0.42595744680851066</v>
      </c>
      <c r="C962" s="49">
        <f t="shared" si="29"/>
        <v>2.9042553191489365E-2</v>
      </c>
      <c r="D962" s="30">
        <v>0</v>
      </c>
      <c r="E962" s="31">
        <v>2.9042553191489365E-2</v>
      </c>
      <c r="F962" s="32">
        <v>0</v>
      </c>
      <c r="G962" s="32">
        <v>0</v>
      </c>
      <c r="H962" s="32">
        <v>0</v>
      </c>
      <c r="I962" s="32">
        <v>0</v>
      </c>
      <c r="J962" s="29">
        <f>Лист4!E960/1000</f>
        <v>0.45500000000000002</v>
      </c>
      <c r="K962" s="33"/>
      <c r="L962" s="33"/>
    </row>
    <row r="963" spans="1:12" s="34" customFormat="1" ht="25.5" customHeight="1" x14ac:dyDescent="0.25">
      <c r="A963" s="23" t="str">
        <f>Лист4!A961</f>
        <v xml:space="preserve">Челюскинцев ул. д.76 </v>
      </c>
      <c r="B963" s="49">
        <f t="shared" si="28"/>
        <v>0.15587234042553191</v>
      </c>
      <c r="C963" s="49">
        <f t="shared" si="29"/>
        <v>1.0627659574468085E-2</v>
      </c>
      <c r="D963" s="30">
        <v>0</v>
      </c>
      <c r="E963" s="31">
        <v>1.0627659574468085E-2</v>
      </c>
      <c r="F963" s="32">
        <v>0</v>
      </c>
      <c r="G963" s="32">
        <v>0</v>
      </c>
      <c r="H963" s="32">
        <v>0</v>
      </c>
      <c r="I963" s="32">
        <v>0</v>
      </c>
      <c r="J963" s="29">
        <f>Лист4!E961/1000</f>
        <v>0.16650000000000001</v>
      </c>
      <c r="K963" s="33"/>
      <c r="L963" s="33"/>
    </row>
    <row r="964" spans="1:12" s="34" customFormat="1" ht="25.5" customHeight="1" x14ac:dyDescent="0.25">
      <c r="A964" s="23" t="str">
        <f>Лист4!A962</f>
        <v xml:space="preserve">Челюскинцев ул. д.80 </v>
      </c>
      <c r="B964" s="49">
        <f t="shared" si="28"/>
        <v>0</v>
      </c>
      <c r="C964" s="49">
        <f t="shared" si="29"/>
        <v>0</v>
      </c>
      <c r="D964" s="30">
        <v>0</v>
      </c>
      <c r="E964" s="31">
        <v>0</v>
      </c>
      <c r="F964" s="32">
        <v>0</v>
      </c>
      <c r="G964" s="32">
        <v>0</v>
      </c>
      <c r="H964" s="32">
        <v>0</v>
      </c>
      <c r="I964" s="32">
        <v>0</v>
      </c>
      <c r="J964" s="29">
        <f>Лист4!E962/1000</f>
        <v>0</v>
      </c>
      <c r="K964" s="33"/>
      <c r="L964" s="33"/>
    </row>
    <row r="965" spans="1:12" s="34" customFormat="1" ht="25.5" customHeight="1" x14ac:dyDescent="0.25">
      <c r="A965" s="23" t="str">
        <f>Лист4!A963</f>
        <v xml:space="preserve">Челюскинцев ул. д.86 </v>
      </c>
      <c r="B965" s="49">
        <f t="shared" si="28"/>
        <v>0</v>
      </c>
      <c r="C965" s="49">
        <f t="shared" si="29"/>
        <v>0</v>
      </c>
      <c r="D965" s="30">
        <v>0</v>
      </c>
      <c r="E965" s="31">
        <v>0</v>
      </c>
      <c r="F965" s="32">
        <v>0</v>
      </c>
      <c r="G965" s="32">
        <v>0</v>
      </c>
      <c r="H965" s="32">
        <v>0</v>
      </c>
      <c r="I965" s="32">
        <v>0</v>
      </c>
      <c r="J965" s="29">
        <f>Лист4!E963/1000</f>
        <v>0</v>
      </c>
      <c r="K965" s="33"/>
      <c r="L965" s="33"/>
    </row>
    <row r="966" spans="1:12" s="34" customFormat="1" ht="25.5" customHeight="1" x14ac:dyDescent="0.25">
      <c r="A966" s="23" t="str">
        <f>Лист4!A964</f>
        <v xml:space="preserve">Челюскинцев ул. д.88 </v>
      </c>
      <c r="B966" s="49">
        <f t="shared" si="28"/>
        <v>29.485710638297871</v>
      </c>
      <c r="C966" s="49">
        <f t="shared" si="29"/>
        <v>2.0103893617021273</v>
      </c>
      <c r="D966" s="30">
        <v>0</v>
      </c>
      <c r="E966" s="31">
        <v>2.0103893617021273</v>
      </c>
      <c r="F966" s="32">
        <v>0</v>
      </c>
      <c r="G966" s="32">
        <v>0</v>
      </c>
      <c r="H966" s="32">
        <v>0</v>
      </c>
      <c r="I966" s="32">
        <v>0</v>
      </c>
      <c r="J966" s="29">
        <f>Лист4!E964/1000</f>
        <v>31.496099999999998</v>
      </c>
      <c r="K966" s="33"/>
      <c r="L966" s="33"/>
    </row>
    <row r="967" spans="1:12" s="34" customFormat="1" ht="25.5" customHeight="1" x14ac:dyDescent="0.25">
      <c r="A967" s="23" t="str">
        <f>Лист4!A965</f>
        <v xml:space="preserve">Челюскинцев ул. д.89 </v>
      </c>
      <c r="B967" s="49">
        <f t="shared" si="28"/>
        <v>16.267829787234042</v>
      </c>
      <c r="C967" s="49">
        <f t="shared" si="29"/>
        <v>1.1091702127659575</v>
      </c>
      <c r="D967" s="30">
        <v>0</v>
      </c>
      <c r="E967" s="31">
        <v>1.1091702127659575</v>
      </c>
      <c r="F967" s="32">
        <v>0</v>
      </c>
      <c r="G967" s="32">
        <v>0</v>
      </c>
      <c r="H967" s="32">
        <v>0</v>
      </c>
      <c r="I967" s="32">
        <v>0</v>
      </c>
      <c r="J967" s="29">
        <f>Лист4!E965/1000</f>
        <v>17.376999999999999</v>
      </c>
      <c r="K967" s="33"/>
      <c r="L967" s="33"/>
    </row>
    <row r="968" spans="1:12" s="34" customFormat="1" ht="25.5" customHeight="1" x14ac:dyDescent="0.25">
      <c r="A968" s="23" t="str">
        <f>Лист4!A966</f>
        <v xml:space="preserve">Чернышевского ул. д.7 </v>
      </c>
      <c r="B968" s="49">
        <f t="shared" ref="B968:B1031" si="30">J968+I968-E968</f>
        <v>135.77336510638295</v>
      </c>
      <c r="C968" s="49">
        <f t="shared" ref="C968:C1031" si="31">E968</f>
        <v>9.2572748936170193</v>
      </c>
      <c r="D968" s="30">
        <v>0</v>
      </c>
      <c r="E968" s="31">
        <v>9.2572748936170193</v>
      </c>
      <c r="F968" s="32">
        <v>0</v>
      </c>
      <c r="G968" s="32">
        <v>0</v>
      </c>
      <c r="H968" s="32">
        <v>0</v>
      </c>
      <c r="I968" s="32">
        <v>0</v>
      </c>
      <c r="J968" s="29">
        <f>Лист4!E966/1000</f>
        <v>145.03063999999998</v>
      </c>
      <c r="K968" s="33"/>
      <c r="L968" s="33"/>
    </row>
    <row r="969" spans="1:12" s="34" customFormat="1" ht="38.25" customHeight="1" x14ac:dyDescent="0.25">
      <c r="A969" s="23" t="str">
        <f>Лист4!A967</f>
        <v xml:space="preserve">Чехова ул. д.12 </v>
      </c>
      <c r="B969" s="49">
        <f t="shared" si="30"/>
        <v>14.322842553191489</v>
      </c>
      <c r="C969" s="49">
        <f t="shared" si="31"/>
        <v>0.97655744680851075</v>
      </c>
      <c r="D969" s="30">
        <v>0</v>
      </c>
      <c r="E969" s="31">
        <v>0.97655744680851075</v>
      </c>
      <c r="F969" s="32">
        <v>0</v>
      </c>
      <c r="G969" s="32">
        <v>0</v>
      </c>
      <c r="H969" s="32">
        <v>0</v>
      </c>
      <c r="I969" s="32">
        <v>0</v>
      </c>
      <c r="J969" s="29">
        <f>Лист4!E967/1000</f>
        <v>15.2994</v>
      </c>
      <c r="K969" s="33"/>
      <c r="L969" s="33"/>
    </row>
    <row r="970" spans="1:12" s="34" customFormat="1" ht="38.25" customHeight="1" x14ac:dyDescent="0.25">
      <c r="A970" s="23" t="str">
        <f>Лист4!A968</f>
        <v xml:space="preserve">Чехова ул. д.14 </v>
      </c>
      <c r="B970" s="49">
        <f t="shared" si="30"/>
        <v>11.346570212765958</v>
      </c>
      <c r="C970" s="49">
        <f t="shared" si="31"/>
        <v>0.77362978723404252</v>
      </c>
      <c r="D970" s="30">
        <v>0</v>
      </c>
      <c r="E970" s="31">
        <v>0.77362978723404252</v>
      </c>
      <c r="F970" s="32">
        <v>0</v>
      </c>
      <c r="G970" s="32">
        <v>0</v>
      </c>
      <c r="H970" s="32">
        <v>0</v>
      </c>
      <c r="I970" s="32">
        <v>0</v>
      </c>
      <c r="J970" s="29">
        <f>Лист4!E968/1000</f>
        <v>12.120200000000001</v>
      </c>
      <c r="K970" s="33"/>
      <c r="L970" s="33"/>
    </row>
    <row r="971" spans="1:12" s="34" customFormat="1" ht="38.25" customHeight="1" x14ac:dyDescent="0.25">
      <c r="A971" s="23" t="str">
        <f>Лист4!A969</f>
        <v xml:space="preserve">Чехова ул. д.2 </v>
      </c>
      <c r="B971" s="49">
        <f t="shared" si="30"/>
        <v>9.8926978723404275</v>
      </c>
      <c r="C971" s="49">
        <f t="shared" si="31"/>
        <v>0.67450212765957462</v>
      </c>
      <c r="D971" s="30">
        <v>0</v>
      </c>
      <c r="E971" s="31">
        <v>0.67450212765957462</v>
      </c>
      <c r="F971" s="32">
        <v>0</v>
      </c>
      <c r="G971" s="32">
        <v>0</v>
      </c>
      <c r="H971" s="32">
        <v>0</v>
      </c>
      <c r="I971" s="32">
        <v>0</v>
      </c>
      <c r="J971" s="29">
        <f>Лист4!E969/1000</f>
        <v>10.567200000000001</v>
      </c>
      <c r="K971" s="33"/>
      <c r="L971" s="33"/>
    </row>
    <row r="972" spans="1:12" s="34" customFormat="1" ht="25.5" customHeight="1" x14ac:dyDescent="0.25">
      <c r="A972" s="23" t="str">
        <f>Лист4!A970</f>
        <v xml:space="preserve">Чехова ул. д.20 </v>
      </c>
      <c r="B972" s="49">
        <f t="shared" si="30"/>
        <v>6.2832000000000008</v>
      </c>
      <c r="C972" s="49">
        <f t="shared" si="31"/>
        <v>0.4284</v>
      </c>
      <c r="D972" s="30">
        <v>0</v>
      </c>
      <c r="E972" s="31">
        <v>0.4284</v>
      </c>
      <c r="F972" s="32">
        <v>0</v>
      </c>
      <c r="G972" s="32">
        <v>0</v>
      </c>
      <c r="H972" s="32">
        <v>0</v>
      </c>
      <c r="I972" s="32">
        <v>0</v>
      </c>
      <c r="J972" s="29">
        <f>Лист4!E970/1000</f>
        <v>6.7116000000000007</v>
      </c>
      <c r="K972" s="33"/>
      <c r="L972" s="33"/>
    </row>
    <row r="973" spans="1:12" s="34" customFormat="1" ht="18.75" customHeight="1" x14ac:dyDescent="0.25">
      <c r="A973" s="23" t="str">
        <f>Лист4!A971</f>
        <v xml:space="preserve">Чехова ул. д.5 </v>
      </c>
      <c r="B973" s="49">
        <f t="shared" si="30"/>
        <v>27.982689361702128</v>
      </c>
      <c r="C973" s="49">
        <f t="shared" si="31"/>
        <v>1.9079106382978723</v>
      </c>
      <c r="D973" s="30">
        <v>0</v>
      </c>
      <c r="E973" s="31">
        <v>1.9079106382978723</v>
      </c>
      <c r="F973" s="32">
        <v>0</v>
      </c>
      <c r="G973" s="32">
        <v>0</v>
      </c>
      <c r="H973" s="32">
        <v>0</v>
      </c>
      <c r="I973" s="32">
        <v>0</v>
      </c>
      <c r="J973" s="29">
        <f>Лист4!E971/1000</f>
        <v>29.890599999999999</v>
      </c>
      <c r="K973" s="33"/>
      <c r="L973" s="33"/>
    </row>
    <row r="974" spans="1:12" s="34" customFormat="1" ht="18.75" customHeight="1" x14ac:dyDescent="0.25">
      <c r="A974" s="23" t="str">
        <f>Лист4!A972</f>
        <v xml:space="preserve">Чехова ул. д.7 </v>
      </c>
      <c r="B974" s="49">
        <f t="shared" si="30"/>
        <v>20.207795744680851</v>
      </c>
      <c r="C974" s="49">
        <f t="shared" si="31"/>
        <v>1.3778042553191487</v>
      </c>
      <c r="D974" s="30">
        <v>0</v>
      </c>
      <c r="E974" s="31">
        <v>1.3778042553191487</v>
      </c>
      <c r="F974" s="32">
        <v>0</v>
      </c>
      <c r="G974" s="32">
        <v>0</v>
      </c>
      <c r="H974" s="32">
        <v>0</v>
      </c>
      <c r="I974" s="32">
        <v>0</v>
      </c>
      <c r="J974" s="29">
        <f>Лист4!E972/1000</f>
        <v>21.585599999999999</v>
      </c>
      <c r="K974" s="33"/>
      <c r="L974" s="33"/>
    </row>
    <row r="975" spans="1:12" s="34" customFormat="1" ht="25.5" customHeight="1" x14ac:dyDescent="0.25">
      <c r="A975" s="23" t="str">
        <f>Лист4!A973</f>
        <v xml:space="preserve">Чехова ул. д.8 </v>
      </c>
      <c r="B975" s="49">
        <f t="shared" si="30"/>
        <v>14.138885106382977</v>
      </c>
      <c r="C975" s="49">
        <f t="shared" si="31"/>
        <v>0.96401489361702108</v>
      </c>
      <c r="D975" s="30">
        <v>0</v>
      </c>
      <c r="E975" s="31">
        <v>0.96401489361702108</v>
      </c>
      <c r="F975" s="32">
        <v>0</v>
      </c>
      <c r="G975" s="32">
        <v>0</v>
      </c>
      <c r="H975" s="32">
        <v>0</v>
      </c>
      <c r="I975" s="32">
        <v>0</v>
      </c>
      <c r="J975" s="29">
        <f>Лист4!E973/1000</f>
        <v>15.102899999999998</v>
      </c>
      <c r="K975" s="33"/>
      <c r="L975" s="33"/>
    </row>
    <row r="976" spans="1:12" s="34" customFormat="1" ht="18.75" customHeight="1" x14ac:dyDescent="0.25">
      <c r="A976" s="23" t="str">
        <f>Лист4!A974</f>
        <v xml:space="preserve">Чехова ул. д.9 </v>
      </c>
      <c r="B976" s="49">
        <f t="shared" si="30"/>
        <v>23.465387234042552</v>
      </c>
      <c r="C976" s="49">
        <f t="shared" si="31"/>
        <v>1.5999127659574468</v>
      </c>
      <c r="D976" s="30">
        <v>0</v>
      </c>
      <c r="E976" s="31">
        <v>1.5999127659574468</v>
      </c>
      <c r="F976" s="32">
        <v>0</v>
      </c>
      <c r="G976" s="32">
        <v>0</v>
      </c>
      <c r="H976" s="32">
        <v>0</v>
      </c>
      <c r="I976" s="32">
        <v>0</v>
      </c>
      <c r="J976" s="29">
        <f>Лист4!E974/1000</f>
        <v>25.065300000000001</v>
      </c>
      <c r="K976" s="33"/>
      <c r="L976" s="33"/>
    </row>
    <row r="977" spans="1:12" s="34" customFormat="1" ht="25.5" customHeight="1" x14ac:dyDescent="0.25">
      <c r="A977" s="23" t="str">
        <f>Лист4!A975</f>
        <v xml:space="preserve">Чугунова ул. д.17 </v>
      </c>
      <c r="B977" s="49">
        <f t="shared" si="30"/>
        <v>4.8437446808510645</v>
      </c>
      <c r="C977" s="49">
        <f t="shared" si="31"/>
        <v>0.33025531914893619</v>
      </c>
      <c r="D977" s="30">
        <v>0</v>
      </c>
      <c r="E977" s="31">
        <v>0.33025531914893619</v>
      </c>
      <c r="F977" s="32">
        <v>0</v>
      </c>
      <c r="G977" s="32">
        <v>0</v>
      </c>
      <c r="H977" s="32">
        <v>0</v>
      </c>
      <c r="I977" s="32">
        <v>0</v>
      </c>
      <c r="J977" s="29">
        <f>Лист4!E975/1000</f>
        <v>5.1740000000000004</v>
      </c>
      <c r="K977" s="33"/>
      <c r="L977" s="33"/>
    </row>
    <row r="978" spans="1:12" s="34" customFormat="1" ht="25.5" customHeight="1" x14ac:dyDescent="0.25">
      <c r="A978" s="23" t="str">
        <f>Лист4!A976</f>
        <v xml:space="preserve">Чугунова ул. д.8 </v>
      </c>
      <c r="B978" s="49">
        <f t="shared" si="30"/>
        <v>0</v>
      </c>
      <c r="C978" s="49">
        <f t="shared" si="31"/>
        <v>0</v>
      </c>
      <c r="D978" s="30">
        <v>0</v>
      </c>
      <c r="E978" s="31">
        <v>0</v>
      </c>
      <c r="F978" s="32">
        <v>0</v>
      </c>
      <c r="G978" s="32">
        <v>0</v>
      </c>
      <c r="H978" s="32">
        <v>0</v>
      </c>
      <c r="I978" s="32">
        <v>0</v>
      </c>
      <c r="J978" s="29">
        <f>Лист4!E976/1000</f>
        <v>0</v>
      </c>
      <c r="K978" s="33"/>
      <c r="L978" s="33"/>
    </row>
    <row r="979" spans="1:12" s="34" customFormat="1" ht="25.5" customHeight="1" x14ac:dyDescent="0.25">
      <c r="A979" s="23" t="str">
        <f>Лист4!A977</f>
        <v xml:space="preserve">Чугунова ул. д.9 </v>
      </c>
      <c r="B979" s="49">
        <f t="shared" si="30"/>
        <v>16.163446808510638</v>
      </c>
      <c r="C979" s="49">
        <f t="shared" si="31"/>
        <v>1.1020531914893616</v>
      </c>
      <c r="D979" s="30">
        <v>0</v>
      </c>
      <c r="E979" s="31">
        <v>1.1020531914893616</v>
      </c>
      <c r="F979" s="32">
        <v>0</v>
      </c>
      <c r="G979" s="32">
        <v>0</v>
      </c>
      <c r="H979" s="32">
        <v>0</v>
      </c>
      <c r="I979" s="32">
        <v>0</v>
      </c>
      <c r="J979" s="29">
        <f>Лист4!E977/1000</f>
        <v>17.265499999999999</v>
      </c>
      <c r="K979" s="33"/>
      <c r="L979" s="33"/>
    </row>
    <row r="980" spans="1:12" s="34" customFormat="1" ht="18.75" customHeight="1" x14ac:dyDescent="0.25">
      <c r="A980" s="23" t="str">
        <f>Лист4!A978</f>
        <v xml:space="preserve">Шаумяна пл д.10 </v>
      </c>
      <c r="B980" s="49">
        <f t="shared" si="30"/>
        <v>0</v>
      </c>
      <c r="C980" s="49">
        <f t="shared" si="31"/>
        <v>0</v>
      </c>
      <c r="D980" s="30">
        <v>0</v>
      </c>
      <c r="E980" s="31">
        <v>0</v>
      </c>
      <c r="F980" s="32">
        <v>0</v>
      </c>
      <c r="G980" s="32">
        <v>0</v>
      </c>
      <c r="H980" s="32">
        <v>0</v>
      </c>
      <c r="I980" s="32"/>
      <c r="J980" s="29">
        <f>Лист4!E978/1000</f>
        <v>0</v>
      </c>
      <c r="K980" s="33"/>
      <c r="L980" s="33"/>
    </row>
    <row r="981" spans="1:12" s="34" customFormat="1" ht="25.5" customHeight="1" x14ac:dyDescent="0.25">
      <c r="A981" s="23" t="str">
        <f>Лист4!A979</f>
        <v xml:space="preserve">Шаумяна пл д.15 </v>
      </c>
      <c r="B981" s="49">
        <f t="shared" si="30"/>
        <v>30.925821276595741</v>
      </c>
      <c r="C981" s="49">
        <f t="shared" si="31"/>
        <v>2.1085787234042552</v>
      </c>
      <c r="D981" s="30">
        <v>0</v>
      </c>
      <c r="E981" s="31">
        <v>2.1085787234042552</v>
      </c>
      <c r="F981" s="32">
        <v>0</v>
      </c>
      <c r="G981" s="32">
        <v>0</v>
      </c>
      <c r="H981" s="32">
        <v>0</v>
      </c>
      <c r="I981" s="32">
        <v>0</v>
      </c>
      <c r="J981" s="29">
        <f>Лист4!E979/1000</f>
        <v>33.034399999999998</v>
      </c>
      <c r="K981" s="33"/>
      <c r="L981" s="33"/>
    </row>
    <row r="982" spans="1:12" s="34" customFormat="1" ht="18.75" customHeight="1" x14ac:dyDescent="0.25">
      <c r="A982" s="23" t="str">
        <f>Лист4!A980</f>
        <v xml:space="preserve">Шаумяна пл д.16 </v>
      </c>
      <c r="B982" s="49">
        <f t="shared" si="30"/>
        <v>0.20630382978723405</v>
      </c>
      <c r="C982" s="49">
        <f t="shared" si="31"/>
        <v>1.4066170212765957E-2</v>
      </c>
      <c r="D982" s="30">
        <v>0</v>
      </c>
      <c r="E982" s="31">
        <v>1.4066170212765957E-2</v>
      </c>
      <c r="F982" s="32">
        <v>0</v>
      </c>
      <c r="G982" s="32">
        <v>0</v>
      </c>
      <c r="H982" s="32">
        <v>0</v>
      </c>
      <c r="I982" s="32">
        <v>0</v>
      </c>
      <c r="J982" s="29">
        <f>Лист4!E980/1000</f>
        <v>0.22037000000000001</v>
      </c>
      <c r="K982" s="33"/>
      <c r="L982" s="33"/>
    </row>
    <row r="983" spans="1:12" s="34" customFormat="1" ht="25.5" customHeight="1" x14ac:dyDescent="0.25">
      <c r="A983" s="23" t="str">
        <f>Лист4!A981</f>
        <v xml:space="preserve">Шаумяна пл д.18 </v>
      </c>
      <c r="B983" s="49">
        <f t="shared" si="30"/>
        <v>25.732885106382977</v>
      </c>
      <c r="C983" s="49">
        <f t="shared" si="31"/>
        <v>1.754514893617021</v>
      </c>
      <c r="D983" s="30">
        <v>0</v>
      </c>
      <c r="E983" s="31">
        <v>1.754514893617021</v>
      </c>
      <c r="F983" s="32">
        <v>0</v>
      </c>
      <c r="G983" s="32">
        <v>0</v>
      </c>
      <c r="H983" s="32">
        <v>0</v>
      </c>
      <c r="I983" s="32">
        <v>0</v>
      </c>
      <c r="J983" s="29">
        <f>Лист4!E981/1000</f>
        <v>27.487399999999997</v>
      </c>
      <c r="K983" s="33"/>
      <c r="L983" s="33"/>
    </row>
    <row r="984" spans="1:12" s="34" customFormat="1" ht="25.5" customHeight="1" x14ac:dyDescent="0.25">
      <c r="A984" s="23" t="str">
        <f>Лист4!A982</f>
        <v xml:space="preserve">Шаумяна пл д.24 </v>
      </c>
      <c r="B984" s="49">
        <f t="shared" si="30"/>
        <v>30.632331914893619</v>
      </c>
      <c r="C984" s="49">
        <f t="shared" si="31"/>
        <v>2.0885680851063828</v>
      </c>
      <c r="D984" s="30">
        <v>0</v>
      </c>
      <c r="E984" s="31">
        <v>2.0885680851063828</v>
      </c>
      <c r="F984" s="32">
        <v>0</v>
      </c>
      <c r="G984" s="32">
        <v>0</v>
      </c>
      <c r="H984" s="32">
        <v>0</v>
      </c>
      <c r="I984" s="32">
        <v>0</v>
      </c>
      <c r="J984" s="29">
        <f>Лист4!E982/1000</f>
        <v>32.7209</v>
      </c>
      <c r="K984" s="33"/>
      <c r="L984" s="33"/>
    </row>
    <row r="985" spans="1:12" s="34" customFormat="1" ht="25.5" customHeight="1" x14ac:dyDescent="0.25">
      <c r="A985" s="23" t="str">
        <f>Лист4!A983</f>
        <v xml:space="preserve">Шаумяна пл д.28 </v>
      </c>
      <c r="B985" s="49">
        <f t="shared" si="30"/>
        <v>49.919965957446806</v>
      </c>
      <c r="C985" s="49">
        <f t="shared" si="31"/>
        <v>3.4036340425531915</v>
      </c>
      <c r="D985" s="30">
        <v>0</v>
      </c>
      <c r="E985" s="31">
        <v>3.4036340425531915</v>
      </c>
      <c r="F985" s="32">
        <v>0</v>
      </c>
      <c r="G985" s="32">
        <v>0</v>
      </c>
      <c r="H985" s="32">
        <v>0</v>
      </c>
      <c r="I985" s="32">
        <v>0</v>
      </c>
      <c r="J985" s="29">
        <f>Лист4!E983/1000</f>
        <v>53.323599999999999</v>
      </c>
      <c r="K985" s="33"/>
      <c r="L985" s="33"/>
    </row>
    <row r="986" spans="1:12" s="34" customFormat="1" ht="25.5" customHeight="1" x14ac:dyDescent="0.25">
      <c r="A986" s="23" t="str">
        <f>Лист4!A984</f>
        <v xml:space="preserve">Шаумяна пл д.30 </v>
      </c>
      <c r="B986" s="49">
        <f t="shared" si="30"/>
        <v>81.911289361702131</v>
      </c>
      <c r="C986" s="49">
        <f t="shared" si="31"/>
        <v>5.5848606382978723</v>
      </c>
      <c r="D986" s="30">
        <v>0</v>
      </c>
      <c r="E986" s="31">
        <v>5.5848606382978723</v>
      </c>
      <c r="F986" s="32">
        <v>0</v>
      </c>
      <c r="G986" s="32">
        <v>0</v>
      </c>
      <c r="H986" s="32">
        <v>0</v>
      </c>
      <c r="I986" s="32">
        <v>0</v>
      </c>
      <c r="J986" s="29">
        <f>Лист4!E984/1000</f>
        <v>87.49615</v>
      </c>
      <c r="K986" s="33"/>
      <c r="L986" s="33"/>
    </row>
    <row r="987" spans="1:12" s="34" customFormat="1" ht="25.5" customHeight="1" x14ac:dyDescent="0.25">
      <c r="A987" s="23" t="str">
        <f>Лист4!A985</f>
        <v xml:space="preserve">Шаумяна пл д.8 </v>
      </c>
      <c r="B987" s="49">
        <f t="shared" si="30"/>
        <v>0</v>
      </c>
      <c r="C987" s="49">
        <f t="shared" si="31"/>
        <v>0</v>
      </c>
      <c r="D987" s="30">
        <v>0</v>
      </c>
      <c r="E987" s="31">
        <v>0</v>
      </c>
      <c r="F987" s="32">
        <v>0</v>
      </c>
      <c r="G987" s="32">
        <v>0</v>
      </c>
      <c r="H987" s="32">
        <v>0</v>
      </c>
      <c r="I987" s="32">
        <v>0</v>
      </c>
      <c r="J987" s="29">
        <f>Лист4!E985/1000</f>
        <v>0</v>
      </c>
      <c r="K987" s="33"/>
      <c r="L987" s="33"/>
    </row>
    <row r="988" spans="1:12" s="34" customFormat="1" ht="25.5" customHeight="1" x14ac:dyDescent="0.25">
      <c r="A988" s="23" t="str">
        <f>Лист4!A986</f>
        <v xml:space="preserve">Шаумяна ул. д.1 </v>
      </c>
      <c r="B988" s="49">
        <f t="shared" si="30"/>
        <v>65.804574468085107</v>
      </c>
      <c r="C988" s="49">
        <f t="shared" si="31"/>
        <v>4.4866755319148943</v>
      </c>
      <c r="D988" s="30">
        <v>0</v>
      </c>
      <c r="E988" s="31">
        <v>4.4866755319148943</v>
      </c>
      <c r="F988" s="32">
        <v>0</v>
      </c>
      <c r="G988" s="32">
        <v>0</v>
      </c>
      <c r="H988" s="32">
        <v>0</v>
      </c>
      <c r="I988" s="32">
        <v>0</v>
      </c>
      <c r="J988" s="29">
        <f>Лист4!E986/1000</f>
        <v>70.291250000000005</v>
      </c>
      <c r="K988" s="33"/>
      <c r="L988" s="33"/>
    </row>
    <row r="989" spans="1:12" s="34" customFormat="1" ht="25.5" customHeight="1" x14ac:dyDescent="0.25">
      <c r="A989" s="23" t="str">
        <f>Лист4!A987</f>
        <v xml:space="preserve">Шаумяна ул. д.10 </v>
      </c>
      <c r="B989" s="49">
        <f t="shared" si="30"/>
        <v>0</v>
      </c>
      <c r="C989" s="49">
        <f t="shared" si="31"/>
        <v>0</v>
      </c>
      <c r="D989" s="30">
        <v>0</v>
      </c>
      <c r="E989" s="31">
        <v>0</v>
      </c>
      <c r="F989" s="32">
        <v>0</v>
      </c>
      <c r="G989" s="32">
        <v>0</v>
      </c>
      <c r="H989" s="32">
        <v>0</v>
      </c>
      <c r="I989" s="32">
        <v>0</v>
      </c>
      <c r="J989" s="29">
        <f>Лист4!E987/1000</f>
        <v>0</v>
      </c>
      <c r="K989" s="33"/>
      <c r="L989" s="33"/>
    </row>
    <row r="990" spans="1:12" s="34" customFormat="1" ht="18.75" customHeight="1" x14ac:dyDescent="0.25">
      <c r="A990" s="23" t="str">
        <f>Лист4!A988</f>
        <v xml:space="preserve">Шаумяна ул. д.12 </v>
      </c>
      <c r="B990" s="49">
        <f t="shared" si="30"/>
        <v>0</v>
      </c>
      <c r="C990" s="49">
        <f t="shared" si="31"/>
        <v>0</v>
      </c>
      <c r="D990" s="30">
        <v>0</v>
      </c>
      <c r="E990" s="31">
        <v>0</v>
      </c>
      <c r="F990" s="32">
        <v>0</v>
      </c>
      <c r="G990" s="32">
        <v>0</v>
      </c>
      <c r="H990" s="32">
        <v>0</v>
      </c>
      <c r="I990" s="32">
        <v>0</v>
      </c>
      <c r="J990" s="29">
        <f>Лист4!E988/1000</f>
        <v>0</v>
      </c>
      <c r="K990" s="33"/>
      <c r="L990" s="33"/>
    </row>
    <row r="991" spans="1:12" s="34" customFormat="1" ht="18.75" customHeight="1" x14ac:dyDescent="0.25">
      <c r="A991" s="23" t="str">
        <f>Лист4!A989</f>
        <v xml:space="preserve">Шаумяна ул. д.18 </v>
      </c>
      <c r="B991" s="49">
        <f t="shared" si="30"/>
        <v>38.545872340425532</v>
      </c>
      <c r="C991" s="49">
        <f t="shared" si="31"/>
        <v>2.628127659574468</v>
      </c>
      <c r="D991" s="30">
        <v>0</v>
      </c>
      <c r="E991" s="31">
        <v>2.628127659574468</v>
      </c>
      <c r="F991" s="32">
        <v>0</v>
      </c>
      <c r="G991" s="32">
        <v>0</v>
      </c>
      <c r="H991" s="32">
        <v>0</v>
      </c>
      <c r="I991" s="32">
        <v>0</v>
      </c>
      <c r="J991" s="29">
        <f>Лист4!E989/1000</f>
        <v>41.173999999999999</v>
      </c>
      <c r="K991" s="33"/>
      <c r="L991" s="33"/>
    </row>
    <row r="992" spans="1:12" s="34" customFormat="1" ht="18.75" customHeight="1" x14ac:dyDescent="0.25">
      <c r="A992" s="23" t="str">
        <f>Лист4!A990</f>
        <v xml:space="preserve">Шаумяна ул. д.19 </v>
      </c>
      <c r="B992" s="49">
        <f t="shared" si="30"/>
        <v>38.360042553191484</v>
      </c>
      <c r="C992" s="49">
        <f t="shared" si="31"/>
        <v>2.6154574468085103</v>
      </c>
      <c r="D992" s="30">
        <v>0</v>
      </c>
      <c r="E992" s="31">
        <v>2.6154574468085103</v>
      </c>
      <c r="F992" s="32">
        <v>0</v>
      </c>
      <c r="G992" s="32">
        <v>0</v>
      </c>
      <c r="H992" s="32">
        <v>0</v>
      </c>
      <c r="I992" s="32">
        <v>0</v>
      </c>
      <c r="J992" s="29">
        <f>Лист4!E990/1000</f>
        <v>40.975499999999997</v>
      </c>
      <c r="K992" s="33"/>
      <c r="L992" s="33"/>
    </row>
    <row r="993" spans="1:12" s="34" customFormat="1" ht="18.75" customHeight="1" x14ac:dyDescent="0.25">
      <c r="A993" s="23" t="str">
        <f>Лист4!A991</f>
        <v xml:space="preserve">Шаумяна ул. д.2 </v>
      </c>
      <c r="B993" s="49">
        <f t="shared" si="30"/>
        <v>19.867029787234042</v>
      </c>
      <c r="C993" s="49">
        <f t="shared" si="31"/>
        <v>1.3545702127659573</v>
      </c>
      <c r="D993" s="30">
        <v>0</v>
      </c>
      <c r="E993" s="31">
        <v>1.3545702127659573</v>
      </c>
      <c r="F993" s="32">
        <v>0</v>
      </c>
      <c r="G993" s="32">
        <v>0</v>
      </c>
      <c r="H993" s="32">
        <v>0</v>
      </c>
      <c r="I993" s="32">
        <v>0</v>
      </c>
      <c r="J993" s="29">
        <f>Лист4!E991/1000</f>
        <v>21.221599999999999</v>
      </c>
      <c r="K993" s="33"/>
      <c r="L993" s="33"/>
    </row>
    <row r="994" spans="1:12" s="34" customFormat="1" ht="18.75" customHeight="1" x14ac:dyDescent="0.25">
      <c r="A994" s="23" t="str">
        <f>Лист4!A992</f>
        <v xml:space="preserve">Шаумяна ул. д.22 </v>
      </c>
      <c r="B994" s="49">
        <f t="shared" si="30"/>
        <v>62.272076595744679</v>
      </c>
      <c r="C994" s="49">
        <f t="shared" si="31"/>
        <v>4.2458234042553187</v>
      </c>
      <c r="D994" s="30">
        <v>0</v>
      </c>
      <c r="E994" s="31">
        <v>4.2458234042553187</v>
      </c>
      <c r="F994" s="32">
        <v>0</v>
      </c>
      <c r="G994" s="32">
        <v>0</v>
      </c>
      <c r="H994" s="32">
        <v>0</v>
      </c>
      <c r="I994" s="32">
        <v>0</v>
      </c>
      <c r="J994" s="29">
        <f>Лист4!E992/1000</f>
        <v>66.517899999999997</v>
      </c>
      <c r="K994" s="33"/>
      <c r="L994" s="33"/>
    </row>
    <row r="995" spans="1:12" s="34" customFormat="1" ht="18.75" customHeight="1" x14ac:dyDescent="0.25">
      <c r="A995" s="23" t="str">
        <f>Лист4!A993</f>
        <v xml:space="preserve">Шаумяна ул. д.26 </v>
      </c>
      <c r="B995" s="49">
        <f t="shared" si="30"/>
        <v>22.691455319148936</v>
      </c>
      <c r="C995" s="49">
        <f t="shared" si="31"/>
        <v>1.5471446808510638</v>
      </c>
      <c r="D995" s="30">
        <v>0</v>
      </c>
      <c r="E995" s="31">
        <v>1.5471446808510638</v>
      </c>
      <c r="F995" s="32">
        <v>0</v>
      </c>
      <c r="G995" s="32">
        <v>0</v>
      </c>
      <c r="H995" s="32">
        <v>0</v>
      </c>
      <c r="I995" s="32">
        <v>0</v>
      </c>
      <c r="J995" s="29">
        <f>Лист4!E993/1000</f>
        <v>24.238599999999998</v>
      </c>
      <c r="K995" s="33"/>
      <c r="L995" s="33"/>
    </row>
    <row r="996" spans="1:12" s="34" customFormat="1" ht="18.75" customHeight="1" x14ac:dyDescent="0.25">
      <c r="A996" s="23" t="str">
        <f>Лист4!A994</f>
        <v xml:space="preserve">Шаумяна ул. д.27 </v>
      </c>
      <c r="B996" s="49">
        <f t="shared" si="30"/>
        <v>6.7747829787234046</v>
      </c>
      <c r="C996" s="49">
        <f t="shared" si="31"/>
        <v>0.46191702127659573</v>
      </c>
      <c r="D996" s="30">
        <v>0</v>
      </c>
      <c r="E996" s="31">
        <v>0.46191702127659573</v>
      </c>
      <c r="F996" s="32">
        <v>0</v>
      </c>
      <c r="G996" s="32">
        <v>0</v>
      </c>
      <c r="H996" s="32">
        <v>0</v>
      </c>
      <c r="I996" s="32">
        <v>0</v>
      </c>
      <c r="J996" s="29">
        <f>Лист4!E994/1000</f>
        <v>7.2366999999999999</v>
      </c>
      <c r="K996" s="33"/>
      <c r="L996" s="33"/>
    </row>
    <row r="997" spans="1:12" s="34" customFormat="1" ht="18.75" customHeight="1" x14ac:dyDescent="0.25">
      <c r="A997" s="23" t="str">
        <f>Лист4!A995</f>
        <v xml:space="preserve">Шаумяна ул. д.29 </v>
      </c>
      <c r="B997" s="49">
        <f t="shared" si="30"/>
        <v>6.2450042553191487</v>
      </c>
      <c r="C997" s="49">
        <f t="shared" si="31"/>
        <v>0.42579574468085102</v>
      </c>
      <c r="D997" s="30">
        <v>0</v>
      </c>
      <c r="E997" s="31">
        <v>0.42579574468085102</v>
      </c>
      <c r="F997" s="32">
        <v>0</v>
      </c>
      <c r="G997" s="32">
        <v>0</v>
      </c>
      <c r="H997" s="32">
        <v>0</v>
      </c>
      <c r="I997" s="32">
        <v>0</v>
      </c>
      <c r="J997" s="29">
        <f>Лист4!E995/1000</f>
        <v>6.6707999999999998</v>
      </c>
      <c r="K997" s="33"/>
      <c r="L997" s="33"/>
    </row>
    <row r="998" spans="1:12" s="34" customFormat="1" ht="25.5" customHeight="1" x14ac:dyDescent="0.25">
      <c r="A998" s="23" t="str">
        <f>Лист4!A996</f>
        <v xml:space="preserve">Шаумяна ул. д.35 </v>
      </c>
      <c r="B998" s="49">
        <f t="shared" si="30"/>
        <v>0</v>
      </c>
      <c r="C998" s="49">
        <f t="shared" si="31"/>
        <v>0</v>
      </c>
      <c r="D998" s="30">
        <v>0</v>
      </c>
      <c r="E998" s="31">
        <v>0</v>
      </c>
      <c r="F998" s="32">
        <v>0</v>
      </c>
      <c r="G998" s="32">
        <v>0</v>
      </c>
      <c r="H998" s="32">
        <v>0</v>
      </c>
      <c r="I998" s="32">
        <v>0</v>
      </c>
      <c r="J998" s="29">
        <f>Лист4!E996/1000</f>
        <v>0</v>
      </c>
      <c r="K998" s="33"/>
      <c r="L998" s="33"/>
    </row>
    <row r="999" spans="1:12" s="34" customFormat="1" ht="25.5" customHeight="1" x14ac:dyDescent="0.25">
      <c r="A999" s="23" t="str">
        <f>Лист4!A997</f>
        <v xml:space="preserve">Шаумяна ул. д.37 </v>
      </c>
      <c r="B999" s="49">
        <f t="shared" si="30"/>
        <v>0.24864680851063831</v>
      </c>
      <c r="C999" s="49">
        <f t="shared" si="31"/>
        <v>1.6953191489361703E-2</v>
      </c>
      <c r="D999" s="30">
        <v>0</v>
      </c>
      <c r="E999" s="31">
        <v>1.6953191489361703E-2</v>
      </c>
      <c r="F999" s="32">
        <v>0</v>
      </c>
      <c r="G999" s="32">
        <v>0</v>
      </c>
      <c r="H999" s="32">
        <v>0</v>
      </c>
      <c r="I999" s="32">
        <v>0</v>
      </c>
      <c r="J999" s="29">
        <f>Лист4!E997/1000</f>
        <v>0.2656</v>
      </c>
      <c r="K999" s="33"/>
      <c r="L999" s="33"/>
    </row>
    <row r="1000" spans="1:12" s="34" customFormat="1" ht="25.5" customHeight="1" x14ac:dyDescent="0.25">
      <c r="A1000" s="23" t="str">
        <f>Лист4!A998</f>
        <v xml:space="preserve">Шаумяна ул. д.41 </v>
      </c>
      <c r="B1000" s="49">
        <f t="shared" si="30"/>
        <v>16.653344680851063</v>
      </c>
      <c r="C1000" s="49">
        <f t="shared" si="31"/>
        <v>1.135455319148936</v>
      </c>
      <c r="D1000" s="30">
        <v>0</v>
      </c>
      <c r="E1000" s="31">
        <v>1.135455319148936</v>
      </c>
      <c r="F1000" s="32">
        <v>0</v>
      </c>
      <c r="G1000" s="32">
        <v>0</v>
      </c>
      <c r="H1000" s="32">
        <v>0</v>
      </c>
      <c r="I1000" s="32">
        <v>0</v>
      </c>
      <c r="J1000" s="29">
        <f>Лист4!E998/1000</f>
        <v>17.788799999999998</v>
      </c>
      <c r="K1000" s="33"/>
      <c r="L1000" s="33"/>
    </row>
    <row r="1001" spans="1:12" s="34" customFormat="1" ht="25.5" customHeight="1" x14ac:dyDescent="0.25">
      <c r="A1001" s="23" t="str">
        <f>Лист4!A999</f>
        <v xml:space="preserve">Шаумяна ул. д.42 </v>
      </c>
      <c r="B1001" s="49">
        <f t="shared" si="30"/>
        <v>0.37502978723404257</v>
      </c>
      <c r="C1001" s="49">
        <f t="shared" si="31"/>
        <v>2.5570212765957449E-2</v>
      </c>
      <c r="D1001" s="30">
        <v>0</v>
      </c>
      <c r="E1001" s="31">
        <v>2.5570212765957449E-2</v>
      </c>
      <c r="F1001" s="32">
        <v>0</v>
      </c>
      <c r="G1001" s="32">
        <v>0</v>
      </c>
      <c r="H1001" s="32">
        <v>0</v>
      </c>
      <c r="I1001" s="32">
        <v>0</v>
      </c>
      <c r="J1001" s="29">
        <f>Лист4!E999/1000</f>
        <v>0.40060000000000001</v>
      </c>
      <c r="K1001" s="33"/>
      <c r="L1001" s="33"/>
    </row>
    <row r="1002" spans="1:12" s="34" customFormat="1" ht="25.5" customHeight="1" x14ac:dyDescent="0.25">
      <c r="A1002" s="23" t="str">
        <f>Лист4!A1000</f>
        <v xml:space="preserve">Шаумяна ул. д.59 </v>
      </c>
      <c r="B1002" s="49">
        <f t="shared" si="30"/>
        <v>33.918195744680844</v>
      </c>
      <c r="C1002" s="49">
        <f t="shared" si="31"/>
        <v>2.3126042553191484</v>
      </c>
      <c r="D1002" s="30">
        <v>0</v>
      </c>
      <c r="E1002" s="31">
        <v>2.3126042553191484</v>
      </c>
      <c r="F1002" s="32">
        <v>0</v>
      </c>
      <c r="G1002" s="32">
        <v>0</v>
      </c>
      <c r="H1002" s="32">
        <v>0</v>
      </c>
      <c r="I1002" s="32">
        <v>0</v>
      </c>
      <c r="J1002" s="29">
        <f>Лист4!E1000/1000</f>
        <v>36.230799999999995</v>
      </c>
      <c r="K1002" s="33"/>
      <c r="L1002" s="33"/>
    </row>
    <row r="1003" spans="1:12" s="34" customFormat="1" ht="25.5" customHeight="1" x14ac:dyDescent="0.25">
      <c r="A1003" s="23" t="str">
        <f>Лист4!A1001</f>
        <v xml:space="preserve">Шаумяна ул. д.6 </v>
      </c>
      <c r="B1003" s="49">
        <f t="shared" si="30"/>
        <v>5.7111063829787234</v>
      </c>
      <c r="C1003" s="49">
        <f t="shared" si="31"/>
        <v>0.38939361702127662</v>
      </c>
      <c r="D1003" s="30">
        <v>0</v>
      </c>
      <c r="E1003" s="31">
        <v>0.38939361702127662</v>
      </c>
      <c r="F1003" s="32">
        <v>0</v>
      </c>
      <c r="G1003" s="32">
        <v>0</v>
      </c>
      <c r="H1003" s="32">
        <v>0</v>
      </c>
      <c r="I1003" s="32">
        <v>0</v>
      </c>
      <c r="J1003" s="29">
        <f>Лист4!E1001/1000</f>
        <v>6.1005000000000003</v>
      </c>
      <c r="K1003" s="33"/>
      <c r="L1003" s="33"/>
    </row>
    <row r="1004" spans="1:12" s="34" customFormat="1" ht="25.5" customHeight="1" x14ac:dyDescent="0.25">
      <c r="A1004" s="23" t="str">
        <f>Лист4!A1002</f>
        <v xml:space="preserve">Шаумяна ул. д.73 </v>
      </c>
      <c r="B1004" s="49">
        <f t="shared" si="30"/>
        <v>238.3169940425532</v>
      </c>
      <c r="C1004" s="49">
        <f t="shared" si="31"/>
        <v>16.248885957446809</v>
      </c>
      <c r="D1004" s="30">
        <v>0</v>
      </c>
      <c r="E1004" s="31">
        <v>16.248885957446809</v>
      </c>
      <c r="F1004" s="32">
        <v>0</v>
      </c>
      <c r="G1004" s="32">
        <v>0</v>
      </c>
      <c r="H1004" s="32">
        <v>0</v>
      </c>
      <c r="I1004" s="32">
        <v>0</v>
      </c>
      <c r="J1004" s="29">
        <f>Лист4!E1002/1000</f>
        <v>254.56588000000002</v>
      </c>
      <c r="K1004" s="33"/>
      <c r="L1004" s="33"/>
    </row>
    <row r="1005" spans="1:12" s="34" customFormat="1" ht="25.5" customHeight="1" x14ac:dyDescent="0.25">
      <c r="A1005" s="23" t="str">
        <f>Лист4!A1003</f>
        <v xml:space="preserve">Шаумяна ул. д.8 </v>
      </c>
      <c r="B1005" s="49">
        <f t="shared" si="30"/>
        <v>7.1235063829787233</v>
      </c>
      <c r="C1005" s="49">
        <f t="shared" si="31"/>
        <v>0.48569361702127656</v>
      </c>
      <c r="D1005" s="30">
        <v>0</v>
      </c>
      <c r="E1005" s="31">
        <v>0.48569361702127656</v>
      </c>
      <c r="F1005" s="32">
        <v>0</v>
      </c>
      <c r="G1005" s="32">
        <v>0</v>
      </c>
      <c r="H1005" s="32">
        <v>0</v>
      </c>
      <c r="I1005" s="32">
        <v>0</v>
      </c>
      <c r="J1005" s="29">
        <f>Лист4!E1003/1000</f>
        <v>7.6091999999999995</v>
      </c>
      <c r="K1005" s="33"/>
      <c r="L1005" s="33"/>
    </row>
    <row r="1006" spans="1:12" s="34" customFormat="1" ht="25.5" customHeight="1" x14ac:dyDescent="0.25">
      <c r="A1006" s="23" t="str">
        <f>Лист4!A1004</f>
        <v xml:space="preserve">Шаумяна ул. д.87/8 </v>
      </c>
      <c r="B1006" s="49">
        <f t="shared" si="30"/>
        <v>236.60297872340428</v>
      </c>
      <c r="C1006" s="49">
        <f t="shared" si="31"/>
        <v>16.132021276595744</v>
      </c>
      <c r="D1006" s="30">
        <v>0</v>
      </c>
      <c r="E1006" s="31">
        <v>16.132021276595744</v>
      </c>
      <c r="F1006" s="32">
        <v>0</v>
      </c>
      <c r="G1006" s="32">
        <v>0</v>
      </c>
      <c r="H1006" s="32">
        <v>0</v>
      </c>
      <c r="I1006" s="32">
        <v>0</v>
      </c>
      <c r="J1006" s="29">
        <f>Лист4!E1004/1000</f>
        <v>252.73500000000001</v>
      </c>
      <c r="K1006" s="33"/>
      <c r="L1006" s="33"/>
    </row>
    <row r="1007" spans="1:12" s="34" customFormat="1" ht="25.5" customHeight="1" x14ac:dyDescent="0.25">
      <c r="A1007" s="23" t="str">
        <f>Лист4!A1005</f>
        <v xml:space="preserve">Шелгунова ул. д.10 </v>
      </c>
      <c r="B1007" s="49">
        <f t="shared" si="30"/>
        <v>104.19939574468084</v>
      </c>
      <c r="C1007" s="49">
        <f t="shared" si="31"/>
        <v>7.1045042553191475</v>
      </c>
      <c r="D1007" s="30">
        <v>0</v>
      </c>
      <c r="E1007" s="31">
        <v>7.1045042553191475</v>
      </c>
      <c r="F1007" s="32">
        <v>0</v>
      </c>
      <c r="G1007" s="32">
        <v>0</v>
      </c>
      <c r="H1007" s="32">
        <v>0</v>
      </c>
      <c r="I1007" s="32">
        <v>0</v>
      </c>
      <c r="J1007" s="29">
        <f>Лист4!E1005/1000</f>
        <v>111.30389999999998</v>
      </c>
      <c r="K1007" s="33"/>
      <c r="L1007" s="33"/>
    </row>
    <row r="1008" spans="1:12" s="34" customFormat="1" ht="25.5" customHeight="1" x14ac:dyDescent="0.25">
      <c r="A1008" s="23" t="str">
        <f>Лист4!A1006</f>
        <v xml:space="preserve">Шелгунова ул. д.9 </v>
      </c>
      <c r="B1008" s="49">
        <f t="shared" si="30"/>
        <v>0</v>
      </c>
      <c r="C1008" s="49">
        <f t="shared" si="31"/>
        <v>0</v>
      </c>
      <c r="D1008" s="30">
        <v>0</v>
      </c>
      <c r="E1008" s="31">
        <v>0</v>
      </c>
      <c r="F1008" s="32">
        <v>0</v>
      </c>
      <c r="G1008" s="32">
        <v>0</v>
      </c>
      <c r="H1008" s="32">
        <v>0</v>
      </c>
      <c r="I1008" s="32">
        <v>0</v>
      </c>
      <c r="J1008" s="29">
        <f>Лист4!E1006/1000</f>
        <v>0</v>
      </c>
      <c r="K1008" s="33"/>
      <c r="L1008" s="33"/>
    </row>
    <row r="1009" spans="1:12" s="34" customFormat="1" ht="18.75" customHeight="1" x14ac:dyDescent="0.25">
      <c r="A1009" s="23" t="str">
        <f>Лист4!A1007</f>
        <v xml:space="preserve">Щекина пер. д.10 </v>
      </c>
      <c r="B1009" s="49">
        <f t="shared" si="30"/>
        <v>281.70943829787228</v>
      </c>
      <c r="C1009" s="49">
        <f t="shared" si="31"/>
        <v>19.207461702127656</v>
      </c>
      <c r="D1009" s="30">
        <v>0</v>
      </c>
      <c r="E1009" s="31">
        <v>19.207461702127656</v>
      </c>
      <c r="F1009" s="32">
        <v>0</v>
      </c>
      <c r="G1009" s="32">
        <v>0</v>
      </c>
      <c r="H1009" s="32">
        <v>0</v>
      </c>
      <c r="I1009" s="32">
        <v>0</v>
      </c>
      <c r="J1009" s="29">
        <f>Лист4!E1007/1000</f>
        <v>300.91689999999994</v>
      </c>
      <c r="K1009" s="33"/>
      <c r="L1009" s="33"/>
    </row>
    <row r="1010" spans="1:12" s="34" customFormat="1" ht="18.75" customHeight="1" x14ac:dyDescent="0.25">
      <c r="A1010" s="23" t="str">
        <f>Лист4!A1008</f>
        <v xml:space="preserve">Щепной пер. д.7 </v>
      </c>
      <c r="B1010" s="49">
        <f t="shared" si="30"/>
        <v>0</v>
      </c>
      <c r="C1010" s="49">
        <f t="shared" si="31"/>
        <v>0</v>
      </c>
      <c r="D1010" s="30">
        <v>0</v>
      </c>
      <c r="E1010" s="31">
        <v>0</v>
      </c>
      <c r="F1010" s="32">
        <v>0</v>
      </c>
      <c r="G1010" s="32">
        <v>0</v>
      </c>
      <c r="H1010" s="32">
        <v>0</v>
      </c>
      <c r="I1010" s="32">
        <v>0</v>
      </c>
      <c r="J1010" s="29">
        <f>Лист4!E1008/1000</f>
        <v>0</v>
      </c>
      <c r="K1010" s="33"/>
      <c r="L1010" s="33"/>
    </row>
    <row r="1011" spans="1:12" s="34" customFormat="1" ht="25.5" customHeight="1" x14ac:dyDescent="0.25">
      <c r="A1011" s="23" t="str">
        <f>Лист4!A1009</f>
        <v xml:space="preserve">Энзелийская ул. д.4 </v>
      </c>
      <c r="B1011" s="49">
        <f t="shared" si="30"/>
        <v>22.146978723404256</v>
      </c>
      <c r="C1011" s="49">
        <f t="shared" si="31"/>
        <v>1.5100212765957448</v>
      </c>
      <c r="D1011" s="30">
        <v>0</v>
      </c>
      <c r="E1011" s="31">
        <v>1.5100212765957448</v>
      </c>
      <c r="F1011" s="32">
        <v>0</v>
      </c>
      <c r="G1011" s="32">
        <v>0</v>
      </c>
      <c r="H1011" s="32">
        <v>0</v>
      </c>
      <c r="I1011" s="32">
        <v>0</v>
      </c>
      <c r="J1011" s="29">
        <f>Лист4!E1009/1000</f>
        <v>23.657</v>
      </c>
      <c r="K1011" s="33"/>
      <c r="L1011" s="33"/>
    </row>
    <row r="1012" spans="1:12" s="34" customFormat="1" ht="25.5" customHeight="1" x14ac:dyDescent="0.25">
      <c r="A1012" s="23" t="str">
        <f>Лист4!A1010</f>
        <v xml:space="preserve">Эспланадная ул. д.1 </v>
      </c>
      <c r="B1012" s="49">
        <f t="shared" si="30"/>
        <v>17.434391489361701</v>
      </c>
      <c r="C1012" s="49">
        <f t="shared" si="31"/>
        <v>1.188708510638298</v>
      </c>
      <c r="D1012" s="30">
        <v>0</v>
      </c>
      <c r="E1012" s="31">
        <v>1.188708510638298</v>
      </c>
      <c r="F1012" s="32">
        <v>0</v>
      </c>
      <c r="G1012" s="32">
        <v>0</v>
      </c>
      <c r="H1012" s="32">
        <v>0</v>
      </c>
      <c r="I1012" s="32">
        <v>0</v>
      </c>
      <c r="J1012" s="29">
        <f>Лист4!E1010/1000</f>
        <v>18.623100000000001</v>
      </c>
      <c r="K1012" s="33"/>
      <c r="L1012" s="33"/>
    </row>
    <row r="1013" spans="1:12" s="34" customFormat="1" ht="25.5" customHeight="1" x14ac:dyDescent="0.25">
      <c r="A1013" s="23" t="str">
        <f>Лист4!A1011</f>
        <v xml:space="preserve">Эспланадная ул. д.16 </v>
      </c>
      <c r="B1013" s="49">
        <f t="shared" si="30"/>
        <v>47.314716595744677</v>
      </c>
      <c r="C1013" s="49">
        <f t="shared" si="31"/>
        <v>3.2260034042553185</v>
      </c>
      <c r="D1013" s="30">
        <v>0</v>
      </c>
      <c r="E1013" s="31">
        <v>3.2260034042553185</v>
      </c>
      <c r="F1013" s="32">
        <v>0</v>
      </c>
      <c r="G1013" s="32">
        <v>0</v>
      </c>
      <c r="H1013" s="32">
        <v>0</v>
      </c>
      <c r="I1013" s="32">
        <v>0</v>
      </c>
      <c r="J1013" s="29">
        <f>Лист4!E1011/1000</f>
        <v>50.540719999999993</v>
      </c>
      <c r="K1013" s="33"/>
      <c r="L1013" s="33"/>
    </row>
    <row r="1014" spans="1:12" s="34" customFormat="1" ht="25.5" customHeight="1" x14ac:dyDescent="0.25">
      <c r="A1014" s="23" t="str">
        <f>Лист4!A1012</f>
        <v xml:space="preserve">Эспланадная ул. д.23 </v>
      </c>
      <c r="B1014" s="49">
        <f t="shared" si="30"/>
        <v>0</v>
      </c>
      <c r="C1014" s="49">
        <f t="shared" si="31"/>
        <v>0</v>
      </c>
      <c r="D1014" s="30">
        <v>0</v>
      </c>
      <c r="E1014" s="31">
        <v>0</v>
      </c>
      <c r="F1014" s="32">
        <v>0</v>
      </c>
      <c r="G1014" s="32">
        <v>0</v>
      </c>
      <c r="H1014" s="32">
        <v>0</v>
      </c>
      <c r="I1014" s="32">
        <v>0</v>
      </c>
      <c r="J1014" s="29">
        <f>Лист4!E1012/1000</f>
        <v>0</v>
      </c>
      <c r="K1014" s="33"/>
      <c r="L1014" s="33"/>
    </row>
    <row r="1015" spans="1:12" s="34" customFormat="1" ht="25.5" customHeight="1" x14ac:dyDescent="0.25">
      <c r="A1015" s="23" t="str">
        <f>Лист4!A1013</f>
        <v xml:space="preserve">Эспланадная ул. д.25 </v>
      </c>
      <c r="B1015" s="49">
        <f t="shared" si="30"/>
        <v>48.568838297872347</v>
      </c>
      <c r="C1015" s="49">
        <f t="shared" si="31"/>
        <v>3.3115117021276599</v>
      </c>
      <c r="D1015" s="30">
        <v>0</v>
      </c>
      <c r="E1015" s="31">
        <v>3.3115117021276599</v>
      </c>
      <c r="F1015" s="32">
        <v>0</v>
      </c>
      <c r="G1015" s="32">
        <v>0</v>
      </c>
      <c r="H1015" s="32">
        <v>0</v>
      </c>
      <c r="I1015" s="32">
        <v>0</v>
      </c>
      <c r="J1015" s="29">
        <f>Лист4!E1013/1000</f>
        <v>51.880350000000007</v>
      </c>
      <c r="K1015" s="33"/>
      <c r="L1015" s="33"/>
    </row>
    <row r="1016" spans="1:12" s="34" customFormat="1" ht="25.5" customHeight="1" x14ac:dyDescent="0.25">
      <c r="A1016" s="23" t="str">
        <f>Лист4!A1014</f>
        <v xml:space="preserve">Эспланадная ул. д.26 </v>
      </c>
      <c r="B1016" s="49">
        <f t="shared" si="30"/>
        <v>54.681982978723397</v>
      </c>
      <c r="C1016" s="49">
        <f t="shared" si="31"/>
        <v>3.7283170212765953</v>
      </c>
      <c r="D1016" s="30">
        <v>0</v>
      </c>
      <c r="E1016" s="31">
        <v>3.7283170212765953</v>
      </c>
      <c r="F1016" s="32">
        <v>0</v>
      </c>
      <c r="G1016" s="32">
        <v>0</v>
      </c>
      <c r="H1016" s="32">
        <v>0</v>
      </c>
      <c r="I1016" s="32">
        <v>0</v>
      </c>
      <c r="J1016" s="29">
        <f>Лист4!E1014/1000</f>
        <v>58.410299999999992</v>
      </c>
      <c r="K1016" s="33"/>
      <c r="L1016" s="33"/>
    </row>
    <row r="1017" spans="1:12" s="34" customFormat="1" ht="38.25" customHeight="1" x14ac:dyDescent="0.25">
      <c r="A1017" s="23" t="str">
        <f>Лист4!A1015</f>
        <v xml:space="preserve">Эспланадная ул. д.29 </v>
      </c>
      <c r="B1017" s="49">
        <f t="shared" si="30"/>
        <v>12.337225531914893</v>
      </c>
      <c r="C1017" s="49">
        <f t="shared" si="31"/>
        <v>0.84117446808510632</v>
      </c>
      <c r="D1017" s="30">
        <v>0</v>
      </c>
      <c r="E1017" s="31">
        <v>0.84117446808510632</v>
      </c>
      <c r="F1017" s="32">
        <v>0</v>
      </c>
      <c r="G1017" s="32">
        <v>0</v>
      </c>
      <c r="H1017" s="32">
        <v>0</v>
      </c>
      <c r="I1017" s="32">
        <v>0</v>
      </c>
      <c r="J1017" s="29">
        <f>Лист4!E1015/1000</f>
        <v>13.1784</v>
      </c>
      <c r="K1017" s="33"/>
      <c r="L1017" s="33"/>
    </row>
    <row r="1018" spans="1:12" s="34" customFormat="1" ht="38.25" customHeight="1" x14ac:dyDescent="0.25">
      <c r="A1018" s="23" t="str">
        <f>Лист4!A1016</f>
        <v xml:space="preserve">Эспланадная ул. д.34 </v>
      </c>
      <c r="B1018" s="49">
        <f t="shared" si="30"/>
        <v>0</v>
      </c>
      <c r="C1018" s="49">
        <f t="shared" si="31"/>
        <v>0</v>
      </c>
      <c r="D1018" s="30">
        <v>0</v>
      </c>
      <c r="E1018" s="31">
        <v>0</v>
      </c>
      <c r="F1018" s="32">
        <v>0</v>
      </c>
      <c r="G1018" s="32">
        <v>0</v>
      </c>
      <c r="H1018" s="32">
        <v>0</v>
      </c>
      <c r="I1018" s="32">
        <v>0</v>
      </c>
      <c r="J1018" s="29">
        <f>Лист4!E1016/1000</f>
        <v>0</v>
      </c>
      <c r="K1018" s="33"/>
      <c r="L1018" s="33"/>
    </row>
    <row r="1019" spans="1:12" s="34" customFormat="1" ht="38.25" customHeight="1" x14ac:dyDescent="0.25">
      <c r="A1019" s="23" t="str">
        <f>Лист4!A1017</f>
        <v xml:space="preserve">Эспланадная ул. д.35 </v>
      </c>
      <c r="B1019" s="49">
        <f t="shared" si="30"/>
        <v>0</v>
      </c>
      <c r="C1019" s="49">
        <f t="shared" si="31"/>
        <v>0</v>
      </c>
      <c r="D1019" s="30">
        <v>0</v>
      </c>
      <c r="E1019" s="31">
        <v>0</v>
      </c>
      <c r="F1019" s="32">
        <v>0</v>
      </c>
      <c r="G1019" s="32">
        <v>0</v>
      </c>
      <c r="H1019" s="32">
        <v>0</v>
      </c>
      <c r="I1019" s="32">
        <v>0</v>
      </c>
      <c r="J1019" s="29">
        <f>Лист4!E1017/1000</f>
        <v>0</v>
      </c>
      <c r="K1019" s="33"/>
      <c r="L1019" s="33"/>
    </row>
    <row r="1020" spans="1:12" s="34" customFormat="1" ht="25.5" customHeight="1" x14ac:dyDescent="0.25">
      <c r="A1020" s="23" t="str">
        <f>Лист4!A1018</f>
        <v xml:space="preserve">Эспланадная ул. д.38 </v>
      </c>
      <c r="B1020" s="49">
        <f t="shared" si="30"/>
        <v>350.90786382978723</v>
      </c>
      <c r="C1020" s="49">
        <f t="shared" si="31"/>
        <v>23.925536170212766</v>
      </c>
      <c r="D1020" s="30">
        <v>0</v>
      </c>
      <c r="E1020" s="31">
        <v>23.925536170212766</v>
      </c>
      <c r="F1020" s="32">
        <v>0</v>
      </c>
      <c r="G1020" s="32">
        <v>0</v>
      </c>
      <c r="H1020" s="32">
        <v>0</v>
      </c>
      <c r="I1020" s="32">
        <v>1770</v>
      </c>
      <c r="J1020" s="29">
        <f>Лист4!E1018/1000-I1020</f>
        <v>-1395.1666</v>
      </c>
      <c r="K1020" s="33"/>
      <c r="L1020" s="33"/>
    </row>
    <row r="1021" spans="1:12" s="34" customFormat="1" ht="25.5" customHeight="1" x14ac:dyDescent="0.25">
      <c r="A1021" s="23" t="str">
        <f>Лист4!A1019</f>
        <v xml:space="preserve">Эспланадная ул. д.47 </v>
      </c>
      <c r="B1021" s="49">
        <f t="shared" si="30"/>
        <v>64.98500425531914</v>
      </c>
      <c r="C1021" s="49">
        <f t="shared" si="31"/>
        <v>4.4307957446808501</v>
      </c>
      <c r="D1021" s="30">
        <v>0</v>
      </c>
      <c r="E1021" s="31">
        <v>4.4307957446808501</v>
      </c>
      <c r="F1021" s="32">
        <v>0</v>
      </c>
      <c r="G1021" s="32">
        <v>0</v>
      </c>
      <c r="H1021" s="32">
        <v>0</v>
      </c>
      <c r="I1021" s="32">
        <v>0</v>
      </c>
      <c r="J1021" s="29">
        <f>Лист4!E1019/1000</f>
        <v>69.41579999999999</v>
      </c>
      <c r="K1021" s="33"/>
      <c r="L1021" s="33"/>
    </row>
    <row r="1022" spans="1:12" s="34" customFormat="1" ht="18.75" customHeight="1" x14ac:dyDescent="0.25">
      <c r="A1022" s="23" t="str">
        <f>Лист4!A1020</f>
        <v xml:space="preserve">Эспланадная ул. д.7 </v>
      </c>
      <c r="B1022" s="49">
        <f t="shared" si="30"/>
        <v>0</v>
      </c>
      <c r="C1022" s="49">
        <f t="shared" si="31"/>
        <v>0</v>
      </c>
      <c r="D1022" s="30">
        <v>0</v>
      </c>
      <c r="E1022" s="31">
        <v>0</v>
      </c>
      <c r="F1022" s="32">
        <v>0</v>
      </c>
      <c r="G1022" s="32">
        <v>0</v>
      </c>
      <c r="H1022" s="32">
        <v>0</v>
      </c>
      <c r="I1022" s="32">
        <v>0</v>
      </c>
      <c r="J1022" s="29">
        <f>Лист4!E1020/1000</f>
        <v>0</v>
      </c>
      <c r="K1022" s="33"/>
      <c r="L1022" s="33"/>
    </row>
    <row r="1023" spans="1:12" s="34" customFormat="1" ht="18.75" customHeight="1" x14ac:dyDescent="0.25">
      <c r="A1023" s="23" t="str">
        <f>Лист4!A1021</f>
        <v xml:space="preserve">Ярославская ул. д.16 </v>
      </c>
      <c r="B1023" s="49">
        <f t="shared" si="30"/>
        <v>10.726638297872341</v>
      </c>
      <c r="C1023" s="49">
        <f t="shared" si="31"/>
        <v>0.73136170212765961</v>
      </c>
      <c r="D1023" s="30">
        <v>0</v>
      </c>
      <c r="E1023" s="31">
        <v>0.73136170212765961</v>
      </c>
      <c r="F1023" s="32">
        <v>0</v>
      </c>
      <c r="G1023" s="32">
        <v>0</v>
      </c>
      <c r="H1023" s="32">
        <v>0</v>
      </c>
      <c r="I1023" s="32">
        <v>0</v>
      </c>
      <c r="J1023" s="29">
        <f>Лист4!E1021/1000</f>
        <v>11.458</v>
      </c>
      <c r="K1023" s="33"/>
      <c r="L1023" s="33"/>
    </row>
    <row r="1024" spans="1:12" s="34" customFormat="1" ht="18.75" customHeight="1" x14ac:dyDescent="0.25">
      <c r="A1024" s="23" t="str">
        <f>Лист4!A1022</f>
        <v xml:space="preserve">9-й пер. д.13 </v>
      </c>
      <c r="B1024" s="49">
        <f t="shared" si="30"/>
        <v>43.292433191489366</v>
      </c>
      <c r="C1024" s="49">
        <f t="shared" si="31"/>
        <v>2.9517568085106385</v>
      </c>
      <c r="D1024" s="30">
        <v>0</v>
      </c>
      <c r="E1024" s="31">
        <v>2.9517568085106385</v>
      </c>
      <c r="F1024" s="32">
        <v>0</v>
      </c>
      <c r="G1024" s="32">
        <v>0</v>
      </c>
      <c r="H1024" s="32">
        <v>0</v>
      </c>
      <c r="I1024" s="32">
        <v>0</v>
      </c>
      <c r="J1024" s="29">
        <f>Лист4!E1022/1000</f>
        <v>46.244190000000003</v>
      </c>
      <c r="K1024" s="33"/>
      <c r="L1024" s="33"/>
    </row>
    <row r="1025" spans="1:12" s="34" customFormat="1" ht="18.75" customHeight="1" x14ac:dyDescent="0.25">
      <c r="A1025" s="23" t="str">
        <f>Лист4!A1023</f>
        <v xml:space="preserve">Адмирала Макарова ул. д.4 </v>
      </c>
      <c r="B1025" s="49">
        <f t="shared" si="30"/>
        <v>24.909710638297874</v>
      </c>
      <c r="C1025" s="49">
        <f t="shared" si="31"/>
        <v>1.698389361702128</v>
      </c>
      <c r="D1025" s="30">
        <v>0</v>
      </c>
      <c r="E1025" s="31">
        <v>1.698389361702128</v>
      </c>
      <c r="F1025" s="32">
        <v>0</v>
      </c>
      <c r="G1025" s="32">
        <v>0</v>
      </c>
      <c r="H1025" s="32">
        <v>0</v>
      </c>
      <c r="I1025" s="32">
        <v>0</v>
      </c>
      <c r="J1025" s="29">
        <f>Лист4!E1023/1000</f>
        <v>26.6081</v>
      </c>
      <c r="K1025" s="33"/>
      <c r="L1025" s="33"/>
    </row>
    <row r="1026" spans="1:12" s="34" customFormat="1" ht="18.75" customHeight="1" x14ac:dyDescent="0.25">
      <c r="A1026" s="23" t="str">
        <f>Лист4!A1024</f>
        <v xml:space="preserve">Адмирала Макарова ул. д.6 </v>
      </c>
      <c r="B1026" s="49">
        <f t="shared" si="30"/>
        <v>40.245114893617021</v>
      </c>
      <c r="C1026" s="49">
        <f t="shared" si="31"/>
        <v>2.7439851063829788</v>
      </c>
      <c r="D1026" s="30">
        <v>0</v>
      </c>
      <c r="E1026" s="31">
        <v>2.7439851063829788</v>
      </c>
      <c r="F1026" s="32">
        <v>0</v>
      </c>
      <c r="G1026" s="32">
        <v>0</v>
      </c>
      <c r="H1026" s="32">
        <v>0</v>
      </c>
      <c r="I1026" s="32">
        <v>0</v>
      </c>
      <c r="J1026" s="29">
        <f>Лист4!E1024/1000</f>
        <v>42.989100000000001</v>
      </c>
      <c r="K1026" s="33"/>
      <c r="L1026" s="33"/>
    </row>
    <row r="1027" spans="1:12" s="34" customFormat="1" ht="18.75" customHeight="1" x14ac:dyDescent="0.25">
      <c r="A1027" s="23" t="str">
        <f>Лист4!A1025</f>
        <v xml:space="preserve">Адмирала Нахимова ул. д.107А </v>
      </c>
      <c r="B1027" s="49">
        <f t="shared" si="30"/>
        <v>680.58173021276605</v>
      </c>
      <c r="C1027" s="49">
        <f t="shared" si="31"/>
        <v>46.403299787234047</v>
      </c>
      <c r="D1027" s="30">
        <v>0</v>
      </c>
      <c r="E1027" s="31">
        <v>46.403299787234047</v>
      </c>
      <c r="F1027" s="32">
        <v>0</v>
      </c>
      <c r="G1027" s="32">
        <v>0</v>
      </c>
      <c r="H1027" s="32">
        <v>0</v>
      </c>
      <c r="I1027" s="32">
        <v>0</v>
      </c>
      <c r="J1027" s="29">
        <f>Лист4!E1025/1000</f>
        <v>726.98503000000005</v>
      </c>
      <c r="K1027" s="33"/>
      <c r="L1027" s="33"/>
    </row>
    <row r="1028" spans="1:12" s="34" customFormat="1" ht="18.75" customHeight="1" x14ac:dyDescent="0.25">
      <c r="A1028" s="23" t="str">
        <f>Лист4!A1026</f>
        <v xml:space="preserve">Адмирала Нахимова ул. д.109А </v>
      </c>
      <c r="B1028" s="49">
        <f t="shared" si="30"/>
        <v>605.15933617021301</v>
      </c>
      <c r="C1028" s="49">
        <f t="shared" si="31"/>
        <v>41.260863829787247</v>
      </c>
      <c r="D1028" s="30">
        <v>0</v>
      </c>
      <c r="E1028" s="31">
        <v>41.260863829787247</v>
      </c>
      <c r="F1028" s="32">
        <v>0</v>
      </c>
      <c r="G1028" s="32">
        <v>0</v>
      </c>
      <c r="H1028" s="32">
        <v>0</v>
      </c>
      <c r="I1028" s="32">
        <v>0</v>
      </c>
      <c r="J1028" s="29">
        <f>Лист4!E1026/1000</f>
        <v>646.42020000000025</v>
      </c>
      <c r="K1028" s="33"/>
      <c r="L1028" s="33"/>
    </row>
    <row r="1029" spans="1:12" s="34" customFormat="1" ht="25.5" customHeight="1" x14ac:dyDescent="0.25">
      <c r="A1029" s="23" t="str">
        <f>Лист4!A1027</f>
        <v xml:space="preserve">Адмирала Нахимова ул. д.111 </v>
      </c>
      <c r="B1029" s="49">
        <f t="shared" si="30"/>
        <v>486.13235234042543</v>
      </c>
      <c r="C1029" s="49">
        <f t="shared" si="31"/>
        <v>33.14538765957446</v>
      </c>
      <c r="D1029" s="30">
        <v>0</v>
      </c>
      <c r="E1029" s="31">
        <v>33.14538765957446</v>
      </c>
      <c r="F1029" s="32">
        <v>0</v>
      </c>
      <c r="G1029" s="32">
        <v>0</v>
      </c>
      <c r="H1029" s="32">
        <v>0</v>
      </c>
      <c r="I1029" s="32">
        <v>0</v>
      </c>
      <c r="J1029" s="29">
        <f>Лист4!E1027/1000</f>
        <v>519.27773999999988</v>
      </c>
      <c r="K1029" s="33"/>
      <c r="L1029" s="33"/>
    </row>
    <row r="1030" spans="1:12" s="34" customFormat="1" ht="25.5" customHeight="1" x14ac:dyDescent="0.25">
      <c r="A1030" s="23" t="str">
        <f>Лист4!A1028</f>
        <v xml:space="preserve">Адмирала Нахимова ул. д.113 </v>
      </c>
      <c r="B1030" s="49">
        <f t="shared" si="30"/>
        <v>211.08212680851065</v>
      </c>
      <c r="C1030" s="49">
        <f t="shared" si="31"/>
        <v>14.391963191489364</v>
      </c>
      <c r="D1030" s="30">
        <v>0</v>
      </c>
      <c r="E1030" s="31">
        <v>14.391963191489364</v>
      </c>
      <c r="F1030" s="32">
        <v>0</v>
      </c>
      <c r="G1030" s="32">
        <v>0</v>
      </c>
      <c r="H1030" s="32">
        <v>0</v>
      </c>
      <c r="I1030" s="32">
        <v>0</v>
      </c>
      <c r="J1030" s="29">
        <f>Лист4!E1028/1000</f>
        <v>225.47409000000002</v>
      </c>
      <c r="K1030" s="33"/>
      <c r="L1030" s="33"/>
    </row>
    <row r="1031" spans="1:12" s="34" customFormat="1" ht="25.5" customHeight="1" x14ac:dyDescent="0.25">
      <c r="A1031" s="23" t="str">
        <f>Лист4!A1029</f>
        <v xml:space="preserve">Адмирала Нахимова ул. д.117 </v>
      </c>
      <c r="B1031" s="49">
        <f t="shared" si="30"/>
        <v>124.93303829787237</v>
      </c>
      <c r="C1031" s="49">
        <f t="shared" si="31"/>
        <v>8.5181617021276601</v>
      </c>
      <c r="D1031" s="30">
        <v>0</v>
      </c>
      <c r="E1031" s="31">
        <v>8.5181617021276601</v>
      </c>
      <c r="F1031" s="32">
        <v>0</v>
      </c>
      <c r="G1031" s="32">
        <v>0</v>
      </c>
      <c r="H1031" s="32">
        <v>0</v>
      </c>
      <c r="I1031" s="32">
        <v>0</v>
      </c>
      <c r="J1031" s="29">
        <f>Лист4!E1029/1000</f>
        <v>133.45120000000003</v>
      </c>
      <c r="K1031" s="33"/>
      <c r="L1031" s="33"/>
    </row>
    <row r="1032" spans="1:12" s="34" customFormat="1" ht="25.5" customHeight="1" x14ac:dyDescent="0.25">
      <c r="A1032" s="23" t="str">
        <f>Лист4!A1030</f>
        <v xml:space="preserve">Адмирала Нахимова ул. д.125 </v>
      </c>
      <c r="B1032" s="49">
        <f t="shared" ref="B1032:B1094" si="32">J1032+I1032-E1032</f>
        <v>1058.2096238297877</v>
      </c>
      <c r="C1032" s="49">
        <f t="shared" ref="C1032:C1094" si="33">E1032</f>
        <v>72.150656170212798</v>
      </c>
      <c r="D1032" s="30">
        <v>0</v>
      </c>
      <c r="E1032" s="31">
        <v>72.150656170212798</v>
      </c>
      <c r="F1032" s="32">
        <v>0</v>
      </c>
      <c r="G1032" s="32">
        <v>0</v>
      </c>
      <c r="H1032" s="32">
        <v>0</v>
      </c>
      <c r="I1032" s="32">
        <v>0</v>
      </c>
      <c r="J1032" s="29">
        <f>Лист4!E1030/1000</f>
        <v>1130.3602800000006</v>
      </c>
      <c r="K1032" s="33"/>
      <c r="L1032" s="33"/>
    </row>
    <row r="1033" spans="1:12" s="34" customFormat="1" ht="25.5" customHeight="1" x14ac:dyDescent="0.25">
      <c r="A1033" s="23" t="str">
        <f>Лист4!A1031</f>
        <v xml:space="preserve">Адмирала Нахимова ул. д.127 </v>
      </c>
      <c r="B1033" s="49">
        <f t="shared" si="32"/>
        <v>250.72969361702124</v>
      </c>
      <c r="C1033" s="49">
        <f t="shared" si="33"/>
        <v>17.09520638297872</v>
      </c>
      <c r="D1033" s="30">
        <v>0</v>
      </c>
      <c r="E1033" s="31">
        <v>17.09520638297872</v>
      </c>
      <c r="F1033" s="32">
        <v>0</v>
      </c>
      <c r="G1033" s="32">
        <v>0</v>
      </c>
      <c r="H1033" s="32">
        <v>0</v>
      </c>
      <c r="I1033" s="32">
        <v>0</v>
      </c>
      <c r="J1033" s="29">
        <f>Лист4!E1031/1000</f>
        <v>267.82489999999996</v>
      </c>
      <c r="K1033" s="33"/>
      <c r="L1033" s="33"/>
    </row>
    <row r="1034" spans="1:12" s="34" customFormat="1" ht="18.75" customHeight="1" x14ac:dyDescent="0.25">
      <c r="A1034" s="23" t="str">
        <f>Лист4!A1032</f>
        <v xml:space="preserve">Адмирала Нахимова ул. д.129 </v>
      </c>
      <c r="B1034" s="49">
        <f t="shared" si="32"/>
        <v>171.47577021276595</v>
      </c>
      <c r="C1034" s="49">
        <f t="shared" si="33"/>
        <v>11.691529787234042</v>
      </c>
      <c r="D1034" s="30">
        <v>0</v>
      </c>
      <c r="E1034" s="31">
        <v>11.691529787234042</v>
      </c>
      <c r="F1034" s="32">
        <v>0</v>
      </c>
      <c r="G1034" s="32">
        <v>0</v>
      </c>
      <c r="H1034" s="32">
        <v>0</v>
      </c>
      <c r="I1034" s="32">
        <v>0</v>
      </c>
      <c r="J1034" s="29">
        <f>Лист4!E1032/1000</f>
        <v>183.16729999999998</v>
      </c>
      <c r="K1034" s="33"/>
      <c r="L1034" s="33"/>
    </row>
    <row r="1035" spans="1:12" s="34" customFormat="1" ht="18.75" customHeight="1" x14ac:dyDescent="0.25">
      <c r="A1035" s="23" t="str">
        <f>Лист4!A1033</f>
        <v xml:space="preserve">Адмирала Нахимова ул. д.131 </v>
      </c>
      <c r="B1035" s="49">
        <f t="shared" si="32"/>
        <v>118.51727659574468</v>
      </c>
      <c r="C1035" s="49">
        <f t="shared" si="33"/>
        <v>8.080723404255318</v>
      </c>
      <c r="D1035" s="30">
        <v>0</v>
      </c>
      <c r="E1035" s="31">
        <v>8.080723404255318</v>
      </c>
      <c r="F1035" s="32">
        <v>0</v>
      </c>
      <c r="G1035" s="32">
        <v>0</v>
      </c>
      <c r="H1035" s="32">
        <v>0</v>
      </c>
      <c r="I1035" s="32">
        <v>0</v>
      </c>
      <c r="J1035" s="29">
        <f>Лист4!E1033/1000</f>
        <v>126.598</v>
      </c>
      <c r="K1035" s="33"/>
      <c r="L1035" s="33"/>
    </row>
    <row r="1036" spans="1:12" s="34" customFormat="1" ht="18.75" customHeight="1" x14ac:dyDescent="0.25">
      <c r="A1036" s="23" t="str">
        <f>Лист4!A1034</f>
        <v xml:space="preserve">Адмирала Нахимова ул. д.137 </v>
      </c>
      <c r="B1036" s="49">
        <f t="shared" si="32"/>
        <v>910.3081382978728</v>
      </c>
      <c r="C1036" s="49">
        <f t="shared" si="33"/>
        <v>49.493511702127599</v>
      </c>
      <c r="D1036" s="30">
        <v>0</v>
      </c>
      <c r="E1036" s="31">
        <v>49.493511702127599</v>
      </c>
      <c r="F1036" s="32">
        <v>0</v>
      </c>
      <c r="G1036" s="32">
        <v>0</v>
      </c>
      <c r="H1036" s="32">
        <v>0</v>
      </c>
      <c r="I1036" s="32">
        <v>1735.2</v>
      </c>
      <c r="J1036" s="29">
        <f>Лист4!E1034/1000-I1036</f>
        <v>-775.3983499999996</v>
      </c>
      <c r="K1036" s="33"/>
      <c r="L1036" s="33"/>
    </row>
    <row r="1037" spans="1:12" s="34" customFormat="1" ht="18.75" customHeight="1" x14ac:dyDescent="0.25">
      <c r="A1037" s="23" t="str">
        <f>Лист4!A1035</f>
        <v xml:space="preserve">Адмирала Нахимова ул. д.137 - корп. 1 </v>
      </c>
      <c r="B1037" s="49">
        <f t="shared" si="32"/>
        <v>885.63337617021273</v>
      </c>
      <c r="C1037" s="49">
        <f t="shared" si="33"/>
        <v>60.384093829787233</v>
      </c>
      <c r="D1037" s="30">
        <v>0</v>
      </c>
      <c r="E1037" s="31">
        <v>60.384093829787233</v>
      </c>
      <c r="F1037" s="32">
        <v>0</v>
      </c>
      <c r="G1037" s="32">
        <v>0</v>
      </c>
      <c r="H1037" s="32">
        <v>0</v>
      </c>
      <c r="I1037" s="32">
        <v>0</v>
      </c>
      <c r="J1037" s="29">
        <f>Лист4!E1035/1000</f>
        <v>946.01747</v>
      </c>
      <c r="K1037" s="33"/>
      <c r="L1037" s="33"/>
    </row>
    <row r="1038" spans="1:12" s="34" customFormat="1" ht="18.75" customHeight="1" x14ac:dyDescent="0.25">
      <c r="A1038" s="23" t="str">
        <f>Лист4!A1036</f>
        <v xml:space="preserve">Адмирала Нахимова ул. д.139 </v>
      </c>
      <c r="B1038" s="49">
        <f t="shared" si="32"/>
        <v>28.844977021276595</v>
      </c>
      <c r="C1038" s="49">
        <f t="shared" si="33"/>
        <v>1.9667029787234043</v>
      </c>
      <c r="D1038" s="30">
        <v>0</v>
      </c>
      <c r="E1038" s="31">
        <v>1.9667029787234043</v>
      </c>
      <c r="F1038" s="32">
        <v>0</v>
      </c>
      <c r="G1038" s="32">
        <v>0</v>
      </c>
      <c r="H1038" s="32">
        <v>0</v>
      </c>
      <c r="I1038" s="32">
        <v>0</v>
      </c>
      <c r="J1038" s="29">
        <f>Лист4!E1036/1000</f>
        <v>30.811679999999999</v>
      </c>
      <c r="K1038" s="33"/>
      <c r="L1038" s="33"/>
    </row>
    <row r="1039" spans="1:12" s="34" customFormat="1" ht="18.75" customHeight="1" x14ac:dyDescent="0.25">
      <c r="A1039" s="23" t="str">
        <f>Лист4!A1037</f>
        <v xml:space="preserve">Адмирала Нахимова ул. д.139 - корп. 1 </v>
      </c>
      <c r="B1039" s="49">
        <f t="shared" si="32"/>
        <v>177.50807659574468</v>
      </c>
      <c r="C1039" s="49">
        <f t="shared" si="33"/>
        <v>12.10282340425532</v>
      </c>
      <c r="D1039" s="30">
        <v>0</v>
      </c>
      <c r="E1039" s="31">
        <v>12.10282340425532</v>
      </c>
      <c r="F1039" s="32">
        <v>0</v>
      </c>
      <c r="G1039" s="32">
        <v>0</v>
      </c>
      <c r="H1039" s="32">
        <v>0</v>
      </c>
      <c r="I1039" s="32">
        <v>0</v>
      </c>
      <c r="J1039" s="29">
        <f>Лист4!E1037/1000</f>
        <v>189.61090000000002</v>
      </c>
      <c r="K1039" s="33"/>
      <c r="L1039" s="33"/>
    </row>
    <row r="1040" spans="1:12" s="34" customFormat="1" ht="18.75" customHeight="1" x14ac:dyDescent="0.25">
      <c r="A1040" s="23" t="str">
        <f>Лист4!A1038</f>
        <v xml:space="preserve">Адмирала Нахимова ул. д.141 </v>
      </c>
      <c r="B1040" s="49">
        <f t="shared" si="32"/>
        <v>894.61974893617003</v>
      </c>
      <c r="C1040" s="49">
        <f t="shared" si="33"/>
        <v>60.996801063829764</v>
      </c>
      <c r="D1040" s="30">
        <v>0</v>
      </c>
      <c r="E1040" s="31">
        <v>60.996801063829764</v>
      </c>
      <c r="F1040" s="32">
        <v>0</v>
      </c>
      <c r="G1040" s="32">
        <v>0</v>
      </c>
      <c r="H1040" s="32">
        <v>0</v>
      </c>
      <c r="I1040" s="32">
        <v>3364.6</v>
      </c>
      <c r="J1040" s="29">
        <f>Лист4!E1038/1000-I1040</f>
        <v>-2408.9834500000002</v>
      </c>
      <c r="K1040" s="33"/>
      <c r="L1040" s="33"/>
    </row>
    <row r="1041" spans="1:12" s="34" customFormat="1" ht="25.5" customHeight="1" x14ac:dyDescent="0.25">
      <c r="A1041" s="23" t="str">
        <f>Лист4!A1039</f>
        <v xml:space="preserve">Адмирала Нахимова ул. д.147 </v>
      </c>
      <c r="B1041" s="49">
        <f t="shared" si="32"/>
        <v>38.292638297872344</v>
      </c>
      <c r="C1041" s="49">
        <f t="shared" si="33"/>
        <v>2.6108617021276599</v>
      </c>
      <c r="D1041" s="30">
        <v>0</v>
      </c>
      <c r="E1041" s="31">
        <v>2.6108617021276599</v>
      </c>
      <c r="F1041" s="32">
        <v>0</v>
      </c>
      <c r="G1041" s="32">
        <v>0</v>
      </c>
      <c r="H1041" s="32">
        <v>0</v>
      </c>
      <c r="I1041" s="32">
        <v>0</v>
      </c>
      <c r="J1041" s="29">
        <f>Лист4!E1039/1000</f>
        <v>40.903500000000001</v>
      </c>
      <c r="K1041" s="33"/>
      <c r="L1041" s="33"/>
    </row>
    <row r="1042" spans="1:12" s="34" customFormat="1" ht="25.5" customHeight="1" x14ac:dyDescent="0.25">
      <c r="A1042" s="23" t="str">
        <f>Лист4!A1040</f>
        <v xml:space="preserve">Адмирала Нахимова ул. д.16 </v>
      </c>
      <c r="B1042" s="49">
        <f t="shared" si="32"/>
        <v>5.5393191489361699</v>
      </c>
      <c r="C1042" s="49">
        <f t="shared" si="33"/>
        <v>0.37768085106382981</v>
      </c>
      <c r="D1042" s="30">
        <v>0</v>
      </c>
      <c r="E1042" s="31">
        <v>0.37768085106382981</v>
      </c>
      <c r="F1042" s="32">
        <v>0</v>
      </c>
      <c r="G1042" s="32">
        <v>0</v>
      </c>
      <c r="H1042" s="32">
        <v>0</v>
      </c>
      <c r="I1042" s="32">
        <v>0</v>
      </c>
      <c r="J1042" s="29">
        <f>Лист4!E1040/1000</f>
        <v>5.9169999999999998</v>
      </c>
      <c r="K1042" s="33"/>
      <c r="L1042" s="33"/>
    </row>
    <row r="1043" spans="1:12" s="34" customFormat="1" ht="25.5" customHeight="1" x14ac:dyDescent="0.25">
      <c r="A1043" s="23" t="str">
        <f>Лист4!A1041</f>
        <v xml:space="preserve">Адмирала Нахимова ул. д.187 </v>
      </c>
      <c r="B1043" s="49">
        <f t="shared" si="32"/>
        <v>36.4703829787234</v>
      </c>
      <c r="C1043" s="49">
        <f t="shared" si="33"/>
        <v>2.4866170212765955</v>
      </c>
      <c r="D1043" s="30">
        <v>0</v>
      </c>
      <c r="E1043" s="31">
        <v>2.4866170212765955</v>
      </c>
      <c r="F1043" s="32">
        <v>0</v>
      </c>
      <c r="G1043" s="32">
        <v>0</v>
      </c>
      <c r="H1043" s="32">
        <v>0</v>
      </c>
      <c r="I1043" s="32">
        <v>0</v>
      </c>
      <c r="J1043" s="29">
        <f>Лист4!E1041/1000</f>
        <v>38.956999999999994</v>
      </c>
      <c r="K1043" s="33"/>
      <c r="L1043" s="33"/>
    </row>
    <row r="1044" spans="1:12" s="34" customFormat="1" ht="25.5" customHeight="1" x14ac:dyDescent="0.25">
      <c r="A1044" s="23" t="str">
        <f>Лист4!A1042</f>
        <v xml:space="preserve">Адмирала Нахимова ул. д.191 </v>
      </c>
      <c r="B1044" s="49">
        <f t="shared" si="32"/>
        <v>41.819285106382978</v>
      </c>
      <c r="C1044" s="49">
        <f t="shared" si="33"/>
        <v>2.8513148936170216</v>
      </c>
      <c r="D1044" s="30">
        <v>0</v>
      </c>
      <c r="E1044" s="31">
        <v>2.8513148936170216</v>
      </c>
      <c r="F1044" s="32">
        <v>0</v>
      </c>
      <c r="G1044" s="32">
        <v>0</v>
      </c>
      <c r="H1044" s="32">
        <v>0</v>
      </c>
      <c r="I1044" s="32">
        <v>0</v>
      </c>
      <c r="J1044" s="29">
        <f>Лист4!E1042/1000</f>
        <v>44.6706</v>
      </c>
      <c r="K1044" s="33"/>
      <c r="L1044" s="33"/>
    </row>
    <row r="1045" spans="1:12" s="34" customFormat="1" ht="25.5" customHeight="1" x14ac:dyDescent="0.25">
      <c r="A1045" s="23" t="str">
        <f>Лист4!A1043</f>
        <v xml:space="preserve">Адмирала Нахимова ул. д.201 </v>
      </c>
      <c r="B1045" s="49">
        <f t="shared" si="32"/>
        <v>46.520479148936168</v>
      </c>
      <c r="C1045" s="49">
        <f t="shared" si="33"/>
        <v>3.1718508510638292</v>
      </c>
      <c r="D1045" s="30">
        <v>0</v>
      </c>
      <c r="E1045" s="31">
        <v>3.1718508510638292</v>
      </c>
      <c r="F1045" s="32">
        <v>0</v>
      </c>
      <c r="G1045" s="32">
        <v>0</v>
      </c>
      <c r="H1045" s="32">
        <v>0</v>
      </c>
      <c r="I1045" s="32">
        <v>0</v>
      </c>
      <c r="J1045" s="29">
        <f>Лист4!E1043/1000</f>
        <v>49.692329999999998</v>
      </c>
      <c r="K1045" s="33"/>
      <c r="L1045" s="33"/>
    </row>
    <row r="1046" spans="1:12" s="34" customFormat="1" ht="25.5" customHeight="1" x14ac:dyDescent="0.25">
      <c r="A1046" s="23" t="str">
        <f>Лист4!A1044</f>
        <v xml:space="preserve">Адмирала Нахимова ул. д.265 </v>
      </c>
      <c r="B1046" s="49">
        <f t="shared" si="32"/>
        <v>807.23972765957456</v>
      </c>
      <c r="C1046" s="49">
        <f t="shared" si="33"/>
        <v>55.039072340425534</v>
      </c>
      <c r="D1046" s="30">
        <v>0</v>
      </c>
      <c r="E1046" s="31">
        <v>55.039072340425534</v>
      </c>
      <c r="F1046" s="32">
        <v>0</v>
      </c>
      <c r="G1046" s="32">
        <v>0</v>
      </c>
      <c r="H1046" s="32">
        <v>0</v>
      </c>
      <c r="I1046" s="32">
        <v>0</v>
      </c>
      <c r="J1046" s="29">
        <f>Лист4!E1044/1000</f>
        <v>862.27880000000005</v>
      </c>
      <c r="K1046" s="33"/>
      <c r="L1046" s="33"/>
    </row>
    <row r="1047" spans="1:12" s="34" customFormat="1" ht="25.5" customHeight="1" x14ac:dyDescent="0.25">
      <c r="A1047" s="23" t="str">
        <f>Лист4!A1045</f>
        <v xml:space="preserve">Адмирала Нахимова ул. д.38А </v>
      </c>
      <c r="B1047" s="49">
        <f t="shared" si="32"/>
        <v>906.73613191489392</v>
      </c>
      <c r="C1047" s="49">
        <f t="shared" si="33"/>
        <v>61.822918085106402</v>
      </c>
      <c r="D1047" s="30">
        <v>0</v>
      </c>
      <c r="E1047" s="31">
        <v>61.822918085106402</v>
      </c>
      <c r="F1047" s="32">
        <v>0</v>
      </c>
      <c r="G1047" s="32">
        <v>0</v>
      </c>
      <c r="H1047" s="32">
        <v>0</v>
      </c>
      <c r="I1047" s="32">
        <v>0</v>
      </c>
      <c r="J1047" s="29">
        <f>Лист4!E1045/1000</f>
        <v>968.5590500000003</v>
      </c>
      <c r="K1047" s="33"/>
      <c r="L1047" s="33"/>
    </row>
    <row r="1048" spans="1:12" s="34" customFormat="1" ht="25.5" customHeight="1" x14ac:dyDescent="0.25">
      <c r="A1048" s="23" t="str">
        <f>Лист4!A1046</f>
        <v xml:space="preserve">Адмирала Нахимова ул. д.38Б </v>
      </c>
      <c r="B1048" s="49">
        <f t="shared" si="32"/>
        <v>347.23573617021282</v>
      </c>
      <c r="C1048" s="49">
        <f t="shared" si="33"/>
        <v>23.675163829787234</v>
      </c>
      <c r="D1048" s="30">
        <v>0</v>
      </c>
      <c r="E1048" s="31">
        <v>23.675163829787234</v>
      </c>
      <c r="F1048" s="32">
        <v>0</v>
      </c>
      <c r="G1048" s="32">
        <v>0</v>
      </c>
      <c r="H1048" s="32">
        <v>0</v>
      </c>
      <c r="I1048" s="32">
        <v>0</v>
      </c>
      <c r="J1048" s="29">
        <f>Лист4!E1046/1000</f>
        <v>370.91090000000003</v>
      </c>
      <c r="K1048" s="33"/>
      <c r="L1048" s="33"/>
    </row>
    <row r="1049" spans="1:12" s="34" customFormat="1" ht="25.5" customHeight="1" x14ac:dyDescent="0.25">
      <c r="A1049" s="23" t="str">
        <f>Лист4!A1047</f>
        <v xml:space="preserve">Адмирала Нахимова ул. д.40 </v>
      </c>
      <c r="B1049" s="49">
        <f t="shared" si="32"/>
        <v>151.72352425531915</v>
      </c>
      <c r="C1049" s="49">
        <f t="shared" si="33"/>
        <v>10.34478574468085</v>
      </c>
      <c r="D1049" s="30">
        <v>0</v>
      </c>
      <c r="E1049" s="31">
        <v>10.34478574468085</v>
      </c>
      <c r="F1049" s="32">
        <v>0</v>
      </c>
      <c r="G1049" s="32">
        <v>0</v>
      </c>
      <c r="H1049" s="32">
        <v>0</v>
      </c>
      <c r="I1049" s="32">
        <v>0</v>
      </c>
      <c r="J1049" s="29">
        <f>Лист4!E1047/1000</f>
        <v>162.06831</v>
      </c>
      <c r="K1049" s="33"/>
      <c r="L1049" s="33"/>
    </row>
    <row r="1050" spans="1:12" s="34" customFormat="1" ht="25.5" customHeight="1" x14ac:dyDescent="0.25">
      <c r="A1050" s="23" t="str">
        <f>Лист4!A1048</f>
        <v xml:space="preserve">Адмирала Нахимова ул. д.44 - корп. 1 </v>
      </c>
      <c r="B1050" s="49">
        <f t="shared" si="32"/>
        <v>751.95595574468098</v>
      </c>
      <c r="C1050" s="49">
        <f t="shared" si="33"/>
        <v>51.269724255319161</v>
      </c>
      <c r="D1050" s="30">
        <v>0</v>
      </c>
      <c r="E1050" s="31">
        <v>51.269724255319161</v>
      </c>
      <c r="F1050" s="32">
        <v>0</v>
      </c>
      <c r="G1050" s="32">
        <v>0</v>
      </c>
      <c r="H1050" s="32">
        <v>0</v>
      </c>
      <c r="I1050" s="32">
        <v>0</v>
      </c>
      <c r="J1050" s="29">
        <f>Лист4!E1048/1000</f>
        <v>803.22568000000012</v>
      </c>
      <c r="K1050" s="33"/>
      <c r="L1050" s="33"/>
    </row>
    <row r="1051" spans="1:12" s="34" customFormat="1" ht="15" customHeight="1" x14ac:dyDescent="0.25">
      <c r="A1051" s="23" t="str">
        <f>Лист4!A1049</f>
        <v xml:space="preserve">Адмирала Нахимова ул. д.46 </v>
      </c>
      <c r="B1051" s="49">
        <f t="shared" si="32"/>
        <v>138.64890553191492</v>
      </c>
      <c r="C1051" s="49">
        <f t="shared" si="33"/>
        <v>9.4533344680851066</v>
      </c>
      <c r="D1051" s="30">
        <v>0</v>
      </c>
      <c r="E1051" s="31">
        <v>9.4533344680851066</v>
      </c>
      <c r="F1051" s="32">
        <v>0</v>
      </c>
      <c r="G1051" s="32">
        <v>0</v>
      </c>
      <c r="H1051" s="32">
        <v>0</v>
      </c>
      <c r="I1051" s="32">
        <v>0</v>
      </c>
      <c r="J1051" s="29">
        <f>Лист4!E1049/1000</f>
        <v>148.10224000000002</v>
      </c>
      <c r="K1051" s="33"/>
      <c r="L1051" s="33"/>
    </row>
    <row r="1052" spans="1:12" s="34" customFormat="1" ht="25.5" customHeight="1" x14ac:dyDescent="0.25">
      <c r="A1052" s="23" t="str">
        <f>Лист4!A1050</f>
        <v xml:space="preserve">Адмирала Нахимова ул. д.46 - корп. 1 </v>
      </c>
      <c r="B1052" s="49">
        <f t="shared" si="32"/>
        <v>692.30355489361682</v>
      </c>
      <c r="C1052" s="49">
        <f t="shared" si="33"/>
        <v>47.202515106382968</v>
      </c>
      <c r="D1052" s="30">
        <v>0</v>
      </c>
      <c r="E1052" s="31">
        <v>47.202515106382968</v>
      </c>
      <c r="F1052" s="32">
        <v>0</v>
      </c>
      <c r="G1052" s="32">
        <v>0</v>
      </c>
      <c r="H1052" s="32">
        <v>0</v>
      </c>
      <c r="I1052" s="32">
        <v>0</v>
      </c>
      <c r="J1052" s="29">
        <f>Лист4!E1050/1000</f>
        <v>739.5060699999998</v>
      </c>
      <c r="K1052" s="33"/>
      <c r="L1052" s="33"/>
    </row>
    <row r="1053" spans="1:12" s="34" customFormat="1" ht="38.25" customHeight="1" x14ac:dyDescent="0.25">
      <c r="A1053" s="23" t="str">
        <f>Лист4!A1051</f>
        <v xml:space="preserve">Адмирала Нахимова ул. д.48 </v>
      </c>
      <c r="B1053" s="49">
        <f t="shared" si="32"/>
        <v>183.89425531914893</v>
      </c>
      <c r="C1053" s="49">
        <f t="shared" si="33"/>
        <v>12.538244680851061</v>
      </c>
      <c r="D1053" s="30">
        <v>0</v>
      </c>
      <c r="E1053" s="31">
        <v>12.538244680851061</v>
      </c>
      <c r="F1053" s="32">
        <v>0</v>
      </c>
      <c r="G1053" s="32">
        <v>0</v>
      </c>
      <c r="H1053" s="32">
        <v>0</v>
      </c>
      <c r="I1053" s="32">
        <v>0</v>
      </c>
      <c r="J1053" s="29">
        <f>Лист4!E1051/1000</f>
        <v>196.43249999999998</v>
      </c>
      <c r="K1053" s="33"/>
      <c r="L1053" s="33"/>
    </row>
    <row r="1054" spans="1:12" s="34" customFormat="1" ht="26.25" customHeight="1" x14ac:dyDescent="0.25">
      <c r="A1054" s="23" t="str">
        <f>Лист4!A1052</f>
        <v xml:space="preserve">Адмирала Нахимова ул. д.48 А </v>
      </c>
      <c r="B1054" s="49">
        <f t="shared" si="32"/>
        <v>294.48114042553198</v>
      </c>
      <c r="C1054" s="49">
        <f t="shared" si="33"/>
        <v>20.078259574468088</v>
      </c>
      <c r="D1054" s="30">
        <v>0</v>
      </c>
      <c r="E1054" s="31">
        <v>20.078259574468088</v>
      </c>
      <c r="F1054" s="32">
        <v>0</v>
      </c>
      <c r="G1054" s="32">
        <v>0</v>
      </c>
      <c r="H1054" s="32">
        <v>0</v>
      </c>
      <c r="I1054" s="32">
        <v>0</v>
      </c>
      <c r="J1054" s="29">
        <f>Лист4!E1052/1000</f>
        <v>314.55940000000004</v>
      </c>
      <c r="K1054" s="33"/>
      <c r="L1054" s="33"/>
    </row>
    <row r="1055" spans="1:12" s="34" customFormat="1" ht="26.25" customHeight="1" x14ac:dyDescent="0.25">
      <c r="A1055" s="23" t="str">
        <f>Лист4!A1053</f>
        <v>Адмирала Нахимова ул. д.50 пом.007</v>
      </c>
      <c r="B1055" s="49">
        <f t="shared" si="32"/>
        <v>151.87854468085101</v>
      </c>
      <c r="C1055" s="49">
        <f t="shared" si="33"/>
        <v>10.355355319148938</v>
      </c>
      <c r="D1055" s="30">
        <v>0</v>
      </c>
      <c r="E1055" s="31">
        <v>10.355355319148938</v>
      </c>
      <c r="F1055" s="32">
        <v>0</v>
      </c>
      <c r="G1055" s="32">
        <v>0</v>
      </c>
      <c r="H1055" s="32">
        <v>0</v>
      </c>
      <c r="I1055" s="32">
        <v>1912.5</v>
      </c>
      <c r="J1055" s="29">
        <f>Лист4!E1053/1000-I1055</f>
        <v>-1750.2661000000001</v>
      </c>
      <c r="K1055" s="33"/>
      <c r="L1055" s="33"/>
    </row>
    <row r="1056" spans="1:12" s="34" customFormat="1" ht="25.5" customHeight="1" x14ac:dyDescent="0.25">
      <c r="A1056" s="23" t="str">
        <f>Лист4!A1054</f>
        <v xml:space="preserve">Адмирала Нахимова ул. д.52 </v>
      </c>
      <c r="B1056" s="49">
        <f t="shared" si="32"/>
        <v>172.19654638297874</v>
      </c>
      <c r="C1056" s="49">
        <f t="shared" si="33"/>
        <v>11.740673617021276</v>
      </c>
      <c r="D1056" s="30">
        <v>0</v>
      </c>
      <c r="E1056" s="31">
        <v>11.740673617021276</v>
      </c>
      <c r="F1056" s="32">
        <v>0</v>
      </c>
      <c r="G1056" s="32">
        <v>0</v>
      </c>
      <c r="H1056" s="32">
        <v>0</v>
      </c>
      <c r="I1056" s="32">
        <v>1840.4</v>
      </c>
      <c r="J1056" s="29">
        <f>Лист4!E1054/1000-I1056</f>
        <v>-1656.4627800000001</v>
      </c>
      <c r="K1056" s="33"/>
      <c r="L1056" s="33"/>
    </row>
    <row r="1057" spans="1:12" s="34" customFormat="1" ht="30" customHeight="1" x14ac:dyDescent="0.25">
      <c r="A1057" s="23" t="str">
        <f>Лист4!A1055</f>
        <v xml:space="preserve">Александрова ул. д.1 </v>
      </c>
      <c r="B1057" s="49">
        <f t="shared" si="32"/>
        <v>402.84110127659574</v>
      </c>
      <c r="C1057" s="49">
        <f t="shared" si="33"/>
        <v>27.466438723404252</v>
      </c>
      <c r="D1057" s="30">
        <v>0</v>
      </c>
      <c r="E1057" s="31">
        <v>27.466438723404252</v>
      </c>
      <c r="F1057" s="32">
        <v>0</v>
      </c>
      <c r="G1057" s="32">
        <v>0</v>
      </c>
      <c r="H1057" s="32">
        <v>0</v>
      </c>
      <c r="I1057" s="32">
        <v>0</v>
      </c>
      <c r="J1057" s="29">
        <f>Лист4!E1055/1000</f>
        <v>430.30753999999996</v>
      </c>
      <c r="K1057" s="33"/>
      <c r="L1057" s="33"/>
    </row>
    <row r="1058" spans="1:12" s="34" customFormat="1" ht="38.25" customHeight="1" x14ac:dyDescent="0.25">
      <c r="A1058" s="23" t="str">
        <f>Лист4!A1056</f>
        <v xml:space="preserve">Александрова ул. д.11 </v>
      </c>
      <c r="B1058" s="49">
        <f t="shared" si="32"/>
        <v>416.87271063829775</v>
      </c>
      <c r="C1058" s="49">
        <f t="shared" si="33"/>
        <v>28.423139361702116</v>
      </c>
      <c r="D1058" s="30">
        <v>0</v>
      </c>
      <c r="E1058" s="31">
        <v>28.423139361702116</v>
      </c>
      <c r="F1058" s="32">
        <v>0</v>
      </c>
      <c r="G1058" s="32">
        <v>0</v>
      </c>
      <c r="H1058" s="32">
        <v>0</v>
      </c>
      <c r="I1058" s="32">
        <v>0</v>
      </c>
      <c r="J1058" s="29">
        <f>Лист4!E1056/1000</f>
        <v>445.29584999999986</v>
      </c>
      <c r="K1058" s="33"/>
      <c r="L1058" s="33"/>
    </row>
    <row r="1059" spans="1:12" s="34" customFormat="1" ht="38.25" customHeight="1" x14ac:dyDescent="0.25">
      <c r="A1059" s="23" t="str">
        <f>Лист4!A1057</f>
        <v xml:space="preserve">Александрова ул. д.17 </v>
      </c>
      <c r="B1059" s="49">
        <f t="shared" si="32"/>
        <v>422.49801702127661</v>
      </c>
      <c r="C1059" s="49">
        <f t="shared" si="33"/>
        <v>28.806682978723408</v>
      </c>
      <c r="D1059" s="30">
        <v>0</v>
      </c>
      <c r="E1059" s="31">
        <v>28.806682978723408</v>
      </c>
      <c r="F1059" s="32">
        <v>0</v>
      </c>
      <c r="G1059" s="32">
        <v>0</v>
      </c>
      <c r="H1059" s="32">
        <v>0</v>
      </c>
      <c r="I1059" s="32">
        <v>0</v>
      </c>
      <c r="J1059" s="29">
        <f>Лист4!E1057/1000</f>
        <v>451.30470000000003</v>
      </c>
      <c r="K1059" s="33"/>
      <c r="L1059" s="33"/>
    </row>
    <row r="1060" spans="1:12" s="34" customFormat="1" ht="25.5" customHeight="1" x14ac:dyDescent="0.25">
      <c r="A1060" s="23" t="str">
        <f>Лист4!A1058</f>
        <v xml:space="preserve">Александрова ул. д.3 </v>
      </c>
      <c r="B1060" s="49">
        <f t="shared" si="32"/>
        <v>551.20859574468113</v>
      </c>
      <c r="C1060" s="49">
        <f t="shared" si="33"/>
        <v>37.582404255319162</v>
      </c>
      <c r="D1060" s="30">
        <v>0</v>
      </c>
      <c r="E1060" s="31">
        <v>37.582404255319162</v>
      </c>
      <c r="F1060" s="32">
        <v>0</v>
      </c>
      <c r="G1060" s="32">
        <v>0</v>
      </c>
      <c r="H1060" s="32">
        <v>0</v>
      </c>
      <c r="I1060" s="32">
        <v>0</v>
      </c>
      <c r="J1060" s="29">
        <f>Лист4!E1058/1000</f>
        <v>588.79100000000028</v>
      </c>
      <c r="K1060" s="33"/>
      <c r="L1060" s="33"/>
    </row>
    <row r="1061" spans="1:12" s="34" customFormat="1" ht="25.5" customHeight="1" x14ac:dyDescent="0.25">
      <c r="A1061" s="23" t="str">
        <f>Лист4!A1059</f>
        <v xml:space="preserve">Александрова ул. д.6 </v>
      </c>
      <c r="B1061" s="49">
        <f t="shared" si="32"/>
        <v>588.97033191489345</v>
      </c>
      <c r="C1061" s="49">
        <f t="shared" si="33"/>
        <v>40.157068085106374</v>
      </c>
      <c r="D1061" s="30">
        <v>0</v>
      </c>
      <c r="E1061" s="31">
        <v>40.157068085106374</v>
      </c>
      <c r="F1061" s="32">
        <v>0</v>
      </c>
      <c r="G1061" s="32">
        <v>0</v>
      </c>
      <c r="H1061" s="32">
        <v>0</v>
      </c>
      <c r="I1061" s="32">
        <v>0</v>
      </c>
      <c r="J1061" s="29">
        <f>Лист4!E1059/1000</f>
        <v>629.12739999999985</v>
      </c>
      <c r="K1061" s="33"/>
      <c r="L1061" s="33"/>
    </row>
    <row r="1062" spans="1:12" s="34" customFormat="1" ht="25.5" customHeight="1" x14ac:dyDescent="0.25">
      <c r="A1062" s="23" t="str">
        <f>Лист4!A1060</f>
        <v xml:space="preserve">Александрова ул. д.7 </v>
      </c>
      <c r="B1062" s="49">
        <f t="shared" si="32"/>
        <v>724.33857872340434</v>
      </c>
      <c r="C1062" s="49">
        <f t="shared" si="33"/>
        <v>49.38672127659575</v>
      </c>
      <c r="D1062" s="30">
        <v>0</v>
      </c>
      <c r="E1062" s="31">
        <v>49.38672127659575</v>
      </c>
      <c r="F1062" s="32">
        <v>0</v>
      </c>
      <c r="G1062" s="32">
        <v>0</v>
      </c>
      <c r="H1062" s="32">
        <v>0</v>
      </c>
      <c r="I1062" s="32">
        <v>0</v>
      </c>
      <c r="J1062" s="29">
        <f>Лист4!E1060/1000</f>
        <v>773.72530000000006</v>
      </c>
      <c r="K1062" s="33"/>
      <c r="L1062" s="33"/>
    </row>
    <row r="1063" spans="1:12" s="34" customFormat="1" ht="38.25" customHeight="1" x14ac:dyDescent="0.25">
      <c r="A1063" s="23" t="str">
        <f>Лист4!A1061</f>
        <v xml:space="preserve">Александрова ул. д.9 </v>
      </c>
      <c r="B1063" s="49">
        <f t="shared" si="32"/>
        <v>620.51794808510624</v>
      </c>
      <c r="C1063" s="49">
        <f t="shared" si="33"/>
        <v>42.308041914893607</v>
      </c>
      <c r="D1063" s="30">
        <v>0</v>
      </c>
      <c r="E1063" s="31">
        <v>42.308041914893607</v>
      </c>
      <c r="F1063" s="32">
        <v>0</v>
      </c>
      <c r="G1063" s="32">
        <v>0</v>
      </c>
      <c r="H1063" s="32">
        <v>0</v>
      </c>
      <c r="I1063" s="32">
        <v>0</v>
      </c>
      <c r="J1063" s="29">
        <f>Лист4!E1061/1000</f>
        <v>662.82598999999982</v>
      </c>
      <c r="K1063" s="33"/>
      <c r="L1063" s="33"/>
    </row>
    <row r="1064" spans="1:12" s="34" customFormat="1" ht="26.25" customHeight="1" x14ac:dyDescent="0.25">
      <c r="A1064" s="23" t="str">
        <f>Лист4!A1062</f>
        <v xml:space="preserve">Астраханская (Осыпной бугор) ул. д.22Б </v>
      </c>
      <c r="B1064" s="49">
        <f t="shared" si="32"/>
        <v>6.3322553191489366</v>
      </c>
      <c r="C1064" s="49">
        <f t="shared" si="33"/>
        <v>0.43174468085106388</v>
      </c>
      <c r="D1064" s="30">
        <v>0</v>
      </c>
      <c r="E1064" s="31">
        <v>0.43174468085106388</v>
      </c>
      <c r="F1064" s="32">
        <v>0</v>
      </c>
      <c r="G1064" s="32">
        <v>0</v>
      </c>
      <c r="H1064" s="32">
        <v>0</v>
      </c>
      <c r="I1064" s="32">
        <v>0</v>
      </c>
      <c r="J1064" s="29">
        <f>Лист4!E1062/1000</f>
        <v>6.7640000000000002</v>
      </c>
      <c r="K1064" s="33"/>
      <c r="L1064" s="33"/>
    </row>
    <row r="1065" spans="1:12" s="34" customFormat="1" ht="38.25" customHeight="1" x14ac:dyDescent="0.25">
      <c r="A1065" s="23" t="str">
        <f>Лист4!A1063</f>
        <v xml:space="preserve">Ахшарумова ул. д.2/41 </v>
      </c>
      <c r="B1065" s="49">
        <f t="shared" si="32"/>
        <v>654.78319148936157</v>
      </c>
      <c r="C1065" s="49">
        <f t="shared" si="33"/>
        <v>44.64430851063829</v>
      </c>
      <c r="D1065" s="30">
        <v>0</v>
      </c>
      <c r="E1065" s="31">
        <v>44.64430851063829</v>
      </c>
      <c r="F1065" s="32">
        <v>0</v>
      </c>
      <c r="G1065" s="32">
        <v>0</v>
      </c>
      <c r="H1065" s="32">
        <v>0</v>
      </c>
      <c r="I1065" s="32">
        <v>0</v>
      </c>
      <c r="J1065" s="29">
        <f>Лист4!E1063/1000</f>
        <v>699.4274999999999</v>
      </c>
      <c r="K1065" s="33"/>
      <c r="L1065" s="33"/>
    </row>
    <row r="1066" spans="1:12" s="34" customFormat="1" ht="25.5" customHeight="1" x14ac:dyDescent="0.25">
      <c r="A1066" s="23" t="str">
        <f>Лист4!A1064</f>
        <v xml:space="preserve">Ахшарумова ул. д.34 </v>
      </c>
      <c r="B1066" s="49">
        <f t="shared" si="32"/>
        <v>77.63940425531915</v>
      </c>
      <c r="C1066" s="49">
        <f t="shared" si="33"/>
        <v>5.2935957446808519</v>
      </c>
      <c r="D1066" s="30">
        <v>0</v>
      </c>
      <c r="E1066" s="31">
        <v>5.2935957446808519</v>
      </c>
      <c r="F1066" s="32">
        <v>0</v>
      </c>
      <c r="G1066" s="32">
        <v>0</v>
      </c>
      <c r="H1066" s="32">
        <v>0</v>
      </c>
      <c r="I1066" s="32">
        <v>0</v>
      </c>
      <c r="J1066" s="29">
        <f>Лист4!E1064/1000</f>
        <v>82.933000000000007</v>
      </c>
      <c r="K1066" s="33"/>
      <c r="L1066" s="33"/>
    </row>
    <row r="1067" spans="1:12" s="34" customFormat="1" ht="18.75" customHeight="1" x14ac:dyDescent="0.25">
      <c r="A1067" s="23" t="str">
        <f>Лист4!A1065</f>
        <v xml:space="preserve">Ахшарумова ул. д.54 </v>
      </c>
      <c r="B1067" s="49">
        <f t="shared" si="32"/>
        <v>262.56026382978723</v>
      </c>
      <c r="C1067" s="49">
        <f t="shared" si="33"/>
        <v>17.901836170212761</v>
      </c>
      <c r="D1067" s="30">
        <v>0</v>
      </c>
      <c r="E1067" s="31">
        <v>17.901836170212761</v>
      </c>
      <c r="F1067" s="32">
        <v>0</v>
      </c>
      <c r="G1067" s="32">
        <v>0</v>
      </c>
      <c r="H1067" s="32">
        <v>0</v>
      </c>
      <c r="I1067" s="32">
        <v>1787.7</v>
      </c>
      <c r="J1067" s="29">
        <f>Лист4!E1065/1000-I1067</f>
        <v>-1507.2379000000001</v>
      </c>
      <c r="K1067" s="33"/>
      <c r="L1067" s="33"/>
    </row>
    <row r="1068" spans="1:12" s="34" customFormat="1" ht="18.75" customHeight="1" x14ac:dyDescent="0.25">
      <c r="A1068" s="23" t="str">
        <f>Лист4!A1066</f>
        <v xml:space="preserve">Ахшарумова ул. д.56 </v>
      </c>
      <c r="B1068" s="49">
        <f t="shared" si="32"/>
        <v>67.717123404255318</v>
      </c>
      <c r="C1068" s="49">
        <f t="shared" si="33"/>
        <v>4.6170765957446811</v>
      </c>
      <c r="D1068" s="30">
        <v>0</v>
      </c>
      <c r="E1068" s="31">
        <v>4.6170765957446811</v>
      </c>
      <c r="F1068" s="32">
        <v>0</v>
      </c>
      <c r="G1068" s="32">
        <v>0</v>
      </c>
      <c r="H1068" s="32">
        <v>0</v>
      </c>
      <c r="I1068" s="32">
        <v>0</v>
      </c>
      <c r="J1068" s="29">
        <f>Лист4!E1066/1000</f>
        <v>72.334199999999996</v>
      </c>
      <c r="K1068" s="33"/>
      <c r="L1068" s="33"/>
    </row>
    <row r="1069" spans="1:12" s="34" customFormat="1" ht="25.5" customHeight="1" x14ac:dyDescent="0.25">
      <c r="A1069" s="23" t="str">
        <f>Лист4!A1067</f>
        <v xml:space="preserve">Ахшарумова ул. д.58 </v>
      </c>
      <c r="B1069" s="49">
        <f t="shared" si="32"/>
        <v>24.410638297872335</v>
      </c>
      <c r="C1069" s="49">
        <f t="shared" si="33"/>
        <v>1.6643617021276595</v>
      </c>
      <c r="D1069" s="30">
        <v>0</v>
      </c>
      <c r="E1069" s="31">
        <v>1.6643617021276595</v>
      </c>
      <c r="F1069" s="32">
        <v>0</v>
      </c>
      <c r="G1069" s="32">
        <v>0</v>
      </c>
      <c r="H1069" s="32">
        <v>0</v>
      </c>
      <c r="I1069" s="32">
        <v>0</v>
      </c>
      <c r="J1069" s="29">
        <f>Лист4!E1067/1000</f>
        <v>26.074999999999996</v>
      </c>
      <c r="K1069" s="33"/>
      <c r="L1069" s="33"/>
    </row>
    <row r="1070" spans="1:12" s="34" customFormat="1" ht="18.75" customHeight="1" x14ac:dyDescent="0.25">
      <c r="A1070" s="23" t="str">
        <f>Лист4!A1068</f>
        <v xml:space="preserve">Ахшарумова ул. д.6 </v>
      </c>
      <c r="B1070" s="49">
        <f t="shared" si="32"/>
        <v>814.53345744680826</v>
      </c>
      <c r="C1070" s="49">
        <f t="shared" si="33"/>
        <v>68.379992553191499</v>
      </c>
      <c r="D1070" s="30">
        <v>0</v>
      </c>
      <c r="E1070" s="31">
        <v>68.379992553191499</v>
      </c>
      <c r="F1070" s="32">
        <v>0</v>
      </c>
      <c r="G1070" s="32">
        <v>0</v>
      </c>
      <c r="H1070" s="32">
        <v>0</v>
      </c>
      <c r="I1070" s="32">
        <f>1912.5+41.7</f>
        <v>1954.2</v>
      </c>
      <c r="J1070" s="29">
        <f>Лист4!E1068/1000-I1070</f>
        <v>-1071.2865500000003</v>
      </c>
      <c r="K1070" s="33"/>
      <c r="L1070" s="33"/>
    </row>
    <row r="1071" spans="1:12" s="34" customFormat="1" ht="18.75" customHeight="1" x14ac:dyDescent="0.25">
      <c r="A1071" s="23" t="str">
        <f>Лист4!A1069</f>
        <v xml:space="preserve">Ахшарумова ул. д.78 </v>
      </c>
      <c r="B1071" s="49">
        <f t="shared" si="32"/>
        <v>894.87078723404284</v>
      </c>
      <c r="C1071" s="49">
        <f t="shared" si="33"/>
        <v>56.731752765957403</v>
      </c>
      <c r="D1071" s="30">
        <v>0</v>
      </c>
      <c r="E1071" s="31">
        <v>56.731752765957403</v>
      </c>
      <c r="F1071" s="32">
        <v>0</v>
      </c>
      <c r="G1071" s="32">
        <v>0</v>
      </c>
      <c r="H1071" s="32">
        <v>0</v>
      </c>
      <c r="I1071" s="32">
        <v>1840.4</v>
      </c>
      <c r="J1071" s="29">
        <f>Лист4!E1069/1000-I1071</f>
        <v>-888.79745999999989</v>
      </c>
      <c r="K1071" s="33"/>
      <c r="L1071" s="33"/>
    </row>
    <row r="1072" spans="1:12" s="34" customFormat="1" ht="18.75" customHeight="1" x14ac:dyDescent="0.25">
      <c r="A1072" s="23" t="str">
        <f>Лист4!A1070</f>
        <v xml:space="preserve">Бакинская ул. д.136 </v>
      </c>
      <c r="B1072" s="49">
        <f t="shared" si="32"/>
        <v>6.3281361702127663</v>
      </c>
      <c r="C1072" s="49">
        <f t="shared" si="33"/>
        <v>0.43146382978723408</v>
      </c>
      <c r="D1072" s="30">
        <v>0</v>
      </c>
      <c r="E1072" s="31">
        <v>0.43146382978723408</v>
      </c>
      <c r="F1072" s="32">
        <v>0</v>
      </c>
      <c r="G1072" s="32">
        <v>0</v>
      </c>
      <c r="H1072" s="32">
        <v>0</v>
      </c>
      <c r="I1072" s="32">
        <v>0</v>
      </c>
      <c r="J1072" s="29">
        <f>Лист4!E1070/1000</f>
        <v>6.7596000000000007</v>
      </c>
      <c r="K1072" s="33"/>
      <c r="L1072" s="33"/>
    </row>
    <row r="1073" spans="1:12" s="34" customFormat="1" ht="18.75" customHeight="1" x14ac:dyDescent="0.25">
      <c r="A1073" s="23" t="str">
        <f>Лист4!A1071</f>
        <v xml:space="preserve">Бакинская ул. д.208 </v>
      </c>
      <c r="B1073" s="49">
        <f t="shared" si="32"/>
        <v>2.530655319148936</v>
      </c>
      <c r="C1073" s="49">
        <f t="shared" si="33"/>
        <v>0.17254468085106381</v>
      </c>
      <c r="D1073" s="30">
        <v>0</v>
      </c>
      <c r="E1073" s="31">
        <v>0.17254468085106381</v>
      </c>
      <c r="F1073" s="32">
        <v>0</v>
      </c>
      <c r="G1073" s="32">
        <v>0</v>
      </c>
      <c r="H1073" s="32">
        <v>0</v>
      </c>
      <c r="I1073" s="32">
        <v>0</v>
      </c>
      <c r="J1073" s="29">
        <f>Лист4!E1071/1000</f>
        <v>2.7031999999999998</v>
      </c>
      <c r="K1073" s="33"/>
      <c r="L1073" s="33"/>
    </row>
    <row r="1074" spans="1:12" s="34" customFormat="1" ht="18.75" customHeight="1" x14ac:dyDescent="0.25">
      <c r="A1074" s="23" t="str">
        <f>Лист4!A1072</f>
        <v xml:space="preserve">Бакинская ул. д.4 - корп. 2 </v>
      </c>
      <c r="B1074" s="49">
        <f t="shared" si="32"/>
        <v>174.50034893617018</v>
      </c>
      <c r="C1074" s="49">
        <f t="shared" si="33"/>
        <v>11.897751063829785</v>
      </c>
      <c r="D1074" s="30">
        <v>0</v>
      </c>
      <c r="E1074" s="31">
        <v>11.897751063829785</v>
      </c>
      <c r="F1074" s="32">
        <v>0</v>
      </c>
      <c r="G1074" s="32">
        <v>0</v>
      </c>
      <c r="H1074" s="32">
        <v>0</v>
      </c>
      <c r="I1074" s="32">
        <v>0</v>
      </c>
      <c r="J1074" s="29">
        <f>Лист4!E1072/1000</f>
        <v>186.39809999999997</v>
      </c>
      <c r="K1074" s="33"/>
      <c r="L1074" s="33"/>
    </row>
    <row r="1075" spans="1:12" s="34" customFormat="1" ht="18.75" customHeight="1" x14ac:dyDescent="0.25">
      <c r="A1075" s="23" t="str">
        <f>Лист4!A1073</f>
        <v xml:space="preserve">Батайская ул. д.18 </v>
      </c>
      <c r="B1075" s="49">
        <f t="shared" si="32"/>
        <v>12.212527659574468</v>
      </c>
      <c r="C1075" s="49">
        <f t="shared" si="33"/>
        <v>0.83267234042553184</v>
      </c>
      <c r="D1075" s="30">
        <v>0</v>
      </c>
      <c r="E1075" s="31">
        <v>0.83267234042553184</v>
      </c>
      <c r="F1075" s="32">
        <v>0</v>
      </c>
      <c r="G1075" s="32">
        <v>0</v>
      </c>
      <c r="H1075" s="32">
        <v>0</v>
      </c>
      <c r="I1075" s="32">
        <v>0</v>
      </c>
      <c r="J1075" s="29">
        <f>Лист4!E1073/1000</f>
        <v>13.045199999999999</v>
      </c>
      <c r="K1075" s="33"/>
      <c r="L1075" s="33"/>
    </row>
    <row r="1076" spans="1:12" s="34" customFormat="1" ht="18.75" customHeight="1" x14ac:dyDescent="0.25">
      <c r="A1076" s="23" t="str">
        <f>Лист4!A1074</f>
        <v xml:space="preserve">Батайская ул. д.23 </v>
      </c>
      <c r="B1076" s="49">
        <f t="shared" si="32"/>
        <v>1104.6775838297876</v>
      </c>
      <c r="C1076" s="49">
        <f t="shared" si="33"/>
        <v>75.318926170212791</v>
      </c>
      <c r="D1076" s="30">
        <v>0</v>
      </c>
      <c r="E1076" s="31">
        <v>75.318926170212791</v>
      </c>
      <c r="F1076" s="32">
        <v>0</v>
      </c>
      <c r="G1076" s="32">
        <v>0</v>
      </c>
      <c r="H1076" s="32">
        <v>0</v>
      </c>
      <c r="I1076" s="32">
        <v>0</v>
      </c>
      <c r="J1076" s="29">
        <f>Лист4!E1074/1000</f>
        <v>1179.9965100000004</v>
      </c>
      <c r="K1076" s="33"/>
      <c r="L1076" s="33"/>
    </row>
    <row r="1077" spans="1:12" s="34" customFormat="1" ht="18.75" customHeight="1" x14ac:dyDescent="0.25">
      <c r="A1077" s="23" t="str">
        <f>Лист4!A1075</f>
        <v xml:space="preserve">Бежецкая ул. д.10 </v>
      </c>
      <c r="B1077" s="49">
        <f t="shared" si="32"/>
        <v>46.30288510638298</v>
      </c>
      <c r="C1077" s="49">
        <f t="shared" si="33"/>
        <v>3.1570148936170215</v>
      </c>
      <c r="D1077" s="30">
        <v>0</v>
      </c>
      <c r="E1077" s="31">
        <v>3.1570148936170215</v>
      </c>
      <c r="F1077" s="32">
        <v>0</v>
      </c>
      <c r="G1077" s="32">
        <v>0</v>
      </c>
      <c r="H1077" s="32">
        <v>0</v>
      </c>
      <c r="I1077" s="32">
        <v>0</v>
      </c>
      <c r="J1077" s="29">
        <f>Лист4!E1075/1000</f>
        <v>49.459900000000005</v>
      </c>
      <c r="K1077" s="33"/>
      <c r="L1077" s="33"/>
    </row>
    <row r="1078" spans="1:12" s="34" customFormat="1" ht="18.75" customHeight="1" x14ac:dyDescent="0.25">
      <c r="A1078" s="23" t="str">
        <f>Лист4!A1076</f>
        <v xml:space="preserve">Бежецкая ул. д.12 </v>
      </c>
      <c r="B1078" s="49">
        <f t="shared" si="32"/>
        <v>28.519770212765959</v>
      </c>
      <c r="C1078" s="49">
        <f t="shared" si="33"/>
        <v>1.9445297872340426</v>
      </c>
      <c r="D1078" s="30">
        <v>0</v>
      </c>
      <c r="E1078" s="31">
        <v>1.9445297872340426</v>
      </c>
      <c r="F1078" s="32">
        <v>0</v>
      </c>
      <c r="G1078" s="32">
        <v>0</v>
      </c>
      <c r="H1078" s="32">
        <v>0</v>
      </c>
      <c r="I1078" s="32">
        <v>0</v>
      </c>
      <c r="J1078" s="29">
        <f>Лист4!E1076/1000</f>
        <v>30.464300000000001</v>
      </c>
      <c r="K1078" s="33"/>
      <c r="L1078" s="33"/>
    </row>
    <row r="1079" spans="1:12" s="34" customFormat="1" ht="18.75" customHeight="1" x14ac:dyDescent="0.25">
      <c r="A1079" s="23" t="str">
        <f>Лист4!A1077</f>
        <v xml:space="preserve">Бежецкая ул. д.14 </v>
      </c>
      <c r="B1079" s="49">
        <f t="shared" si="32"/>
        <v>64.973208510638301</v>
      </c>
      <c r="C1079" s="49">
        <f t="shared" si="33"/>
        <v>4.4299914893617025</v>
      </c>
      <c r="D1079" s="30">
        <v>0</v>
      </c>
      <c r="E1079" s="31">
        <v>4.4299914893617025</v>
      </c>
      <c r="F1079" s="32">
        <v>0</v>
      </c>
      <c r="G1079" s="32">
        <v>0</v>
      </c>
      <c r="H1079" s="32">
        <v>0</v>
      </c>
      <c r="I1079" s="32">
        <v>0</v>
      </c>
      <c r="J1079" s="29">
        <f>Лист4!E1077/1000</f>
        <v>69.403199999999998</v>
      </c>
      <c r="K1079" s="33"/>
      <c r="L1079" s="33"/>
    </row>
    <row r="1080" spans="1:12" s="34" customFormat="1" ht="18.75" customHeight="1" x14ac:dyDescent="0.25">
      <c r="A1080" s="23" t="str">
        <f>Лист4!A1078</f>
        <v xml:space="preserve">Бежецкая ул. д.16 </v>
      </c>
      <c r="B1080" s="49">
        <f t="shared" si="32"/>
        <v>57.197285106382985</v>
      </c>
      <c r="C1080" s="49">
        <f t="shared" si="33"/>
        <v>3.8998148936170218</v>
      </c>
      <c r="D1080" s="30">
        <v>0</v>
      </c>
      <c r="E1080" s="31">
        <v>3.8998148936170218</v>
      </c>
      <c r="F1080" s="32">
        <v>0</v>
      </c>
      <c r="G1080" s="32">
        <v>0</v>
      </c>
      <c r="H1080" s="32">
        <v>0</v>
      </c>
      <c r="I1080" s="32">
        <v>0</v>
      </c>
      <c r="J1080" s="29">
        <f>Лист4!E1078/1000</f>
        <v>61.097100000000005</v>
      </c>
      <c r="K1080" s="33"/>
      <c r="L1080" s="33"/>
    </row>
    <row r="1081" spans="1:12" s="34" customFormat="1" ht="18.75" customHeight="1" x14ac:dyDescent="0.25">
      <c r="A1081" s="23" t="str">
        <f>Лист4!A1079</f>
        <v xml:space="preserve">Безжонова ул. д.155 </v>
      </c>
      <c r="B1081" s="49">
        <f t="shared" si="32"/>
        <v>8.3156348936170232</v>
      </c>
      <c r="C1081" s="49">
        <f t="shared" si="33"/>
        <v>0.56697510638297888</v>
      </c>
      <c r="D1081" s="30">
        <v>0</v>
      </c>
      <c r="E1081" s="31">
        <v>0.56697510638297888</v>
      </c>
      <c r="F1081" s="32">
        <v>0</v>
      </c>
      <c r="G1081" s="32">
        <v>0</v>
      </c>
      <c r="H1081" s="32">
        <v>0</v>
      </c>
      <c r="I1081" s="32">
        <v>0</v>
      </c>
      <c r="J1081" s="29">
        <f>Лист4!E1079/1000</f>
        <v>8.8826100000000014</v>
      </c>
      <c r="K1081" s="33"/>
      <c r="L1081" s="33"/>
    </row>
    <row r="1082" spans="1:12" s="34" customFormat="1" ht="18.75" customHeight="1" x14ac:dyDescent="0.25">
      <c r="A1082" s="23" t="str">
        <f>Лист4!A1080</f>
        <v xml:space="preserve">Безжонова ул. д.157 </v>
      </c>
      <c r="B1082" s="49">
        <f t="shared" si="32"/>
        <v>19.347455319148935</v>
      </c>
      <c r="C1082" s="49">
        <f t="shared" si="33"/>
        <v>1.3191446808510638</v>
      </c>
      <c r="D1082" s="30">
        <v>0</v>
      </c>
      <c r="E1082" s="31">
        <v>1.3191446808510638</v>
      </c>
      <c r="F1082" s="32">
        <v>0</v>
      </c>
      <c r="G1082" s="32">
        <v>0</v>
      </c>
      <c r="H1082" s="32">
        <v>0</v>
      </c>
      <c r="I1082" s="32">
        <v>0</v>
      </c>
      <c r="J1082" s="29">
        <f>Лист4!E1080/1000</f>
        <v>20.666599999999999</v>
      </c>
      <c r="K1082" s="33"/>
      <c r="L1082" s="33"/>
    </row>
    <row r="1083" spans="1:12" s="34" customFormat="1" ht="18.75" customHeight="1" x14ac:dyDescent="0.25">
      <c r="A1083" s="23" t="str">
        <f>Лист4!A1081</f>
        <v xml:space="preserve">Безжонова ул. д.2 </v>
      </c>
      <c r="B1083" s="49">
        <f t="shared" si="32"/>
        <v>476.12132255319153</v>
      </c>
      <c r="C1083" s="49">
        <f t="shared" si="33"/>
        <v>32.462817446808515</v>
      </c>
      <c r="D1083" s="30">
        <v>0</v>
      </c>
      <c r="E1083" s="31">
        <v>32.462817446808515</v>
      </c>
      <c r="F1083" s="32">
        <v>0</v>
      </c>
      <c r="G1083" s="32">
        <v>0</v>
      </c>
      <c r="H1083" s="32">
        <v>0</v>
      </c>
      <c r="I1083" s="32">
        <v>0</v>
      </c>
      <c r="J1083" s="29">
        <f>Лист4!E1081/1000</f>
        <v>508.58414000000005</v>
      </c>
      <c r="K1083" s="33"/>
      <c r="L1083" s="33"/>
    </row>
    <row r="1084" spans="1:12" s="34" customFormat="1" ht="18.75" customHeight="1" x14ac:dyDescent="0.25">
      <c r="A1084" s="23" t="str">
        <f>Лист4!A1082</f>
        <v xml:space="preserve">Безжонова ул. д.4 </v>
      </c>
      <c r="B1084" s="49">
        <f t="shared" si="32"/>
        <v>463.18308510638298</v>
      </c>
      <c r="C1084" s="49">
        <f t="shared" si="33"/>
        <v>31.580664893617026</v>
      </c>
      <c r="D1084" s="30">
        <v>0</v>
      </c>
      <c r="E1084" s="31">
        <v>31.580664893617026</v>
      </c>
      <c r="F1084" s="32">
        <v>0</v>
      </c>
      <c r="G1084" s="32">
        <v>0</v>
      </c>
      <c r="H1084" s="32">
        <v>0</v>
      </c>
      <c r="I1084" s="32">
        <v>0</v>
      </c>
      <c r="J1084" s="29">
        <f>Лист4!E1082/1000</f>
        <v>494.76375000000002</v>
      </c>
      <c r="K1084" s="33"/>
      <c r="L1084" s="33"/>
    </row>
    <row r="1085" spans="1:12" s="34" customFormat="1" ht="18.75" customHeight="1" x14ac:dyDescent="0.25">
      <c r="A1085" s="23" t="str">
        <f>Лист4!A1083</f>
        <v xml:space="preserve">Безжонова ул. д.76 </v>
      </c>
      <c r="B1085" s="49">
        <f t="shared" si="32"/>
        <v>654.83387574468065</v>
      </c>
      <c r="C1085" s="49">
        <f t="shared" si="33"/>
        <v>44.647764255319146</v>
      </c>
      <c r="D1085" s="30">
        <v>0</v>
      </c>
      <c r="E1085" s="31">
        <v>44.647764255319146</v>
      </c>
      <c r="F1085" s="32">
        <v>0</v>
      </c>
      <c r="G1085" s="32">
        <v>0</v>
      </c>
      <c r="H1085" s="32">
        <v>0</v>
      </c>
      <c r="I1085" s="32">
        <v>0</v>
      </c>
      <c r="J1085" s="29">
        <f>Лист4!E1083/1000</f>
        <v>699.48163999999986</v>
      </c>
      <c r="K1085" s="33"/>
      <c r="L1085" s="33"/>
    </row>
    <row r="1086" spans="1:12" s="34" customFormat="1" ht="18.75" customHeight="1" x14ac:dyDescent="0.25">
      <c r="A1086" s="23" t="str">
        <f>Лист4!A1084</f>
        <v xml:space="preserve">Безжонова ул. д.80 </v>
      </c>
      <c r="B1086" s="49">
        <f t="shared" si="32"/>
        <v>751.31263829787213</v>
      </c>
      <c r="C1086" s="49">
        <f t="shared" si="33"/>
        <v>51.225861702127645</v>
      </c>
      <c r="D1086" s="30">
        <v>0</v>
      </c>
      <c r="E1086" s="31">
        <v>51.225861702127645</v>
      </c>
      <c r="F1086" s="32">
        <v>0</v>
      </c>
      <c r="G1086" s="32">
        <v>0</v>
      </c>
      <c r="H1086" s="32">
        <v>0</v>
      </c>
      <c r="I1086" s="32">
        <v>0</v>
      </c>
      <c r="J1086" s="29">
        <f>Лист4!E1084/1000</f>
        <v>802.53849999999977</v>
      </c>
      <c r="K1086" s="33"/>
      <c r="L1086" s="33"/>
    </row>
    <row r="1087" spans="1:12" s="34" customFormat="1" ht="18.75" customHeight="1" x14ac:dyDescent="0.25">
      <c r="A1087" s="23" t="str">
        <f>Лист4!A1085</f>
        <v xml:space="preserve">Безжонова ул. д.84 </v>
      </c>
      <c r="B1087" s="49">
        <f t="shared" si="32"/>
        <v>670.99994382978718</v>
      </c>
      <c r="C1087" s="49">
        <f t="shared" si="33"/>
        <v>45.749996170212761</v>
      </c>
      <c r="D1087" s="30">
        <v>0</v>
      </c>
      <c r="E1087" s="31">
        <v>45.749996170212761</v>
      </c>
      <c r="F1087" s="32">
        <v>0</v>
      </c>
      <c r="G1087" s="32">
        <v>0</v>
      </c>
      <c r="H1087" s="32">
        <v>0</v>
      </c>
      <c r="I1087" s="32">
        <v>0</v>
      </c>
      <c r="J1087" s="29">
        <f>Лист4!E1085/1000</f>
        <v>716.74993999999992</v>
      </c>
      <c r="K1087" s="33"/>
      <c r="L1087" s="33"/>
    </row>
    <row r="1088" spans="1:12" s="34" customFormat="1" ht="18.75" customHeight="1" x14ac:dyDescent="0.25">
      <c r="A1088" s="23" t="str">
        <f>Лист4!A1086</f>
        <v xml:space="preserve">Безжонова ул. д.86 </v>
      </c>
      <c r="B1088" s="49">
        <f t="shared" si="32"/>
        <v>638.63315063829828</v>
      </c>
      <c r="C1088" s="49">
        <f t="shared" si="33"/>
        <v>43.543169361702148</v>
      </c>
      <c r="D1088" s="30">
        <v>0</v>
      </c>
      <c r="E1088" s="31">
        <v>43.543169361702148</v>
      </c>
      <c r="F1088" s="32">
        <v>0</v>
      </c>
      <c r="G1088" s="32">
        <v>0</v>
      </c>
      <c r="H1088" s="32">
        <v>0</v>
      </c>
      <c r="I1088" s="32">
        <v>0</v>
      </c>
      <c r="J1088" s="29">
        <f>Лист4!E1086/1000</f>
        <v>682.17632000000037</v>
      </c>
      <c r="K1088" s="33"/>
      <c r="L1088" s="33"/>
    </row>
    <row r="1089" spans="1:12" s="34" customFormat="1" ht="38.25" customHeight="1" x14ac:dyDescent="0.25">
      <c r="A1089" s="23" t="str">
        <f>Лист4!A1087</f>
        <v xml:space="preserve">Безжонова ул. д.88 </v>
      </c>
      <c r="B1089" s="49">
        <f t="shared" si="32"/>
        <v>758.81663234042537</v>
      </c>
      <c r="C1089" s="49">
        <f t="shared" si="33"/>
        <v>51.737497659574458</v>
      </c>
      <c r="D1089" s="30">
        <v>0</v>
      </c>
      <c r="E1089" s="31">
        <v>51.737497659574458</v>
      </c>
      <c r="F1089" s="32">
        <v>0</v>
      </c>
      <c r="G1089" s="32">
        <v>0</v>
      </c>
      <c r="H1089" s="32">
        <v>0</v>
      </c>
      <c r="I1089" s="32">
        <v>0</v>
      </c>
      <c r="J1089" s="29">
        <f>Лист4!E1087/1000</f>
        <v>810.55412999999987</v>
      </c>
      <c r="K1089" s="33"/>
      <c r="L1089" s="33"/>
    </row>
    <row r="1090" spans="1:12" s="34" customFormat="1" ht="25.5" customHeight="1" x14ac:dyDescent="0.25">
      <c r="A1090" s="23" t="str">
        <f>Лист4!A1088</f>
        <v xml:space="preserve">Безжонова ул. д.90 </v>
      </c>
      <c r="B1090" s="49">
        <f t="shared" si="32"/>
        <v>417.52246893617013</v>
      </c>
      <c r="C1090" s="49">
        <f t="shared" si="33"/>
        <v>28.467441063829781</v>
      </c>
      <c r="D1090" s="30">
        <v>0</v>
      </c>
      <c r="E1090" s="31">
        <v>28.467441063829781</v>
      </c>
      <c r="F1090" s="32">
        <v>0</v>
      </c>
      <c r="G1090" s="32">
        <v>0</v>
      </c>
      <c r="H1090" s="32">
        <v>0</v>
      </c>
      <c r="I1090" s="32">
        <v>0</v>
      </c>
      <c r="J1090" s="29">
        <f>Лист4!E1088/1000</f>
        <v>445.9899099999999</v>
      </c>
      <c r="K1090" s="33"/>
      <c r="L1090" s="33"/>
    </row>
    <row r="1091" spans="1:12" s="34" customFormat="1" ht="25.5" customHeight="1" x14ac:dyDescent="0.25">
      <c r="A1091" s="23" t="str">
        <f>Лист4!A1089</f>
        <v xml:space="preserve">Безжонова ул. д.92 </v>
      </c>
      <c r="B1091" s="49">
        <f t="shared" si="32"/>
        <v>783.07351489361724</v>
      </c>
      <c r="C1091" s="49">
        <f t="shared" si="33"/>
        <v>45.482285106382989</v>
      </c>
      <c r="D1091" s="30">
        <v>0</v>
      </c>
      <c r="E1091" s="31">
        <v>45.482285106382989</v>
      </c>
      <c r="F1091" s="32">
        <v>0</v>
      </c>
      <c r="G1091" s="32">
        <v>0</v>
      </c>
      <c r="H1091" s="32">
        <v>0</v>
      </c>
      <c r="I1091" s="41">
        <v>116</v>
      </c>
      <c r="J1091" s="29">
        <f>Лист4!E1089/1000</f>
        <v>712.5558000000002</v>
      </c>
      <c r="K1091" s="33"/>
      <c r="L1091" s="33"/>
    </row>
    <row r="1092" spans="1:12" s="34" customFormat="1" ht="25.5" customHeight="1" x14ac:dyDescent="0.25">
      <c r="A1092" s="23" t="str">
        <f>Лист4!A1090</f>
        <v>Богдана Хмельницкого ул. д.10 пом.001</v>
      </c>
      <c r="B1092" s="49">
        <f t="shared" si="32"/>
        <v>291.76502978723408</v>
      </c>
      <c r="C1092" s="49">
        <f t="shared" si="33"/>
        <v>19.893070212765959</v>
      </c>
      <c r="D1092" s="30">
        <v>0</v>
      </c>
      <c r="E1092" s="31">
        <v>19.893070212765959</v>
      </c>
      <c r="F1092" s="32">
        <v>0</v>
      </c>
      <c r="G1092" s="32">
        <v>0</v>
      </c>
      <c r="H1092" s="32">
        <v>0</v>
      </c>
      <c r="I1092" s="32">
        <v>0</v>
      </c>
      <c r="J1092" s="29">
        <f>Лист4!E1090/1000</f>
        <v>311.65810000000005</v>
      </c>
      <c r="K1092" s="33"/>
      <c r="L1092" s="33"/>
    </row>
    <row r="1093" spans="1:12" s="34" customFormat="1" ht="38.25" customHeight="1" x14ac:dyDescent="0.25">
      <c r="A1093" s="23" t="str">
        <f>Лист4!A1091</f>
        <v xml:space="preserve">Богдана Хмельницкого ул. д.11 - корп. 1 </v>
      </c>
      <c r="B1093" s="49">
        <f t="shared" si="32"/>
        <v>52.384593191489365</v>
      </c>
      <c r="C1093" s="49">
        <f t="shared" si="33"/>
        <v>3.571676808510639</v>
      </c>
      <c r="D1093" s="30">
        <v>0</v>
      </c>
      <c r="E1093" s="31">
        <v>3.571676808510639</v>
      </c>
      <c r="F1093" s="32">
        <v>0</v>
      </c>
      <c r="G1093" s="32">
        <v>0</v>
      </c>
      <c r="H1093" s="32">
        <v>0</v>
      </c>
      <c r="I1093" s="32">
        <v>0</v>
      </c>
      <c r="J1093" s="29">
        <f>Лист4!E1091/1000</f>
        <v>55.956270000000004</v>
      </c>
      <c r="K1093" s="33"/>
      <c r="L1093" s="33"/>
    </row>
    <row r="1094" spans="1:12" s="34" customFormat="1" ht="18.75" customHeight="1" x14ac:dyDescent="0.25">
      <c r="A1094" s="23" t="str">
        <f>Лист4!A1092</f>
        <v xml:space="preserve">Богдана Хмельницкого ул. д.11 - корп. 2 </v>
      </c>
      <c r="B1094" s="49">
        <f t="shared" si="32"/>
        <v>60.222144680851073</v>
      </c>
      <c r="C1094" s="49">
        <f t="shared" si="33"/>
        <v>4.1060553191489371</v>
      </c>
      <c r="D1094" s="30">
        <v>0</v>
      </c>
      <c r="E1094" s="31">
        <v>4.1060553191489371</v>
      </c>
      <c r="F1094" s="32">
        <v>0</v>
      </c>
      <c r="G1094" s="32">
        <v>0</v>
      </c>
      <c r="H1094" s="32">
        <v>0</v>
      </c>
      <c r="I1094" s="32">
        <v>0</v>
      </c>
      <c r="J1094" s="29">
        <f>Лист4!E1092/1000</f>
        <v>64.32820000000001</v>
      </c>
      <c r="K1094" s="33"/>
      <c r="L1094" s="33"/>
    </row>
    <row r="1095" spans="1:12" s="34" customFormat="1" ht="18.75" customHeight="1" x14ac:dyDescent="0.25">
      <c r="A1095" s="23" t="str">
        <f>Лист4!A1093</f>
        <v xml:space="preserve">Богдана Хмельницкого ул. д.11 - корп. 3 </v>
      </c>
      <c r="B1095" s="49">
        <f t="shared" ref="B1095:B1158" si="34">J1095+I1095-E1095</f>
        <v>59.521514893617024</v>
      </c>
      <c r="C1095" s="49">
        <f t="shared" ref="C1095:C1158" si="35">E1095</f>
        <v>4.0582851063829786</v>
      </c>
      <c r="D1095" s="30">
        <v>0</v>
      </c>
      <c r="E1095" s="31">
        <v>4.0582851063829786</v>
      </c>
      <c r="F1095" s="32">
        <v>0</v>
      </c>
      <c r="G1095" s="32">
        <v>0</v>
      </c>
      <c r="H1095" s="32">
        <v>0</v>
      </c>
      <c r="I1095" s="32">
        <v>0</v>
      </c>
      <c r="J1095" s="29">
        <f>Лист4!E1093/1000</f>
        <v>63.579800000000006</v>
      </c>
      <c r="K1095" s="33"/>
      <c r="L1095" s="33"/>
    </row>
    <row r="1096" spans="1:12" s="34" customFormat="1" ht="18.75" customHeight="1" x14ac:dyDescent="0.25">
      <c r="A1096" s="23" t="str">
        <f>Лист4!A1094</f>
        <v xml:space="preserve">Богдана Хмельницкого ул. д.11 - корп. 4 </v>
      </c>
      <c r="B1096" s="49">
        <f t="shared" si="34"/>
        <v>59.76997446808511</v>
      </c>
      <c r="C1096" s="49">
        <f t="shared" si="35"/>
        <v>4.075225531914894</v>
      </c>
      <c r="D1096" s="30">
        <v>0</v>
      </c>
      <c r="E1096" s="31">
        <v>4.075225531914894</v>
      </c>
      <c r="F1096" s="32">
        <v>0</v>
      </c>
      <c r="G1096" s="32">
        <v>0</v>
      </c>
      <c r="H1096" s="32">
        <v>0</v>
      </c>
      <c r="I1096" s="32">
        <v>0</v>
      </c>
      <c r="J1096" s="29">
        <f>Лист4!E1094/1000</f>
        <v>63.845200000000006</v>
      </c>
      <c r="K1096" s="33"/>
      <c r="L1096" s="33"/>
    </row>
    <row r="1097" spans="1:12" s="34" customFormat="1" ht="18.75" customHeight="1" x14ac:dyDescent="0.25">
      <c r="A1097" s="23" t="str">
        <f>Лист4!A1095</f>
        <v>Богдана Хмельницкого ул. д.11 пом.16</v>
      </c>
      <c r="B1097" s="49">
        <f t="shared" si="34"/>
        <v>195.45708085106378</v>
      </c>
      <c r="C1097" s="49">
        <f t="shared" si="35"/>
        <v>13.326619148936167</v>
      </c>
      <c r="D1097" s="30">
        <v>0</v>
      </c>
      <c r="E1097" s="31">
        <v>13.326619148936167</v>
      </c>
      <c r="F1097" s="32">
        <v>0</v>
      </c>
      <c r="G1097" s="32">
        <v>0</v>
      </c>
      <c r="H1097" s="32">
        <v>0</v>
      </c>
      <c r="I1097" s="32">
        <v>0</v>
      </c>
      <c r="J1097" s="29">
        <f>Лист4!E1095/1000</f>
        <v>208.78369999999995</v>
      </c>
      <c r="K1097" s="33"/>
      <c r="L1097" s="33"/>
    </row>
    <row r="1098" spans="1:12" s="34" customFormat="1" ht="18.75" customHeight="1" x14ac:dyDescent="0.25">
      <c r="A1098" s="23" t="str">
        <f>Лист4!A1096</f>
        <v xml:space="preserve">Богдана Хмельницкого ул. д.12 </v>
      </c>
      <c r="B1098" s="49">
        <f t="shared" si="34"/>
        <v>378.48416170212766</v>
      </c>
      <c r="C1098" s="49">
        <f t="shared" si="35"/>
        <v>25.805738297872342</v>
      </c>
      <c r="D1098" s="30">
        <v>0</v>
      </c>
      <c r="E1098" s="31">
        <v>25.805738297872342</v>
      </c>
      <c r="F1098" s="32">
        <v>0</v>
      </c>
      <c r="G1098" s="32">
        <v>0</v>
      </c>
      <c r="H1098" s="32">
        <v>0</v>
      </c>
      <c r="I1098" s="32"/>
      <c r="J1098" s="29">
        <f>Лист4!E1096/1000</f>
        <v>404.28989999999999</v>
      </c>
      <c r="K1098" s="33"/>
      <c r="L1098" s="33"/>
    </row>
    <row r="1099" spans="1:12" s="40" customFormat="1" ht="18.75" customHeight="1" x14ac:dyDescent="0.25">
      <c r="A1099" s="23" t="str">
        <f>Лист4!A1097</f>
        <v xml:space="preserve">Богдана Хмельницкого ул. д.13 </v>
      </c>
      <c r="B1099" s="49">
        <f t="shared" si="34"/>
        <v>226.24790638297873</v>
      </c>
      <c r="C1099" s="49">
        <f t="shared" si="35"/>
        <v>15.425993617021277</v>
      </c>
      <c r="D1099" s="30">
        <v>0</v>
      </c>
      <c r="E1099" s="31">
        <v>15.425993617021277</v>
      </c>
      <c r="F1099" s="32">
        <v>0</v>
      </c>
      <c r="G1099" s="32">
        <v>0</v>
      </c>
      <c r="H1099" s="32">
        <v>0</v>
      </c>
      <c r="I1099" s="32">
        <v>1172.9000000000001</v>
      </c>
      <c r="J1099" s="29">
        <f>Лист4!E1097/1000-I1099</f>
        <v>-931.22610000000009</v>
      </c>
      <c r="K1099" s="33"/>
      <c r="L1099" s="33"/>
    </row>
    <row r="1100" spans="1:12" s="34" customFormat="1" ht="18.75" customHeight="1" x14ac:dyDescent="0.25">
      <c r="A1100" s="23" t="str">
        <f>Лист4!A1098</f>
        <v xml:space="preserve">Богдана Хмельницкого ул. д.13 - корп. 1 </v>
      </c>
      <c r="B1100" s="49">
        <f t="shared" si="34"/>
        <v>45.559753191489364</v>
      </c>
      <c r="C1100" s="49">
        <f t="shared" si="35"/>
        <v>3.1063468085106383</v>
      </c>
      <c r="D1100" s="30">
        <v>0</v>
      </c>
      <c r="E1100" s="31">
        <v>3.1063468085106383</v>
      </c>
      <c r="F1100" s="32">
        <v>0</v>
      </c>
      <c r="G1100" s="32">
        <v>0</v>
      </c>
      <c r="H1100" s="32">
        <v>0</v>
      </c>
      <c r="I1100" s="32">
        <v>0</v>
      </c>
      <c r="J1100" s="29">
        <f>Лист4!E1098/1000</f>
        <v>48.6661</v>
      </c>
      <c r="K1100" s="33"/>
      <c r="L1100" s="33"/>
    </row>
    <row r="1101" spans="1:12" s="34" customFormat="1" ht="25.5" customHeight="1" x14ac:dyDescent="0.25">
      <c r="A1101" s="23" t="str">
        <f>Лист4!A1099</f>
        <v xml:space="preserve">Богдана Хмельницкого ул. д.13 - корп. 3 </v>
      </c>
      <c r="B1101" s="49">
        <f t="shared" si="34"/>
        <v>57.27573617021276</v>
      </c>
      <c r="C1101" s="49">
        <f t="shared" si="35"/>
        <v>3.905163829787234</v>
      </c>
      <c r="D1101" s="30">
        <v>0</v>
      </c>
      <c r="E1101" s="31">
        <v>3.905163829787234</v>
      </c>
      <c r="F1101" s="32">
        <v>0</v>
      </c>
      <c r="G1101" s="32">
        <v>0</v>
      </c>
      <c r="H1101" s="32">
        <v>0</v>
      </c>
      <c r="I1101" s="32">
        <v>0</v>
      </c>
      <c r="J1101" s="29">
        <f>Лист4!E1099/1000</f>
        <v>61.180899999999994</v>
      </c>
      <c r="K1101" s="33"/>
      <c r="L1101" s="33"/>
    </row>
    <row r="1102" spans="1:12" s="34" customFormat="1" ht="21.75" customHeight="1" x14ac:dyDescent="0.25">
      <c r="A1102" s="23" t="str">
        <f>Лист4!A1100</f>
        <v xml:space="preserve">Богдана Хмельницкого ул. д.14 </v>
      </c>
      <c r="B1102" s="49">
        <f t="shared" si="34"/>
        <v>666.46076595744682</v>
      </c>
      <c r="C1102" s="49">
        <f t="shared" si="35"/>
        <v>14.213234042553193</v>
      </c>
      <c r="D1102" s="30">
        <v>0</v>
      </c>
      <c r="E1102" s="31">
        <v>14.213234042553193</v>
      </c>
      <c r="F1102" s="32">
        <v>0</v>
      </c>
      <c r="G1102" s="32">
        <v>0</v>
      </c>
      <c r="H1102" s="32">
        <v>0</v>
      </c>
      <c r="I1102" s="41">
        <v>458</v>
      </c>
      <c r="J1102" s="29">
        <f>Лист4!E1100/1000</f>
        <v>222.67400000000004</v>
      </c>
      <c r="K1102" s="33"/>
      <c r="L1102" s="33"/>
    </row>
    <row r="1103" spans="1:12" s="34" customFormat="1" ht="25.5" customHeight="1" x14ac:dyDescent="0.25">
      <c r="A1103" s="23" t="str">
        <f>Лист4!A1101</f>
        <v xml:space="preserve">Богдана Хмельницкого ул. д.15 </v>
      </c>
      <c r="B1103" s="49">
        <f t="shared" si="34"/>
        <v>165.56338723404252</v>
      </c>
      <c r="C1103" s="49">
        <f t="shared" si="35"/>
        <v>11.288412765957444</v>
      </c>
      <c r="D1103" s="30">
        <v>0</v>
      </c>
      <c r="E1103" s="31">
        <v>11.288412765957444</v>
      </c>
      <c r="F1103" s="32">
        <v>0</v>
      </c>
      <c r="G1103" s="32">
        <v>0</v>
      </c>
      <c r="H1103" s="32">
        <v>0</v>
      </c>
      <c r="I1103" s="32">
        <v>0</v>
      </c>
      <c r="J1103" s="29">
        <f>Лист4!E1101/1000</f>
        <v>176.85179999999997</v>
      </c>
      <c r="K1103" s="33"/>
      <c r="L1103" s="33"/>
    </row>
    <row r="1104" spans="1:12" s="34" customFormat="1" ht="25.5" customHeight="1" x14ac:dyDescent="0.25">
      <c r="A1104" s="23" t="str">
        <f>Лист4!A1102</f>
        <v xml:space="preserve">Богдана Хмельницкого ул. д.17/47 </v>
      </c>
      <c r="B1104" s="49">
        <f t="shared" si="34"/>
        <v>200.24381276595744</v>
      </c>
      <c r="C1104" s="49">
        <f t="shared" si="35"/>
        <v>13.652987234042556</v>
      </c>
      <c r="D1104" s="30">
        <v>0</v>
      </c>
      <c r="E1104" s="31">
        <v>13.652987234042556</v>
      </c>
      <c r="F1104" s="32">
        <v>0</v>
      </c>
      <c r="G1104" s="32">
        <v>0</v>
      </c>
      <c r="H1104" s="32">
        <v>0</v>
      </c>
      <c r="I1104" s="32">
        <v>0</v>
      </c>
      <c r="J1104" s="29">
        <f>Лист4!E1102/1000</f>
        <v>213.89680000000001</v>
      </c>
      <c r="K1104" s="33"/>
      <c r="L1104" s="33"/>
    </row>
    <row r="1105" spans="1:12" s="34" customFormat="1" ht="25.5" customHeight="1" x14ac:dyDescent="0.25">
      <c r="A1105" s="23" t="str">
        <f>Лист4!A1103</f>
        <v xml:space="preserve">Богдана Хмельницкого ул. д.18 </v>
      </c>
      <c r="B1105" s="49">
        <f t="shared" si="34"/>
        <v>140.3661787234042</v>
      </c>
      <c r="C1105" s="49">
        <f t="shared" si="35"/>
        <v>9.5704212765957415</v>
      </c>
      <c r="D1105" s="30">
        <v>0</v>
      </c>
      <c r="E1105" s="31">
        <v>9.5704212765957415</v>
      </c>
      <c r="F1105" s="32">
        <v>0</v>
      </c>
      <c r="G1105" s="32">
        <v>0</v>
      </c>
      <c r="H1105" s="32">
        <v>0</v>
      </c>
      <c r="I1105" s="32">
        <v>0</v>
      </c>
      <c r="J1105" s="29">
        <f>Лист4!E1103/1000</f>
        <v>149.93659999999994</v>
      </c>
      <c r="K1105" s="33"/>
      <c r="L1105" s="33"/>
    </row>
    <row r="1106" spans="1:12" s="34" customFormat="1" ht="25.5" customHeight="1" x14ac:dyDescent="0.25">
      <c r="A1106" s="23" t="str">
        <f>Лист4!A1104</f>
        <v xml:space="preserve">Богдана Хмельницкого ул. д.19 </v>
      </c>
      <c r="B1106" s="49">
        <f t="shared" si="34"/>
        <v>102.09245106382983</v>
      </c>
      <c r="C1106" s="49">
        <f t="shared" si="35"/>
        <v>6.9608489361702128</v>
      </c>
      <c r="D1106" s="30">
        <v>0</v>
      </c>
      <c r="E1106" s="31">
        <v>6.9608489361702128</v>
      </c>
      <c r="F1106" s="32">
        <v>0</v>
      </c>
      <c r="G1106" s="32">
        <v>0</v>
      </c>
      <c r="H1106" s="32">
        <v>0</v>
      </c>
      <c r="I1106" s="32">
        <v>1522.1</v>
      </c>
      <c r="J1106" s="29">
        <f>Лист4!E1104/1000-I1106</f>
        <v>-1413.0466999999999</v>
      </c>
      <c r="K1106" s="33"/>
      <c r="L1106" s="33"/>
    </row>
    <row r="1107" spans="1:12" s="34" customFormat="1" ht="25.5" customHeight="1" x14ac:dyDescent="0.25">
      <c r="A1107" s="23" t="str">
        <f>Лист4!A1105</f>
        <v xml:space="preserve">Богдана Хмельницкого ул. д.2 </v>
      </c>
      <c r="B1107" s="49">
        <f t="shared" si="34"/>
        <v>323.21813957446813</v>
      </c>
      <c r="C1107" s="49">
        <f t="shared" si="35"/>
        <v>22.03760042553192</v>
      </c>
      <c r="D1107" s="30">
        <v>0</v>
      </c>
      <c r="E1107" s="31">
        <v>22.03760042553192</v>
      </c>
      <c r="F1107" s="32">
        <v>0</v>
      </c>
      <c r="G1107" s="32">
        <v>0</v>
      </c>
      <c r="H1107" s="32">
        <v>0</v>
      </c>
      <c r="I1107" s="32">
        <v>1309.5999999999999</v>
      </c>
      <c r="J1107" s="29">
        <f>Лист4!E1105/1000-I1107</f>
        <v>-964.34425999999985</v>
      </c>
      <c r="K1107" s="33"/>
      <c r="L1107" s="33"/>
    </row>
    <row r="1108" spans="1:12" s="34" customFormat="1" ht="25.5" customHeight="1" x14ac:dyDescent="0.25">
      <c r="A1108" s="23" t="str">
        <f>Лист4!A1106</f>
        <v xml:space="preserve">Богдана Хмельницкого ул. д.2 - корп. 1 </v>
      </c>
      <c r="B1108" s="49">
        <f t="shared" si="34"/>
        <v>266.08354042553191</v>
      </c>
      <c r="C1108" s="49">
        <f t="shared" si="35"/>
        <v>18.142059574468085</v>
      </c>
      <c r="D1108" s="30">
        <v>0</v>
      </c>
      <c r="E1108" s="31">
        <v>18.142059574468085</v>
      </c>
      <c r="F1108" s="32">
        <v>0</v>
      </c>
      <c r="G1108" s="32">
        <v>0</v>
      </c>
      <c r="H1108" s="32">
        <v>0</v>
      </c>
      <c r="I1108" s="32">
        <v>929</v>
      </c>
      <c r="J1108" s="29">
        <f>Лист4!E1106/1000-I1108</f>
        <v>-644.77440000000001</v>
      </c>
      <c r="K1108" s="33"/>
      <c r="L1108" s="33"/>
    </row>
    <row r="1109" spans="1:12" s="34" customFormat="1" ht="25.5" customHeight="1" x14ac:dyDescent="0.25">
      <c r="A1109" s="23" t="str">
        <f>Лист4!A1107</f>
        <v xml:space="preserve">Богдана Хмельницкого ул. д.2 - корп. 2 </v>
      </c>
      <c r="B1109" s="49">
        <f t="shared" si="34"/>
        <v>278.40372340425535</v>
      </c>
      <c r="C1109" s="49">
        <f t="shared" si="35"/>
        <v>0.13177659574468101</v>
      </c>
      <c r="D1109" s="30">
        <v>0</v>
      </c>
      <c r="E1109" s="31">
        <v>0.13177659574468101</v>
      </c>
      <c r="F1109" s="32">
        <v>0</v>
      </c>
      <c r="G1109" s="32">
        <v>0</v>
      </c>
      <c r="H1109" s="32">
        <v>0</v>
      </c>
      <c r="I1109" s="32">
        <f>21.1+259.5</f>
        <v>280.60000000000002</v>
      </c>
      <c r="J1109" s="29">
        <f>Лист4!E1107/1000-I1109</f>
        <v>-2.0645000000000095</v>
      </c>
      <c r="K1109" s="33"/>
      <c r="L1109" s="33"/>
    </row>
    <row r="1110" spans="1:12" s="34" customFormat="1" ht="25.5" customHeight="1" x14ac:dyDescent="0.25">
      <c r="A1110" s="23" t="str">
        <f>Лист4!A1108</f>
        <v xml:space="preserve">Богдана Хмельницкого ул. д.2 - корп. 5 </v>
      </c>
      <c r="B1110" s="49">
        <f t="shared" si="34"/>
        <v>216.72190638297872</v>
      </c>
      <c r="C1110" s="49">
        <f t="shared" si="35"/>
        <v>14.776493617021277</v>
      </c>
      <c r="D1110" s="30">
        <v>0</v>
      </c>
      <c r="E1110" s="31">
        <v>14.776493617021277</v>
      </c>
      <c r="F1110" s="32">
        <v>0</v>
      </c>
      <c r="G1110" s="32">
        <v>0</v>
      </c>
      <c r="H1110" s="32">
        <v>0</v>
      </c>
      <c r="I1110" s="32">
        <v>0</v>
      </c>
      <c r="J1110" s="29">
        <f>Лист4!E1108/1000</f>
        <v>231.4984</v>
      </c>
      <c r="K1110" s="33"/>
      <c r="L1110" s="33"/>
    </row>
    <row r="1111" spans="1:12" s="34" customFormat="1" ht="25.5" customHeight="1" x14ac:dyDescent="0.25">
      <c r="A1111" s="23" t="str">
        <f>Лист4!A1109</f>
        <v xml:space="preserve">Богдана Хмельницкого ул. д.21 </v>
      </c>
      <c r="B1111" s="49">
        <f t="shared" si="34"/>
        <v>82.310706382978736</v>
      </c>
      <c r="C1111" s="49">
        <f t="shared" si="35"/>
        <v>5.6120936170212774</v>
      </c>
      <c r="D1111" s="30">
        <v>0</v>
      </c>
      <c r="E1111" s="31">
        <v>5.6120936170212774</v>
      </c>
      <c r="F1111" s="32">
        <v>0</v>
      </c>
      <c r="G1111" s="32">
        <v>0</v>
      </c>
      <c r="H1111" s="32">
        <v>0</v>
      </c>
      <c r="I1111" s="32">
        <v>0</v>
      </c>
      <c r="J1111" s="29">
        <f>Лист4!E1109/1000</f>
        <v>87.922800000000009</v>
      </c>
      <c r="K1111" s="33"/>
      <c r="L1111" s="33"/>
    </row>
    <row r="1112" spans="1:12" s="34" customFormat="1" ht="25.5" customHeight="1" x14ac:dyDescent="0.25">
      <c r="A1112" s="23" t="str">
        <f>Лист4!A1110</f>
        <v xml:space="preserve">Богдана Хмельницкого ул. д.21 - корп. 1 </v>
      </c>
      <c r="B1112" s="49">
        <f t="shared" si="34"/>
        <v>110.48811914893625</v>
      </c>
      <c r="C1112" s="49">
        <f t="shared" si="35"/>
        <v>7.5332808510638296</v>
      </c>
      <c r="D1112" s="30">
        <v>0</v>
      </c>
      <c r="E1112" s="31">
        <v>7.5332808510638296</v>
      </c>
      <c r="F1112" s="32">
        <v>0</v>
      </c>
      <c r="G1112" s="32">
        <v>0</v>
      </c>
      <c r="H1112" s="32">
        <v>0</v>
      </c>
      <c r="I1112" s="32">
        <v>1243</v>
      </c>
      <c r="J1112" s="29">
        <f>Лист4!E1110/1000-I1112</f>
        <v>-1124.9785999999999</v>
      </c>
      <c r="K1112" s="33"/>
      <c r="L1112" s="33"/>
    </row>
    <row r="1113" spans="1:12" s="34" customFormat="1" ht="18.75" customHeight="1" x14ac:dyDescent="0.25">
      <c r="A1113" s="23" t="str">
        <f>Лист4!A1111</f>
        <v>Богдана Хмельницкого ул. д.22 пом.025</v>
      </c>
      <c r="B1113" s="49">
        <f t="shared" si="34"/>
        <v>242.51342127659572</v>
      </c>
      <c r="C1113" s="49">
        <f t="shared" si="35"/>
        <v>13.937278723404255</v>
      </c>
      <c r="D1113" s="30">
        <v>0</v>
      </c>
      <c r="E1113" s="31">
        <v>13.937278723404255</v>
      </c>
      <c r="F1113" s="32">
        <v>0</v>
      </c>
      <c r="G1113" s="32">
        <v>0</v>
      </c>
      <c r="H1113" s="32">
        <v>0</v>
      </c>
      <c r="I1113" s="32">
        <v>38.1</v>
      </c>
      <c r="J1113" s="29">
        <f>Лист4!E1111/1000-I1113</f>
        <v>218.35069999999999</v>
      </c>
      <c r="K1113" s="33"/>
      <c r="L1113" s="33"/>
    </row>
    <row r="1114" spans="1:12" s="34" customFormat="1" ht="18.75" customHeight="1" x14ac:dyDescent="0.25">
      <c r="A1114" s="23" t="str">
        <f>Лист4!A1112</f>
        <v xml:space="preserve">Богдана Хмельницкого ул. д.23 </v>
      </c>
      <c r="B1114" s="49">
        <f t="shared" si="34"/>
        <v>95.192127659574354</v>
      </c>
      <c r="C1114" s="49">
        <f t="shared" si="35"/>
        <v>6.4903723404255311</v>
      </c>
      <c r="D1114" s="30">
        <v>0</v>
      </c>
      <c r="E1114" s="31">
        <v>6.4903723404255311</v>
      </c>
      <c r="F1114" s="32">
        <v>0</v>
      </c>
      <c r="G1114" s="32">
        <v>0</v>
      </c>
      <c r="H1114" s="32">
        <v>0</v>
      </c>
      <c r="I1114" s="32">
        <v>1248.2</v>
      </c>
      <c r="J1114" s="29">
        <f>Лист4!E1112/1000-I1114</f>
        <v>-1146.5175000000002</v>
      </c>
      <c r="K1114" s="33"/>
      <c r="L1114" s="33"/>
    </row>
    <row r="1115" spans="1:12" s="34" customFormat="1" ht="18.75" customHeight="1" x14ac:dyDescent="0.25">
      <c r="A1115" s="23" t="str">
        <f>Лист4!A1113</f>
        <v xml:space="preserve">Богдана Хмельницкого ул. д.23 - корп. 1 </v>
      </c>
      <c r="B1115" s="49">
        <f t="shared" si="34"/>
        <v>75.918367659574457</v>
      </c>
      <c r="C1115" s="49">
        <f t="shared" si="35"/>
        <v>5.1762523404255312</v>
      </c>
      <c r="D1115" s="30">
        <v>0</v>
      </c>
      <c r="E1115" s="31">
        <v>5.1762523404255312</v>
      </c>
      <c r="F1115" s="32">
        <v>0</v>
      </c>
      <c r="G1115" s="32">
        <v>0</v>
      </c>
      <c r="H1115" s="32">
        <v>0</v>
      </c>
      <c r="I1115" s="32">
        <v>0</v>
      </c>
      <c r="J1115" s="29">
        <f>Лист4!E1113/1000</f>
        <v>81.094619999999992</v>
      </c>
      <c r="K1115" s="33"/>
      <c r="L1115" s="33"/>
    </row>
    <row r="1116" spans="1:12" s="34" customFormat="1" ht="18.75" customHeight="1" x14ac:dyDescent="0.25">
      <c r="A1116" s="23" t="str">
        <f>Лист4!A1114</f>
        <v xml:space="preserve">Богдана Хмельницкого ул. д.24/45 </v>
      </c>
      <c r="B1116" s="49">
        <f t="shared" si="34"/>
        <v>236.49120000000002</v>
      </c>
      <c r="C1116" s="49">
        <f t="shared" si="35"/>
        <v>16.124400000000001</v>
      </c>
      <c r="D1116" s="30">
        <v>0</v>
      </c>
      <c r="E1116" s="31">
        <v>16.124400000000001</v>
      </c>
      <c r="F1116" s="32">
        <v>0</v>
      </c>
      <c r="G1116" s="32">
        <v>0</v>
      </c>
      <c r="H1116" s="32">
        <v>0</v>
      </c>
      <c r="I1116" s="32">
        <v>0</v>
      </c>
      <c r="J1116" s="29">
        <f>Лист4!E1114/1000</f>
        <v>252.61560000000003</v>
      </c>
      <c r="K1116" s="33"/>
      <c r="L1116" s="33"/>
    </row>
    <row r="1117" spans="1:12" s="34" customFormat="1" ht="25.5" customHeight="1" x14ac:dyDescent="0.25">
      <c r="A1117" s="23" t="str">
        <f>Лист4!A1115</f>
        <v xml:space="preserve">Богдана Хмельницкого ул. д.25 </v>
      </c>
      <c r="B1117" s="49">
        <f t="shared" si="34"/>
        <v>125.0460340425531</v>
      </c>
      <c r="C1117" s="49">
        <f t="shared" si="35"/>
        <v>8.5258659574468076</v>
      </c>
      <c r="D1117" s="30">
        <v>0</v>
      </c>
      <c r="E1117" s="31">
        <v>8.5258659574468076</v>
      </c>
      <c r="F1117" s="32">
        <v>0</v>
      </c>
      <c r="G1117" s="32">
        <v>0</v>
      </c>
      <c r="H1117" s="32">
        <v>0</v>
      </c>
      <c r="I1117" s="32">
        <v>1555.1</v>
      </c>
      <c r="J1117" s="29">
        <f>Лист4!E1115/1000-I1117</f>
        <v>-1421.5281</v>
      </c>
      <c r="K1117" s="33"/>
      <c r="L1117" s="33"/>
    </row>
    <row r="1118" spans="1:12" s="34" customFormat="1" ht="25.5" customHeight="1" x14ac:dyDescent="0.25">
      <c r="A1118" s="23" t="str">
        <f>Лист4!A1116</f>
        <v xml:space="preserve">Богдана Хмельницкого ул. д.26 </v>
      </c>
      <c r="B1118" s="49">
        <f t="shared" si="34"/>
        <v>235.19070042553187</v>
      </c>
      <c r="C1118" s="49">
        <f t="shared" si="35"/>
        <v>16.035729574468085</v>
      </c>
      <c r="D1118" s="30">
        <v>0</v>
      </c>
      <c r="E1118" s="31">
        <v>16.035729574468085</v>
      </c>
      <c r="F1118" s="32">
        <v>0</v>
      </c>
      <c r="G1118" s="32">
        <v>0</v>
      </c>
      <c r="H1118" s="32">
        <v>0</v>
      </c>
      <c r="I1118" s="32">
        <v>0</v>
      </c>
      <c r="J1118" s="29">
        <f>Лист4!E1116/1000</f>
        <v>251.22642999999997</v>
      </c>
      <c r="K1118" s="33"/>
      <c r="L1118" s="33"/>
    </row>
    <row r="1119" spans="1:12" s="34" customFormat="1" ht="25.5" customHeight="1" x14ac:dyDescent="0.25">
      <c r="A1119" s="23" t="str">
        <f>Лист4!A1117</f>
        <v xml:space="preserve">Богдана Хмельницкого ул. д.27/48 </v>
      </c>
      <c r="B1119" s="49">
        <f t="shared" si="34"/>
        <v>221.76074893617027</v>
      </c>
      <c r="C1119" s="49">
        <f t="shared" si="35"/>
        <v>15.120051063829791</v>
      </c>
      <c r="D1119" s="30">
        <v>0</v>
      </c>
      <c r="E1119" s="31">
        <v>15.120051063829791</v>
      </c>
      <c r="F1119" s="32">
        <v>0</v>
      </c>
      <c r="G1119" s="32">
        <v>0</v>
      </c>
      <c r="H1119" s="32">
        <v>0</v>
      </c>
      <c r="I1119" s="32">
        <v>0</v>
      </c>
      <c r="J1119" s="29">
        <f>Лист4!E1117/1000</f>
        <v>236.88080000000005</v>
      </c>
      <c r="K1119" s="33"/>
      <c r="L1119" s="33"/>
    </row>
    <row r="1120" spans="1:12" s="34" customFormat="1" ht="25.5" customHeight="1" x14ac:dyDescent="0.25">
      <c r="A1120" s="23" t="str">
        <f>Лист4!A1118</f>
        <v xml:space="preserve">Богдана Хмельницкого ул. д.28 </v>
      </c>
      <c r="B1120" s="49">
        <f t="shared" si="34"/>
        <v>200.47741531914897</v>
      </c>
      <c r="C1120" s="49">
        <f t="shared" si="35"/>
        <v>13.668914680851064</v>
      </c>
      <c r="D1120" s="30">
        <v>0</v>
      </c>
      <c r="E1120" s="31">
        <v>13.668914680851064</v>
      </c>
      <c r="F1120" s="32">
        <v>0</v>
      </c>
      <c r="G1120" s="32">
        <v>0</v>
      </c>
      <c r="H1120" s="32">
        <v>0</v>
      </c>
      <c r="I1120" s="41">
        <v>2674.7</v>
      </c>
      <c r="J1120" s="29">
        <f>Лист4!E1118/1000-I1120</f>
        <v>-2460.5536699999998</v>
      </c>
      <c r="K1120" s="33"/>
      <c r="L1120" s="33"/>
    </row>
    <row r="1121" spans="1:12" s="34" customFormat="1" ht="25.5" customHeight="1" x14ac:dyDescent="0.25">
      <c r="A1121" s="23" t="str">
        <f>Лист4!A1119</f>
        <v xml:space="preserve">Богдана Хмельницкого ул. д.30 </v>
      </c>
      <c r="B1121" s="49">
        <f t="shared" si="34"/>
        <v>254.67508936170211</v>
      </c>
      <c r="C1121" s="49">
        <f t="shared" si="35"/>
        <v>17.36421063829787</v>
      </c>
      <c r="D1121" s="30">
        <v>0</v>
      </c>
      <c r="E1121" s="31">
        <v>17.36421063829787</v>
      </c>
      <c r="F1121" s="32">
        <v>0</v>
      </c>
      <c r="G1121" s="32">
        <v>0</v>
      </c>
      <c r="H1121" s="32">
        <v>0</v>
      </c>
      <c r="I1121" s="32">
        <v>0</v>
      </c>
      <c r="J1121" s="29">
        <f>Лист4!E1119/1000</f>
        <v>272.03929999999997</v>
      </c>
      <c r="K1121" s="33"/>
      <c r="L1121" s="33"/>
    </row>
    <row r="1122" spans="1:12" s="34" customFormat="1" ht="25.5" customHeight="1" x14ac:dyDescent="0.25">
      <c r="A1122" s="23" t="str">
        <f>Лист4!A1120</f>
        <v xml:space="preserve">Богдана Хмельницкого ул. д.31 </v>
      </c>
      <c r="B1122" s="49">
        <f t="shared" si="34"/>
        <v>202.68487659574475</v>
      </c>
      <c r="C1122" s="49">
        <f t="shared" si="35"/>
        <v>13.819423404255318</v>
      </c>
      <c r="D1122" s="30">
        <v>0</v>
      </c>
      <c r="E1122" s="31">
        <v>13.819423404255318</v>
      </c>
      <c r="F1122" s="32">
        <v>0</v>
      </c>
      <c r="G1122" s="32">
        <v>0</v>
      </c>
      <c r="H1122" s="32">
        <v>0</v>
      </c>
      <c r="I1122" s="41">
        <v>2057.6999999999998</v>
      </c>
      <c r="J1122" s="29">
        <f>Лист4!E1120/1000-I1122</f>
        <v>-1841.1956999999998</v>
      </c>
      <c r="K1122" s="33"/>
      <c r="L1122" s="33"/>
    </row>
    <row r="1123" spans="1:12" s="34" customFormat="1" ht="25.5" customHeight="1" x14ac:dyDescent="0.25">
      <c r="A1123" s="23" t="str">
        <f>Лист4!A1121</f>
        <v xml:space="preserve">Богдана Хмельницкого ул. д.32/46 </v>
      </c>
      <c r="B1123" s="49">
        <f t="shared" si="34"/>
        <v>212.2115038297872</v>
      </c>
      <c r="C1123" s="49">
        <f t="shared" si="35"/>
        <v>14.468966170212767</v>
      </c>
      <c r="D1123" s="30">
        <v>0</v>
      </c>
      <c r="E1123" s="31">
        <v>14.468966170212767</v>
      </c>
      <c r="F1123" s="32">
        <v>0</v>
      </c>
      <c r="G1123" s="32">
        <v>0</v>
      </c>
      <c r="H1123" s="32">
        <v>0</v>
      </c>
      <c r="I1123" s="32">
        <v>0</v>
      </c>
      <c r="J1123" s="29">
        <f>Лист4!E1121/1000</f>
        <v>226.68046999999999</v>
      </c>
      <c r="K1123" s="33"/>
      <c r="L1123" s="33"/>
    </row>
    <row r="1124" spans="1:12" s="34" customFormat="1" ht="25.5" customHeight="1" x14ac:dyDescent="0.25">
      <c r="A1124" s="23" t="str">
        <f>Лист4!A1122</f>
        <v xml:space="preserve">Богдана Хмельницкого ул. д.33 </v>
      </c>
      <c r="B1124" s="49">
        <f t="shared" si="34"/>
        <v>218.80673872340427</v>
      </c>
      <c r="C1124" s="49">
        <f t="shared" si="35"/>
        <v>14.918641276595743</v>
      </c>
      <c r="D1124" s="30">
        <v>0</v>
      </c>
      <c r="E1124" s="31">
        <v>14.918641276595743</v>
      </c>
      <c r="F1124" s="32">
        <v>0</v>
      </c>
      <c r="G1124" s="32">
        <v>0</v>
      </c>
      <c r="H1124" s="32">
        <v>0</v>
      </c>
      <c r="I1124" s="32">
        <v>0</v>
      </c>
      <c r="J1124" s="29">
        <f>Лист4!E1122/1000</f>
        <v>233.72538</v>
      </c>
      <c r="K1124" s="33"/>
      <c r="L1124" s="33"/>
    </row>
    <row r="1125" spans="1:12" s="34" customFormat="1" ht="25.5" customHeight="1" x14ac:dyDescent="0.25">
      <c r="A1125" s="23" t="str">
        <f>Лист4!A1123</f>
        <v xml:space="preserve">Богдана Хмельницкого ул. д.35 </v>
      </c>
      <c r="B1125" s="49">
        <f t="shared" si="34"/>
        <v>232.98711489361699</v>
      </c>
      <c r="C1125" s="49">
        <f t="shared" si="35"/>
        <v>15.885485106382978</v>
      </c>
      <c r="D1125" s="30">
        <v>0</v>
      </c>
      <c r="E1125" s="31">
        <v>15.885485106382978</v>
      </c>
      <c r="F1125" s="32">
        <v>0</v>
      </c>
      <c r="G1125" s="32">
        <v>0</v>
      </c>
      <c r="H1125" s="32">
        <v>0</v>
      </c>
      <c r="I1125" s="32">
        <v>0</v>
      </c>
      <c r="J1125" s="29">
        <f>Лист4!E1123/1000</f>
        <v>248.87259999999998</v>
      </c>
      <c r="K1125" s="33"/>
      <c r="L1125" s="33"/>
    </row>
    <row r="1126" spans="1:12" s="34" customFormat="1" ht="25.5" customHeight="1" x14ac:dyDescent="0.25">
      <c r="A1126" s="23" t="str">
        <f>Лист4!A1124</f>
        <v xml:space="preserve">Богдана Хмельницкого ул. д.37 </v>
      </c>
      <c r="B1126" s="49">
        <f t="shared" si="34"/>
        <v>166.71749787234043</v>
      </c>
      <c r="C1126" s="49">
        <f t="shared" si="35"/>
        <v>11.367102127659575</v>
      </c>
      <c r="D1126" s="30">
        <v>0</v>
      </c>
      <c r="E1126" s="31">
        <v>11.367102127659575</v>
      </c>
      <c r="F1126" s="32">
        <v>0</v>
      </c>
      <c r="G1126" s="32">
        <v>0</v>
      </c>
      <c r="H1126" s="32">
        <v>0</v>
      </c>
      <c r="I1126" s="32">
        <v>0</v>
      </c>
      <c r="J1126" s="29">
        <f>Лист4!E1124/1000</f>
        <v>178.08459999999999</v>
      </c>
      <c r="K1126" s="33"/>
      <c r="L1126" s="33"/>
    </row>
    <row r="1127" spans="1:12" s="34" customFormat="1" ht="25.5" customHeight="1" x14ac:dyDescent="0.25">
      <c r="A1127" s="23" t="str">
        <f>Лист4!A1125</f>
        <v xml:space="preserve">Богдана Хмельницкого ул. д.38 </v>
      </c>
      <c r="B1127" s="49">
        <f t="shared" si="34"/>
        <v>371.66350638297871</v>
      </c>
      <c r="C1127" s="49">
        <f t="shared" si="35"/>
        <v>25.340693617021277</v>
      </c>
      <c r="D1127" s="30">
        <v>0</v>
      </c>
      <c r="E1127" s="31">
        <v>25.340693617021277</v>
      </c>
      <c r="F1127" s="32">
        <v>0</v>
      </c>
      <c r="G1127" s="32">
        <v>0</v>
      </c>
      <c r="H1127" s="32">
        <v>0</v>
      </c>
      <c r="I1127" s="32">
        <v>0</v>
      </c>
      <c r="J1127" s="29">
        <f>Лист4!E1125/1000</f>
        <v>397.00419999999997</v>
      </c>
      <c r="K1127" s="33"/>
      <c r="L1127" s="33"/>
    </row>
    <row r="1128" spans="1:12" s="34" customFormat="1" ht="25.5" customHeight="1" x14ac:dyDescent="0.25">
      <c r="A1128" s="23" t="str">
        <f>Лист4!A1126</f>
        <v xml:space="preserve">Богдана Хмельницкого ул. д.38 - корп. 1 </v>
      </c>
      <c r="B1128" s="49">
        <f t="shared" si="34"/>
        <v>602.72070638297885</v>
      </c>
      <c r="C1128" s="49">
        <f t="shared" si="35"/>
        <v>41.094593617021282</v>
      </c>
      <c r="D1128" s="30">
        <v>0</v>
      </c>
      <c r="E1128" s="31">
        <v>41.094593617021282</v>
      </c>
      <c r="F1128" s="32">
        <v>0</v>
      </c>
      <c r="G1128" s="32">
        <v>0</v>
      </c>
      <c r="H1128" s="32">
        <v>0</v>
      </c>
      <c r="I1128" s="32">
        <v>0</v>
      </c>
      <c r="J1128" s="29">
        <f>Лист4!E1126/1000</f>
        <v>643.81530000000009</v>
      </c>
      <c r="K1128" s="33"/>
      <c r="L1128" s="33"/>
    </row>
    <row r="1129" spans="1:12" s="34" customFormat="1" ht="25.5" customHeight="1" x14ac:dyDescent="0.25">
      <c r="A1129" s="23" t="str">
        <f>Лист4!A1127</f>
        <v xml:space="preserve">Богдана Хмельницкого ул. д.39 </v>
      </c>
      <c r="B1129" s="49">
        <f t="shared" si="34"/>
        <v>238.0751063829787</v>
      </c>
      <c r="C1129" s="49">
        <f t="shared" si="35"/>
        <v>16.232393617021277</v>
      </c>
      <c r="D1129" s="30">
        <v>0</v>
      </c>
      <c r="E1129" s="31">
        <v>16.232393617021277</v>
      </c>
      <c r="F1129" s="32">
        <v>0</v>
      </c>
      <c r="G1129" s="32">
        <v>0</v>
      </c>
      <c r="H1129" s="32">
        <v>0</v>
      </c>
      <c r="I1129" s="32">
        <v>0</v>
      </c>
      <c r="J1129" s="29">
        <f>Лист4!E1127/1000</f>
        <v>254.30749999999998</v>
      </c>
      <c r="K1129" s="33"/>
      <c r="L1129" s="33"/>
    </row>
    <row r="1130" spans="1:12" s="34" customFormat="1" ht="25.5" customHeight="1" x14ac:dyDescent="0.25">
      <c r="A1130" s="23" t="str">
        <f>Лист4!A1128</f>
        <v xml:space="preserve">Богдана Хмельницкого ул. д.4 </v>
      </c>
      <c r="B1130" s="49">
        <f t="shared" si="34"/>
        <v>341.06375319148941</v>
      </c>
      <c r="C1130" s="49">
        <f t="shared" si="35"/>
        <v>23.254346808510643</v>
      </c>
      <c r="D1130" s="30">
        <v>0</v>
      </c>
      <c r="E1130" s="31">
        <v>23.254346808510643</v>
      </c>
      <c r="F1130" s="32">
        <v>0</v>
      </c>
      <c r="G1130" s="32">
        <v>0</v>
      </c>
      <c r="H1130" s="32">
        <v>0</v>
      </c>
      <c r="I1130" s="32">
        <v>0</v>
      </c>
      <c r="J1130" s="29">
        <f>Лист4!E1128/1000</f>
        <v>364.31810000000007</v>
      </c>
      <c r="K1130" s="33"/>
      <c r="L1130" s="33"/>
    </row>
    <row r="1131" spans="1:12" s="34" customFormat="1" ht="25.5" customHeight="1" x14ac:dyDescent="0.25">
      <c r="A1131" s="23" t="str">
        <f>Лист4!A1129</f>
        <v xml:space="preserve">Богдана Хмельницкого ул. д.4 - корп. 1 </v>
      </c>
      <c r="B1131" s="49">
        <f t="shared" si="34"/>
        <v>75.26527659574468</v>
      </c>
      <c r="C1131" s="49">
        <f t="shared" si="35"/>
        <v>5.1317234042553199</v>
      </c>
      <c r="D1131" s="30">
        <v>0</v>
      </c>
      <c r="E1131" s="31">
        <v>5.1317234042553199</v>
      </c>
      <c r="F1131" s="32">
        <v>0</v>
      </c>
      <c r="G1131" s="32">
        <v>0</v>
      </c>
      <c r="H1131" s="32">
        <v>0</v>
      </c>
      <c r="I1131" s="32">
        <v>0</v>
      </c>
      <c r="J1131" s="29">
        <f>Лист4!E1129/1000</f>
        <v>80.397000000000006</v>
      </c>
      <c r="K1131" s="33"/>
      <c r="L1131" s="33"/>
    </row>
    <row r="1132" spans="1:12" s="34" customFormat="1" ht="25.5" customHeight="1" x14ac:dyDescent="0.25">
      <c r="A1132" s="23" t="str">
        <f>Лист4!A1130</f>
        <v xml:space="preserve">Богдана Хмельницкого ул. д.41 </v>
      </c>
      <c r="B1132" s="49">
        <f t="shared" si="34"/>
        <v>311.5228085106383</v>
      </c>
      <c r="C1132" s="49">
        <f t="shared" si="35"/>
        <v>21.240191489361699</v>
      </c>
      <c r="D1132" s="30">
        <v>0</v>
      </c>
      <c r="E1132" s="31">
        <v>21.240191489361699</v>
      </c>
      <c r="F1132" s="32">
        <v>0</v>
      </c>
      <c r="G1132" s="32">
        <v>0</v>
      </c>
      <c r="H1132" s="32">
        <v>0</v>
      </c>
      <c r="I1132" s="32">
        <v>0</v>
      </c>
      <c r="J1132" s="29">
        <f>Лист4!E1130/1000</f>
        <v>332.76299999999998</v>
      </c>
      <c r="K1132" s="33"/>
      <c r="L1132" s="33"/>
    </row>
    <row r="1133" spans="1:12" s="34" customFormat="1" ht="25.5" customHeight="1" x14ac:dyDescent="0.25">
      <c r="A1133" s="23" t="str">
        <f>Лист4!A1131</f>
        <v xml:space="preserve">Богдана Хмельницкого ул. д.41 - корп. 1 </v>
      </c>
      <c r="B1133" s="49">
        <f t="shared" si="34"/>
        <v>429.60860425531899</v>
      </c>
      <c r="C1133" s="49">
        <f t="shared" si="35"/>
        <v>29.291495744680837</v>
      </c>
      <c r="D1133" s="30">
        <v>0</v>
      </c>
      <c r="E1133" s="31">
        <v>29.291495744680837</v>
      </c>
      <c r="F1133" s="32">
        <v>0</v>
      </c>
      <c r="G1133" s="32">
        <v>0</v>
      </c>
      <c r="H1133" s="32">
        <v>0</v>
      </c>
      <c r="I1133" s="32">
        <v>0</v>
      </c>
      <c r="J1133" s="29">
        <f>Лист4!E1131/1000</f>
        <v>458.90009999999984</v>
      </c>
      <c r="K1133" s="33"/>
      <c r="L1133" s="33"/>
    </row>
    <row r="1134" spans="1:12" s="34" customFormat="1" ht="25.5" customHeight="1" x14ac:dyDescent="0.25">
      <c r="A1134" s="23" t="str">
        <f>Лист4!A1132</f>
        <v xml:space="preserve">Богдана Хмельницкого ул. д.42 </v>
      </c>
      <c r="B1134" s="49">
        <f t="shared" si="34"/>
        <v>213.41663574468086</v>
      </c>
      <c r="C1134" s="49">
        <f t="shared" si="35"/>
        <v>14.55113425531915</v>
      </c>
      <c r="D1134" s="30">
        <v>0</v>
      </c>
      <c r="E1134" s="31">
        <v>14.55113425531915</v>
      </c>
      <c r="F1134" s="32">
        <v>0</v>
      </c>
      <c r="G1134" s="32">
        <v>0</v>
      </c>
      <c r="H1134" s="32">
        <v>0</v>
      </c>
      <c r="I1134" s="32">
        <v>0</v>
      </c>
      <c r="J1134" s="29">
        <f>Лист4!E1132/1000</f>
        <v>227.96777</v>
      </c>
      <c r="K1134" s="33"/>
      <c r="L1134" s="33"/>
    </row>
    <row r="1135" spans="1:12" s="34" customFormat="1" ht="25.5" customHeight="1" x14ac:dyDescent="0.25">
      <c r="A1135" s="23" t="str">
        <f>Лист4!A1133</f>
        <v xml:space="preserve">Богдана Хмельницкого ул. д.43 </v>
      </c>
      <c r="B1135" s="49">
        <f t="shared" si="34"/>
        <v>415.88359999999983</v>
      </c>
      <c r="C1135" s="49">
        <f t="shared" si="35"/>
        <v>28.355699999999992</v>
      </c>
      <c r="D1135" s="30">
        <v>0</v>
      </c>
      <c r="E1135" s="31">
        <v>28.355699999999992</v>
      </c>
      <c r="F1135" s="32">
        <v>0</v>
      </c>
      <c r="G1135" s="32">
        <v>0</v>
      </c>
      <c r="H1135" s="32">
        <v>0</v>
      </c>
      <c r="I1135" s="32">
        <v>0</v>
      </c>
      <c r="J1135" s="29">
        <f>Лист4!E1133/1000</f>
        <v>444.23929999999984</v>
      </c>
      <c r="K1135" s="33"/>
      <c r="L1135" s="33"/>
    </row>
    <row r="1136" spans="1:12" s="34" customFormat="1" ht="25.5" customHeight="1" x14ac:dyDescent="0.25">
      <c r="A1136" s="23" t="str">
        <f>Лист4!A1134</f>
        <v xml:space="preserve">Богдана Хмельницкого ул. д.44 - корп. 1 </v>
      </c>
      <c r="B1136" s="49">
        <f t="shared" si="34"/>
        <v>67.949293617021283</v>
      </c>
      <c r="C1136" s="49">
        <f t="shared" si="35"/>
        <v>4.6329063829787236</v>
      </c>
      <c r="D1136" s="30">
        <v>0</v>
      </c>
      <c r="E1136" s="31">
        <v>4.6329063829787236</v>
      </c>
      <c r="F1136" s="32">
        <v>0</v>
      </c>
      <c r="G1136" s="32">
        <v>0</v>
      </c>
      <c r="H1136" s="32">
        <v>0</v>
      </c>
      <c r="I1136" s="32">
        <v>0</v>
      </c>
      <c r="J1136" s="29">
        <f>Лист4!E1134/1000</f>
        <v>72.5822</v>
      </c>
      <c r="K1136" s="33"/>
      <c r="L1136" s="33"/>
    </row>
    <row r="1137" spans="1:12" s="34" customFormat="1" ht="25.5" customHeight="1" x14ac:dyDescent="0.25">
      <c r="A1137" s="23" t="str">
        <f>Лист4!A1135</f>
        <v xml:space="preserve">Богдана Хмельницкого ул. д.44/45 </v>
      </c>
      <c r="B1137" s="49">
        <f t="shared" si="34"/>
        <v>209.0653446808511</v>
      </c>
      <c r="C1137" s="49">
        <f t="shared" si="35"/>
        <v>14.254455319148938</v>
      </c>
      <c r="D1137" s="30">
        <v>0</v>
      </c>
      <c r="E1137" s="31">
        <v>14.254455319148938</v>
      </c>
      <c r="F1137" s="32">
        <v>0</v>
      </c>
      <c r="G1137" s="32">
        <v>0</v>
      </c>
      <c r="H1137" s="32">
        <v>0</v>
      </c>
      <c r="I1137" s="32">
        <v>0</v>
      </c>
      <c r="J1137" s="29">
        <f>Лист4!E1135/1000</f>
        <v>223.31980000000004</v>
      </c>
      <c r="K1137" s="33"/>
      <c r="L1137" s="33"/>
    </row>
    <row r="1138" spans="1:12" s="34" customFormat="1" ht="25.5" customHeight="1" x14ac:dyDescent="0.25">
      <c r="A1138" s="23" t="str">
        <f>Лист4!A1136</f>
        <v xml:space="preserve">Богдана Хмельницкого ул. д.45 - корп. 2 </v>
      </c>
      <c r="B1138" s="49">
        <f t="shared" si="34"/>
        <v>361.3305463829787</v>
      </c>
      <c r="C1138" s="49">
        <f t="shared" si="35"/>
        <v>24.636173617021278</v>
      </c>
      <c r="D1138" s="30">
        <v>0</v>
      </c>
      <c r="E1138" s="31">
        <v>24.636173617021278</v>
      </c>
      <c r="F1138" s="32">
        <v>0</v>
      </c>
      <c r="G1138" s="32">
        <v>0</v>
      </c>
      <c r="H1138" s="32">
        <v>0</v>
      </c>
      <c r="I1138" s="32">
        <v>0</v>
      </c>
      <c r="J1138" s="29">
        <f>Лист4!E1136/1000</f>
        <v>385.96671999999995</v>
      </c>
      <c r="K1138" s="33"/>
      <c r="L1138" s="33"/>
    </row>
    <row r="1139" spans="1:12" s="34" customFormat="1" ht="41.25" customHeight="1" x14ac:dyDescent="0.25">
      <c r="A1139" s="23" t="str">
        <f>Лист4!A1137</f>
        <v xml:space="preserve">Богдана Хмельницкого ул. д.46 </v>
      </c>
      <c r="B1139" s="49">
        <f t="shared" si="34"/>
        <v>120.21015319148935</v>
      </c>
      <c r="C1139" s="49">
        <f t="shared" si="35"/>
        <v>8.1961468085106386</v>
      </c>
      <c r="D1139" s="30">
        <v>0</v>
      </c>
      <c r="E1139" s="31">
        <v>8.1961468085106386</v>
      </c>
      <c r="F1139" s="32">
        <v>0</v>
      </c>
      <c r="G1139" s="32">
        <v>0</v>
      </c>
      <c r="H1139" s="32">
        <v>0</v>
      </c>
      <c r="I1139" s="32">
        <v>0</v>
      </c>
      <c r="J1139" s="29">
        <f>Лист4!E1137/1000</f>
        <v>128.40629999999999</v>
      </c>
      <c r="K1139" s="33"/>
      <c r="L1139" s="33"/>
    </row>
    <row r="1140" spans="1:12" s="34" customFormat="1" ht="25.5" customHeight="1" x14ac:dyDescent="0.25">
      <c r="A1140" s="23" t="str">
        <f>Лист4!A1138</f>
        <v xml:space="preserve">Богдана Хмельницкого ул. д.47 </v>
      </c>
      <c r="B1140" s="49">
        <f t="shared" si="34"/>
        <v>648.90117446808506</v>
      </c>
      <c r="C1140" s="49">
        <f t="shared" si="35"/>
        <v>36.429625531914887</v>
      </c>
      <c r="D1140" s="30">
        <v>0</v>
      </c>
      <c r="E1140" s="31">
        <v>36.429625531914887</v>
      </c>
      <c r="F1140" s="32">
        <v>0</v>
      </c>
      <c r="G1140" s="32">
        <v>0</v>
      </c>
      <c r="H1140" s="32">
        <v>0</v>
      </c>
      <c r="I1140" s="41">
        <v>114.6</v>
      </c>
      <c r="J1140" s="29">
        <f>Лист4!E1138/1000</f>
        <v>570.73079999999993</v>
      </c>
      <c r="K1140" s="33"/>
      <c r="L1140" s="33"/>
    </row>
    <row r="1141" spans="1:12" s="34" customFormat="1" ht="41.25" customHeight="1" x14ac:dyDescent="0.25">
      <c r="A1141" s="23" t="str">
        <f>Лист4!A1139</f>
        <v xml:space="preserve">Богдана Хмельницкого ул. д.48 </v>
      </c>
      <c r="B1141" s="49">
        <f t="shared" si="34"/>
        <v>261.52270638297875</v>
      </c>
      <c r="C1141" s="49">
        <f t="shared" si="35"/>
        <v>17.831093617021278</v>
      </c>
      <c r="D1141" s="30">
        <v>0</v>
      </c>
      <c r="E1141" s="31">
        <v>17.831093617021278</v>
      </c>
      <c r="F1141" s="32">
        <v>0</v>
      </c>
      <c r="G1141" s="32">
        <v>0</v>
      </c>
      <c r="H1141" s="32">
        <v>0</v>
      </c>
      <c r="I1141" s="32">
        <v>0</v>
      </c>
      <c r="J1141" s="29">
        <f>Лист4!E1139/1000</f>
        <v>279.35380000000004</v>
      </c>
      <c r="K1141" s="33"/>
      <c r="L1141" s="33"/>
    </row>
    <row r="1142" spans="1:12" s="34" customFormat="1" ht="38.25" customHeight="1" x14ac:dyDescent="0.25">
      <c r="A1142" s="23" t="str">
        <f>Лист4!A1140</f>
        <v xml:space="preserve">Богдана Хмельницкого ул. д.5 </v>
      </c>
      <c r="B1142" s="49">
        <f t="shared" si="34"/>
        <v>263.998165106383</v>
      </c>
      <c r="C1142" s="49">
        <f t="shared" si="35"/>
        <v>17.999874893617022</v>
      </c>
      <c r="D1142" s="30">
        <v>0</v>
      </c>
      <c r="E1142" s="31">
        <v>17.999874893617022</v>
      </c>
      <c r="F1142" s="32">
        <v>0</v>
      </c>
      <c r="G1142" s="32">
        <v>0</v>
      </c>
      <c r="H1142" s="32">
        <v>0</v>
      </c>
      <c r="I1142" s="32">
        <v>0</v>
      </c>
      <c r="J1142" s="29">
        <f>Лист4!E1140/1000</f>
        <v>281.99804</v>
      </c>
      <c r="K1142" s="33"/>
      <c r="L1142" s="33"/>
    </row>
    <row r="1143" spans="1:12" s="34" customFormat="1" ht="38.25" customHeight="1" x14ac:dyDescent="0.25">
      <c r="A1143" s="23" t="str">
        <f>Лист4!A1141</f>
        <v xml:space="preserve">Богдана Хмельницкого ул. д.5 - корп. 2 </v>
      </c>
      <c r="B1143" s="49">
        <f t="shared" si="34"/>
        <v>48.959034042553185</v>
      </c>
      <c r="C1143" s="49">
        <f t="shared" si="35"/>
        <v>3.3381159574468082</v>
      </c>
      <c r="D1143" s="30">
        <v>0</v>
      </c>
      <c r="E1143" s="31">
        <v>3.3381159574468082</v>
      </c>
      <c r="F1143" s="32">
        <v>0</v>
      </c>
      <c r="G1143" s="32">
        <v>0</v>
      </c>
      <c r="H1143" s="32">
        <v>0</v>
      </c>
      <c r="I1143" s="32">
        <v>0</v>
      </c>
      <c r="J1143" s="29">
        <f>Лист4!E1141/1000</f>
        <v>52.297149999999995</v>
      </c>
      <c r="K1143" s="33"/>
      <c r="L1143" s="33"/>
    </row>
    <row r="1144" spans="1:12" s="34" customFormat="1" ht="38.25" customHeight="1" x14ac:dyDescent="0.25">
      <c r="A1144" s="23" t="str">
        <f>Лист4!A1142</f>
        <v xml:space="preserve">Богдана Хмельницкого ул. д.50 </v>
      </c>
      <c r="B1144" s="49">
        <f t="shared" si="34"/>
        <v>177.05702978723403</v>
      </c>
      <c r="C1144" s="49">
        <f t="shared" si="35"/>
        <v>12.072070212765958</v>
      </c>
      <c r="D1144" s="30">
        <v>0</v>
      </c>
      <c r="E1144" s="31">
        <v>12.072070212765958</v>
      </c>
      <c r="F1144" s="32">
        <v>0</v>
      </c>
      <c r="G1144" s="32">
        <v>0</v>
      </c>
      <c r="H1144" s="32">
        <v>0</v>
      </c>
      <c r="I1144" s="32">
        <v>862.6</v>
      </c>
      <c r="J1144" s="29">
        <f>Лист4!E1142/1000-I1144</f>
        <v>-673.47090000000003</v>
      </c>
      <c r="K1144" s="33"/>
      <c r="L1144" s="33"/>
    </row>
    <row r="1145" spans="1:12" s="34" customFormat="1" ht="38.25" customHeight="1" x14ac:dyDescent="0.25">
      <c r="A1145" s="23" t="str">
        <f>Лист4!A1143</f>
        <v xml:space="preserve">Богдана Хмельницкого ул. д.52 </v>
      </c>
      <c r="B1145" s="49">
        <f t="shared" si="34"/>
        <v>236.81366382978726</v>
      </c>
      <c r="C1145" s="49">
        <f t="shared" si="35"/>
        <v>16.146386170212764</v>
      </c>
      <c r="D1145" s="30">
        <v>0</v>
      </c>
      <c r="E1145" s="31">
        <v>16.146386170212764</v>
      </c>
      <c r="F1145" s="32">
        <v>0</v>
      </c>
      <c r="G1145" s="32">
        <v>0</v>
      </c>
      <c r="H1145" s="32">
        <v>0</v>
      </c>
      <c r="I1145" s="32">
        <v>1045.4000000000001</v>
      </c>
      <c r="J1145" s="29">
        <f>Лист4!E1143/1000-I1145</f>
        <v>-792.43995000000007</v>
      </c>
      <c r="K1145" s="33"/>
      <c r="L1145" s="33"/>
    </row>
    <row r="1146" spans="1:12" s="34" customFormat="1" ht="18.75" customHeight="1" x14ac:dyDescent="0.25">
      <c r="A1146" s="23" t="str">
        <f>Лист4!A1144</f>
        <v xml:space="preserve">Богдана Хмельницкого ул. д.52 - корп. 1 </v>
      </c>
      <c r="B1146" s="49">
        <f t="shared" si="34"/>
        <v>92.646783829787239</v>
      </c>
      <c r="C1146" s="49">
        <f t="shared" si="35"/>
        <v>6.3168261702127655</v>
      </c>
      <c r="D1146" s="30">
        <v>0</v>
      </c>
      <c r="E1146" s="31">
        <v>6.3168261702127655</v>
      </c>
      <c r="F1146" s="32">
        <v>0</v>
      </c>
      <c r="G1146" s="32">
        <v>0</v>
      </c>
      <c r="H1146" s="32">
        <v>0</v>
      </c>
      <c r="I1146" s="32">
        <v>0</v>
      </c>
      <c r="J1146" s="29">
        <f>Лист4!E1144/1000</f>
        <v>98.963610000000003</v>
      </c>
      <c r="K1146" s="33"/>
      <c r="L1146" s="33"/>
    </row>
    <row r="1147" spans="1:12" s="34" customFormat="1" ht="25.5" customHeight="1" x14ac:dyDescent="0.25">
      <c r="A1147" s="23" t="str">
        <f>Лист4!A1145</f>
        <v xml:space="preserve">Богдана Хмельницкого ул. д.56 </v>
      </c>
      <c r="B1147" s="49">
        <f t="shared" si="34"/>
        <v>408.89209361702132</v>
      </c>
      <c r="C1147" s="49">
        <f t="shared" si="35"/>
        <v>27.879006382978723</v>
      </c>
      <c r="D1147" s="30">
        <v>0</v>
      </c>
      <c r="E1147" s="31">
        <v>27.879006382978723</v>
      </c>
      <c r="F1147" s="32">
        <v>0</v>
      </c>
      <c r="G1147" s="32">
        <v>0</v>
      </c>
      <c r="H1147" s="32">
        <v>0</v>
      </c>
      <c r="I1147" s="32">
        <v>1201</v>
      </c>
      <c r="J1147" s="29">
        <f>Лист4!E1145/1000-I1147</f>
        <v>-764.22889999999995</v>
      </c>
      <c r="K1147" s="33"/>
      <c r="L1147" s="33"/>
    </row>
    <row r="1148" spans="1:12" s="34" customFormat="1" ht="25.5" customHeight="1" x14ac:dyDescent="0.25">
      <c r="A1148" s="23" t="str">
        <f>Лист4!A1146</f>
        <v xml:space="preserve">Богдана Хмельницкого ул. д.57 </v>
      </c>
      <c r="B1148" s="49">
        <f t="shared" si="34"/>
        <v>1356.7405429787239</v>
      </c>
      <c r="C1148" s="49">
        <f t="shared" si="35"/>
        <v>92.505037021276621</v>
      </c>
      <c r="D1148" s="30">
        <v>0</v>
      </c>
      <c r="E1148" s="31">
        <v>92.505037021276621</v>
      </c>
      <c r="F1148" s="32">
        <v>0</v>
      </c>
      <c r="G1148" s="32">
        <v>0</v>
      </c>
      <c r="H1148" s="32">
        <v>0</v>
      </c>
      <c r="I1148" s="32">
        <v>0</v>
      </c>
      <c r="J1148" s="29">
        <f>Лист4!E1146/1000</f>
        <v>1449.2455800000005</v>
      </c>
      <c r="K1148" s="33"/>
      <c r="L1148" s="33"/>
    </row>
    <row r="1149" spans="1:12" s="34" customFormat="1" ht="25.5" customHeight="1" x14ac:dyDescent="0.25">
      <c r="A1149" s="23" t="str">
        <f>Лист4!A1147</f>
        <v xml:space="preserve">Богдана Хмельницкого ул. д.7 </v>
      </c>
      <c r="B1149" s="49">
        <f t="shared" si="34"/>
        <v>169.35141276595743</v>
      </c>
      <c r="C1149" s="49">
        <f t="shared" si="35"/>
        <v>11.546687234042553</v>
      </c>
      <c r="D1149" s="30">
        <v>0</v>
      </c>
      <c r="E1149" s="31">
        <v>11.546687234042553</v>
      </c>
      <c r="F1149" s="32">
        <v>0</v>
      </c>
      <c r="G1149" s="32">
        <v>0</v>
      </c>
      <c r="H1149" s="32">
        <v>0</v>
      </c>
      <c r="I1149" s="32">
        <v>299</v>
      </c>
      <c r="J1149" s="29">
        <f>Лист4!E1147/1000-I1149</f>
        <v>-118.1019</v>
      </c>
      <c r="K1149" s="33"/>
      <c r="L1149" s="33"/>
    </row>
    <row r="1150" spans="1:12" s="34" customFormat="1" ht="18.75" customHeight="1" x14ac:dyDescent="0.25">
      <c r="A1150" s="23" t="str">
        <f>Лист4!A1148</f>
        <v xml:space="preserve">Богдана Хмельницкого ул. д.7 - корп. 1 </v>
      </c>
      <c r="B1150" s="49">
        <f t="shared" si="34"/>
        <v>34.254748936170166</v>
      </c>
      <c r="C1150" s="49">
        <f t="shared" si="35"/>
        <v>2.3355510638297874</v>
      </c>
      <c r="D1150" s="30">
        <v>0</v>
      </c>
      <c r="E1150" s="31">
        <v>2.3355510638297874</v>
      </c>
      <c r="F1150" s="32">
        <v>0</v>
      </c>
      <c r="G1150" s="32">
        <v>0</v>
      </c>
      <c r="H1150" s="32">
        <v>0</v>
      </c>
      <c r="I1150" s="32">
        <v>1048</v>
      </c>
      <c r="J1150" s="29">
        <f>Лист4!E1148/1000-I1150</f>
        <v>-1011.4097</v>
      </c>
      <c r="K1150" s="33"/>
      <c r="L1150" s="33"/>
    </row>
    <row r="1151" spans="1:12" s="34" customFormat="1" ht="18.75" customHeight="1" x14ac:dyDescent="0.25">
      <c r="A1151" s="23" t="str">
        <f>Лист4!A1149</f>
        <v xml:space="preserve">Богдана Хмельницкого ул. д.8 </v>
      </c>
      <c r="B1151" s="49">
        <f t="shared" si="34"/>
        <v>215.769914893617</v>
      </c>
      <c r="C1151" s="49">
        <f t="shared" si="35"/>
        <v>14.711585106382977</v>
      </c>
      <c r="D1151" s="30">
        <v>0</v>
      </c>
      <c r="E1151" s="31">
        <v>14.711585106382977</v>
      </c>
      <c r="F1151" s="32">
        <v>0</v>
      </c>
      <c r="G1151" s="32">
        <v>0</v>
      </c>
      <c r="H1151" s="32">
        <v>0</v>
      </c>
      <c r="I1151" s="32">
        <v>0</v>
      </c>
      <c r="J1151" s="29">
        <f>Лист4!E1149/1000</f>
        <v>230.48149999999998</v>
      </c>
      <c r="K1151" s="33"/>
      <c r="L1151" s="33"/>
    </row>
    <row r="1152" spans="1:12" s="34" customFormat="1" ht="38.25" customHeight="1" x14ac:dyDescent="0.25">
      <c r="A1152" s="23" t="str">
        <f>Лист4!A1150</f>
        <v xml:space="preserve">Богдана Хмельницкого ул. д.9 </v>
      </c>
      <c r="B1152" s="49">
        <f t="shared" si="34"/>
        <v>189.06612765957442</v>
      </c>
      <c r="C1152" s="49">
        <f t="shared" si="35"/>
        <v>12.890872340425531</v>
      </c>
      <c r="D1152" s="30">
        <v>0</v>
      </c>
      <c r="E1152" s="31">
        <v>12.890872340425531</v>
      </c>
      <c r="F1152" s="32">
        <v>0</v>
      </c>
      <c r="G1152" s="32">
        <v>0</v>
      </c>
      <c r="H1152" s="32">
        <v>0</v>
      </c>
      <c r="I1152" s="32">
        <v>0</v>
      </c>
      <c r="J1152" s="29">
        <f>Лист4!E1150/1000</f>
        <v>201.95699999999997</v>
      </c>
      <c r="K1152" s="33"/>
      <c r="L1152" s="33"/>
    </row>
    <row r="1153" spans="1:12" s="34" customFormat="1" ht="25.5" customHeight="1" x14ac:dyDescent="0.25">
      <c r="A1153" s="23" t="str">
        <f>Лист4!A1151</f>
        <v xml:space="preserve">Богдана Хмельницкого ул. д.9 - корп. 1 </v>
      </c>
      <c r="B1153" s="49">
        <f t="shared" si="34"/>
        <v>59.21173617021276</v>
      </c>
      <c r="C1153" s="49">
        <f t="shared" si="35"/>
        <v>4.0371638297872332</v>
      </c>
      <c r="D1153" s="30">
        <v>0</v>
      </c>
      <c r="E1153" s="31">
        <v>4.0371638297872332</v>
      </c>
      <c r="F1153" s="32">
        <v>0</v>
      </c>
      <c r="G1153" s="32">
        <v>0</v>
      </c>
      <c r="H1153" s="32">
        <v>0</v>
      </c>
      <c r="I1153" s="32">
        <v>0</v>
      </c>
      <c r="J1153" s="29">
        <f>Лист4!E1151/1000</f>
        <v>63.248899999999992</v>
      </c>
      <c r="K1153" s="33"/>
      <c r="L1153" s="33"/>
    </row>
    <row r="1154" spans="1:12" s="34" customFormat="1" ht="18.75" customHeight="1" x14ac:dyDescent="0.25">
      <c r="A1154" s="23" t="str">
        <f>Лист4!A1152</f>
        <v xml:space="preserve">Богдана Хмельницкого ул. д.9 - корп. 2 </v>
      </c>
      <c r="B1154" s="49">
        <f t="shared" si="34"/>
        <v>64.114740425531906</v>
      </c>
      <c r="C1154" s="49">
        <f t="shared" si="35"/>
        <v>4.3714595744680853</v>
      </c>
      <c r="D1154" s="30">
        <v>0</v>
      </c>
      <c r="E1154" s="31">
        <v>4.3714595744680853</v>
      </c>
      <c r="F1154" s="32">
        <v>0</v>
      </c>
      <c r="G1154" s="32">
        <v>0</v>
      </c>
      <c r="H1154" s="32">
        <v>0</v>
      </c>
      <c r="I1154" s="32">
        <v>0</v>
      </c>
      <c r="J1154" s="29">
        <f>Лист4!E1152/1000</f>
        <v>68.486199999999997</v>
      </c>
      <c r="K1154" s="33"/>
      <c r="L1154" s="33"/>
    </row>
    <row r="1155" spans="1:12" s="34" customFormat="1" ht="18.75" customHeight="1" x14ac:dyDescent="0.25">
      <c r="A1155" s="23" t="str">
        <f>Лист4!A1153</f>
        <v xml:space="preserve">Боевая ул. д.126/87 - корп. 1 </v>
      </c>
      <c r="B1155" s="49">
        <f t="shared" si="34"/>
        <v>297.36388936170215</v>
      </c>
      <c r="C1155" s="49">
        <f t="shared" si="35"/>
        <v>20.274810638297875</v>
      </c>
      <c r="D1155" s="30">
        <v>0</v>
      </c>
      <c r="E1155" s="31">
        <v>20.274810638297875</v>
      </c>
      <c r="F1155" s="32">
        <v>0</v>
      </c>
      <c r="G1155" s="32">
        <v>0</v>
      </c>
      <c r="H1155" s="32">
        <v>0</v>
      </c>
      <c r="I1155" s="32">
        <v>0</v>
      </c>
      <c r="J1155" s="29">
        <f>Лист4!E1153/1000</f>
        <v>317.63870000000003</v>
      </c>
      <c r="K1155" s="33"/>
      <c r="L1155" s="33"/>
    </row>
    <row r="1156" spans="1:12" s="34" customFormat="1" ht="18.75" customHeight="1" x14ac:dyDescent="0.25">
      <c r="A1156" s="23" t="str">
        <f>Лист4!A1154</f>
        <v xml:space="preserve">Боевая ул. д.126/87 - корп. 2 </v>
      </c>
      <c r="B1156" s="49">
        <f t="shared" si="34"/>
        <v>419.52436595744672</v>
      </c>
      <c r="C1156" s="49">
        <f t="shared" si="35"/>
        <v>28.603934042553188</v>
      </c>
      <c r="D1156" s="30">
        <v>0</v>
      </c>
      <c r="E1156" s="31">
        <v>28.603934042553188</v>
      </c>
      <c r="F1156" s="32">
        <v>0</v>
      </c>
      <c r="G1156" s="32">
        <v>0</v>
      </c>
      <c r="H1156" s="32">
        <v>0</v>
      </c>
      <c r="I1156" s="32">
        <v>0</v>
      </c>
      <c r="J1156" s="29">
        <f>Лист4!E1154/1000</f>
        <v>448.12829999999991</v>
      </c>
      <c r="K1156" s="33"/>
      <c r="L1156" s="33"/>
    </row>
    <row r="1157" spans="1:12" s="34" customFormat="1" ht="25.5" customHeight="1" x14ac:dyDescent="0.25">
      <c r="A1157" s="23" t="str">
        <f>Лист4!A1155</f>
        <v xml:space="preserve">Боевая ул. д.126/87 - корп. 3 </v>
      </c>
      <c r="B1157" s="49">
        <f t="shared" si="34"/>
        <v>371.16977021276585</v>
      </c>
      <c r="C1157" s="49">
        <f t="shared" si="35"/>
        <v>25.307029787234036</v>
      </c>
      <c r="D1157" s="30">
        <v>0</v>
      </c>
      <c r="E1157" s="31">
        <v>25.307029787234036</v>
      </c>
      <c r="F1157" s="32">
        <v>0</v>
      </c>
      <c r="G1157" s="32">
        <v>0</v>
      </c>
      <c r="H1157" s="32">
        <v>0</v>
      </c>
      <c r="I1157" s="32">
        <v>0</v>
      </c>
      <c r="J1157" s="29">
        <f>Лист4!E1155/1000</f>
        <v>396.47679999999991</v>
      </c>
      <c r="K1157" s="33"/>
      <c r="L1157" s="33"/>
    </row>
    <row r="1158" spans="1:12" s="34" customFormat="1" ht="25.5" customHeight="1" x14ac:dyDescent="0.25">
      <c r="A1158" s="23" t="str">
        <f>Лист4!A1156</f>
        <v xml:space="preserve">Боевая ул. д.126/87 - корп. 4 </v>
      </c>
      <c r="B1158" s="49">
        <f t="shared" si="34"/>
        <v>393.26975319148931</v>
      </c>
      <c r="C1158" s="49">
        <f t="shared" si="35"/>
        <v>26.813846808510636</v>
      </c>
      <c r="D1158" s="30">
        <v>0</v>
      </c>
      <c r="E1158" s="31">
        <v>26.813846808510636</v>
      </c>
      <c r="F1158" s="32">
        <v>0</v>
      </c>
      <c r="G1158" s="32">
        <v>0</v>
      </c>
      <c r="H1158" s="32">
        <v>0</v>
      </c>
      <c r="I1158" s="32">
        <v>0</v>
      </c>
      <c r="J1158" s="29">
        <f>Лист4!E1156/1000</f>
        <v>420.08359999999993</v>
      </c>
      <c r="K1158" s="33"/>
      <c r="L1158" s="33"/>
    </row>
    <row r="1159" spans="1:12" s="34" customFormat="1" ht="25.5" customHeight="1" x14ac:dyDescent="0.25">
      <c r="A1159" s="23" t="str">
        <f>Лист4!A1157</f>
        <v xml:space="preserve">Боевая ул. д.126/87 - корп. 5 </v>
      </c>
      <c r="B1159" s="49">
        <f t="shared" ref="B1159:B1221" si="36">J1159+I1159-E1159</f>
        <v>529.33291914893641</v>
      </c>
      <c r="C1159" s="49">
        <f t="shared" ref="C1159:C1221" si="37">E1159</f>
        <v>36.090880851063844</v>
      </c>
      <c r="D1159" s="30">
        <v>0</v>
      </c>
      <c r="E1159" s="31">
        <v>36.090880851063844</v>
      </c>
      <c r="F1159" s="32">
        <v>0</v>
      </c>
      <c r="G1159" s="32">
        <v>0</v>
      </c>
      <c r="H1159" s="32">
        <v>0</v>
      </c>
      <c r="I1159" s="32">
        <v>0</v>
      </c>
      <c r="J1159" s="29">
        <f>Лист4!E1157/1000</f>
        <v>565.42380000000026</v>
      </c>
      <c r="K1159" s="33"/>
      <c r="L1159" s="33"/>
    </row>
    <row r="1160" spans="1:12" s="34" customFormat="1" ht="25.5" customHeight="1" x14ac:dyDescent="0.25">
      <c r="A1160" s="23" t="str">
        <f>Лист4!A1158</f>
        <v xml:space="preserve">Боевая ул. д.126/87 - корп. 6 </v>
      </c>
      <c r="B1160" s="49">
        <f t="shared" si="36"/>
        <v>672.79143617021259</v>
      </c>
      <c r="C1160" s="49">
        <f t="shared" si="37"/>
        <v>11.3885138297872</v>
      </c>
      <c r="D1160" s="30">
        <v>0</v>
      </c>
      <c r="E1160" s="31">
        <v>11.3885138297872</v>
      </c>
      <c r="F1160" s="32">
        <v>0</v>
      </c>
      <c r="G1160" s="32">
        <v>0</v>
      </c>
      <c r="H1160" s="32">
        <v>0</v>
      </c>
      <c r="I1160" s="32">
        <v>862.6</v>
      </c>
      <c r="J1160" s="29">
        <f>Лист4!E1158/1000-I1160</f>
        <v>-178.42005000000017</v>
      </c>
      <c r="K1160" s="33"/>
      <c r="L1160" s="33"/>
    </row>
    <row r="1161" spans="1:12" s="34" customFormat="1" ht="25.5" customHeight="1" x14ac:dyDescent="0.25">
      <c r="A1161" s="23" t="str">
        <f>Лист4!A1159</f>
        <v xml:space="preserve">Боевая ул. д.126/87 - корп. 7 </v>
      </c>
      <c r="B1161" s="49">
        <f t="shared" si="36"/>
        <v>889.35297872340425</v>
      </c>
      <c r="C1161" s="49">
        <f t="shared" si="37"/>
        <v>9.3628212765957493</v>
      </c>
      <c r="D1161" s="30">
        <v>0</v>
      </c>
      <c r="E1161" s="31">
        <v>9.3628212765957493</v>
      </c>
      <c r="F1161" s="32">
        <v>0</v>
      </c>
      <c r="G1161" s="32">
        <v>0</v>
      </c>
      <c r="H1161" s="32">
        <v>0</v>
      </c>
      <c r="I1161" s="32">
        <v>1045.4000000000001</v>
      </c>
      <c r="J1161" s="29">
        <f>Лист4!E1159/1000-I1161</f>
        <v>-146.68420000000015</v>
      </c>
      <c r="K1161" s="33"/>
      <c r="L1161" s="33"/>
    </row>
    <row r="1162" spans="1:12" s="34" customFormat="1" ht="25.5" customHeight="1" x14ac:dyDescent="0.25">
      <c r="A1162" s="23" t="str">
        <f>Лист4!A1160</f>
        <v xml:space="preserve">Боевая ул. д.126/87 - корп. 8 </v>
      </c>
      <c r="B1162" s="49">
        <f t="shared" si="36"/>
        <v>608.41159148936163</v>
      </c>
      <c r="C1162" s="49">
        <f t="shared" si="37"/>
        <v>41.482608510638293</v>
      </c>
      <c r="D1162" s="30">
        <v>0</v>
      </c>
      <c r="E1162" s="31">
        <v>41.482608510638293</v>
      </c>
      <c r="F1162" s="32">
        <v>0</v>
      </c>
      <c r="G1162" s="32">
        <v>0</v>
      </c>
      <c r="H1162" s="32">
        <v>0</v>
      </c>
      <c r="I1162" s="32">
        <v>0</v>
      </c>
      <c r="J1162" s="29">
        <f>Лист4!E1160/1000</f>
        <v>649.89419999999996</v>
      </c>
      <c r="K1162" s="33"/>
      <c r="L1162" s="33"/>
    </row>
    <row r="1163" spans="1:12" s="34" customFormat="1" ht="25.5" customHeight="1" x14ac:dyDescent="0.25">
      <c r="A1163" s="23" t="str">
        <f>Лист4!A1161</f>
        <v xml:space="preserve">Боевая ул. д.36 </v>
      </c>
      <c r="B1163" s="49">
        <f t="shared" si="36"/>
        <v>93.775795744680849</v>
      </c>
      <c r="C1163" s="49">
        <f t="shared" si="37"/>
        <v>6.3938042553191501</v>
      </c>
      <c r="D1163" s="30">
        <v>0</v>
      </c>
      <c r="E1163" s="31">
        <v>6.3938042553191501</v>
      </c>
      <c r="F1163" s="32">
        <v>0</v>
      </c>
      <c r="G1163" s="32">
        <v>0</v>
      </c>
      <c r="H1163" s="32">
        <v>0</v>
      </c>
      <c r="I1163" s="32">
        <v>0</v>
      </c>
      <c r="J1163" s="29">
        <f>Лист4!E1161/1000</f>
        <v>100.1696</v>
      </c>
      <c r="K1163" s="33"/>
      <c r="L1163" s="33"/>
    </row>
    <row r="1164" spans="1:12" s="34" customFormat="1" ht="25.5" customHeight="1" x14ac:dyDescent="0.25">
      <c r="A1164" s="23" t="str">
        <f>Лист4!A1162</f>
        <v xml:space="preserve">Боевая ул. д.36 - корп. 1 </v>
      </c>
      <c r="B1164" s="49">
        <f t="shared" si="36"/>
        <v>200.46184680851061</v>
      </c>
      <c r="C1164" s="49">
        <f t="shared" si="37"/>
        <v>13.66785319148936</v>
      </c>
      <c r="D1164" s="30">
        <v>0</v>
      </c>
      <c r="E1164" s="31">
        <v>13.66785319148936</v>
      </c>
      <c r="F1164" s="32">
        <v>0</v>
      </c>
      <c r="G1164" s="32">
        <v>0</v>
      </c>
      <c r="H1164" s="32">
        <v>0</v>
      </c>
      <c r="I1164" s="32">
        <v>0</v>
      </c>
      <c r="J1164" s="29">
        <f>Лист4!E1162/1000</f>
        <v>214.12969999999999</v>
      </c>
      <c r="K1164" s="33"/>
      <c r="L1164" s="33"/>
    </row>
    <row r="1165" spans="1:12" s="34" customFormat="1" ht="25.5" customHeight="1" x14ac:dyDescent="0.25">
      <c r="A1165" s="23" t="str">
        <f>Лист4!A1163</f>
        <v xml:space="preserve">Боевая ул. д.40 </v>
      </c>
      <c r="B1165" s="49">
        <f t="shared" si="36"/>
        <v>613.97007404255328</v>
      </c>
      <c r="C1165" s="49">
        <f t="shared" si="37"/>
        <v>41.861595957446809</v>
      </c>
      <c r="D1165" s="30">
        <v>0</v>
      </c>
      <c r="E1165" s="31">
        <v>41.861595957446809</v>
      </c>
      <c r="F1165" s="32">
        <v>0</v>
      </c>
      <c r="G1165" s="32">
        <v>0</v>
      </c>
      <c r="H1165" s="32">
        <v>0</v>
      </c>
      <c r="I1165" s="32">
        <v>0</v>
      </c>
      <c r="J1165" s="29">
        <f>Лист4!E1163/1000</f>
        <v>655.83167000000003</v>
      </c>
      <c r="K1165" s="33"/>
      <c r="L1165" s="33"/>
    </row>
    <row r="1166" spans="1:12" s="34" customFormat="1" ht="25.5" customHeight="1" x14ac:dyDescent="0.25">
      <c r="A1166" s="23" t="str">
        <f>Лист4!A1164</f>
        <v xml:space="preserve">Боевая ул. д.50 </v>
      </c>
      <c r="B1166" s="49">
        <f t="shared" si="36"/>
        <v>210.10728340425536</v>
      </c>
      <c r="C1166" s="49">
        <f t="shared" si="37"/>
        <v>14.325496595744685</v>
      </c>
      <c r="D1166" s="30">
        <v>0</v>
      </c>
      <c r="E1166" s="31">
        <v>14.325496595744685</v>
      </c>
      <c r="F1166" s="32">
        <v>0</v>
      </c>
      <c r="G1166" s="32">
        <v>0</v>
      </c>
      <c r="H1166" s="32">
        <v>0</v>
      </c>
      <c r="I1166" s="32">
        <v>0</v>
      </c>
      <c r="J1166" s="29">
        <f>Лист4!E1164/1000</f>
        <v>224.43278000000004</v>
      </c>
      <c r="K1166" s="33"/>
      <c r="L1166" s="33"/>
    </row>
    <row r="1167" spans="1:12" s="34" customFormat="1" ht="25.5" customHeight="1" x14ac:dyDescent="0.25">
      <c r="A1167" s="23" t="str">
        <f>Лист4!A1165</f>
        <v xml:space="preserve">Боевая ул. д.52 </v>
      </c>
      <c r="B1167" s="49">
        <f t="shared" si="36"/>
        <v>194.79322382978722</v>
      </c>
      <c r="C1167" s="49">
        <f t="shared" si="37"/>
        <v>13.281356170212764</v>
      </c>
      <c r="D1167" s="30">
        <v>0</v>
      </c>
      <c r="E1167" s="31">
        <v>13.281356170212764</v>
      </c>
      <c r="F1167" s="32">
        <v>0</v>
      </c>
      <c r="G1167" s="32">
        <v>0</v>
      </c>
      <c r="H1167" s="32">
        <v>0</v>
      </c>
      <c r="I1167" s="32">
        <v>0</v>
      </c>
      <c r="J1167" s="29">
        <f>Лист4!E1165/1000</f>
        <v>208.07458</v>
      </c>
      <c r="K1167" s="33"/>
      <c r="L1167" s="33"/>
    </row>
    <row r="1168" spans="1:12" s="34" customFormat="1" ht="25.5" customHeight="1" x14ac:dyDescent="0.25">
      <c r="A1168" s="23" t="str">
        <f>Лист4!A1166</f>
        <v xml:space="preserve">Боевая ул. д.54 </v>
      </c>
      <c r="B1168" s="49">
        <f t="shared" si="36"/>
        <v>187.82851063829787</v>
      </c>
      <c r="C1168" s="49">
        <f t="shared" si="37"/>
        <v>12.806489361702127</v>
      </c>
      <c r="D1168" s="30">
        <v>0</v>
      </c>
      <c r="E1168" s="31">
        <v>12.806489361702127</v>
      </c>
      <c r="F1168" s="32">
        <v>0</v>
      </c>
      <c r="G1168" s="32">
        <v>0</v>
      </c>
      <c r="H1168" s="32">
        <v>0</v>
      </c>
      <c r="I1168" s="32">
        <v>0</v>
      </c>
      <c r="J1168" s="29">
        <f>Лист4!E1166/1000</f>
        <v>200.63499999999999</v>
      </c>
      <c r="K1168" s="33"/>
      <c r="L1168" s="33"/>
    </row>
    <row r="1169" spans="1:12" s="34" customFormat="1" ht="25.5" customHeight="1" x14ac:dyDescent="0.25">
      <c r="A1169" s="23" t="str">
        <f>Лист4!A1167</f>
        <v xml:space="preserve">Боевая ул. д.55 </v>
      </c>
      <c r="B1169" s="49">
        <f t="shared" si="36"/>
        <v>238.7769344680851</v>
      </c>
      <c r="C1169" s="49">
        <f t="shared" si="37"/>
        <v>16.280245531914893</v>
      </c>
      <c r="D1169" s="30">
        <v>0</v>
      </c>
      <c r="E1169" s="31">
        <v>16.280245531914893</v>
      </c>
      <c r="F1169" s="32">
        <v>0</v>
      </c>
      <c r="G1169" s="32">
        <v>0</v>
      </c>
      <c r="H1169" s="32">
        <v>0</v>
      </c>
      <c r="I1169" s="32">
        <v>0</v>
      </c>
      <c r="J1169" s="29">
        <f>Лист4!E1167/1000</f>
        <v>255.05717999999999</v>
      </c>
      <c r="K1169" s="33"/>
      <c r="L1169" s="33"/>
    </row>
    <row r="1170" spans="1:12" s="34" customFormat="1" ht="25.5" customHeight="1" x14ac:dyDescent="0.25">
      <c r="A1170" s="23" t="str">
        <f>Лист4!A1168</f>
        <v xml:space="preserve">Боевая ул. д.56 </v>
      </c>
      <c r="B1170" s="49">
        <f t="shared" si="36"/>
        <v>73.995923404255322</v>
      </c>
      <c r="C1170" s="49">
        <f t="shared" si="37"/>
        <v>5.0451765957446808</v>
      </c>
      <c r="D1170" s="30">
        <v>0</v>
      </c>
      <c r="E1170" s="31">
        <v>5.0451765957446808</v>
      </c>
      <c r="F1170" s="32">
        <v>0</v>
      </c>
      <c r="G1170" s="32">
        <v>0</v>
      </c>
      <c r="H1170" s="32">
        <v>0</v>
      </c>
      <c r="I1170" s="32">
        <v>0</v>
      </c>
      <c r="J1170" s="29">
        <f>Лист4!E1168/1000</f>
        <v>79.0411</v>
      </c>
      <c r="K1170" s="33"/>
      <c r="L1170" s="33"/>
    </row>
    <row r="1171" spans="1:12" s="34" customFormat="1" ht="25.5" customHeight="1" x14ac:dyDescent="0.25">
      <c r="A1171" s="23" t="str">
        <f>Лист4!A1169</f>
        <v xml:space="preserve">Боевая ул. д.57 </v>
      </c>
      <c r="B1171" s="49">
        <f t="shared" si="36"/>
        <v>387.76291914893625</v>
      </c>
      <c r="C1171" s="49">
        <f t="shared" si="37"/>
        <v>26.43838085106384</v>
      </c>
      <c r="D1171" s="30">
        <v>0</v>
      </c>
      <c r="E1171" s="31">
        <v>26.43838085106384</v>
      </c>
      <c r="F1171" s="32">
        <v>0</v>
      </c>
      <c r="G1171" s="32">
        <v>0</v>
      </c>
      <c r="H1171" s="32">
        <v>0</v>
      </c>
      <c r="I1171" s="32">
        <v>0</v>
      </c>
      <c r="J1171" s="29">
        <f>Лист4!E1169/1000</f>
        <v>414.20130000000012</v>
      </c>
      <c r="K1171" s="33"/>
      <c r="L1171" s="33"/>
    </row>
    <row r="1172" spans="1:12" s="34" customFormat="1" ht="25.5" customHeight="1" x14ac:dyDescent="0.25">
      <c r="A1172" s="23" t="str">
        <f>Лист4!A1170</f>
        <v xml:space="preserve">Боевая ул. д.58 </v>
      </c>
      <c r="B1172" s="49">
        <f t="shared" si="36"/>
        <v>134.05957446808509</v>
      </c>
      <c r="C1172" s="49">
        <f t="shared" si="37"/>
        <v>9.140425531914893</v>
      </c>
      <c r="D1172" s="30">
        <v>0</v>
      </c>
      <c r="E1172" s="31">
        <v>9.140425531914893</v>
      </c>
      <c r="F1172" s="32">
        <v>0</v>
      </c>
      <c r="G1172" s="32">
        <v>0</v>
      </c>
      <c r="H1172" s="32">
        <v>0</v>
      </c>
      <c r="I1172" s="32">
        <v>0</v>
      </c>
      <c r="J1172" s="29">
        <f>Лист4!E1170/1000</f>
        <v>143.19999999999999</v>
      </c>
      <c r="K1172" s="33"/>
      <c r="L1172" s="33"/>
    </row>
    <row r="1173" spans="1:12" s="34" customFormat="1" ht="25.5" customHeight="1" x14ac:dyDescent="0.25">
      <c r="A1173" s="23" t="str">
        <f>Лист4!A1171</f>
        <v xml:space="preserve">Боевая ул. д.59 </v>
      </c>
      <c r="B1173" s="49">
        <f t="shared" si="36"/>
        <v>515.91953787234036</v>
      </c>
      <c r="C1173" s="49">
        <f t="shared" si="37"/>
        <v>35.176332127659563</v>
      </c>
      <c r="D1173" s="30">
        <v>0</v>
      </c>
      <c r="E1173" s="31">
        <v>35.176332127659563</v>
      </c>
      <c r="F1173" s="32">
        <v>0</v>
      </c>
      <c r="G1173" s="32">
        <v>0</v>
      </c>
      <c r="H1173" s="32">
        <v>0</v>
      </c>
      <c r="I1173" s="32">
        <v>0</v>
      </c>
      <c r="J1173" s="29">
        <f>Лист4!E1171/1000</f>
        <v>551.09586999999988</v>
      </c>
      <c r="K1173" s="33"/>
      <c r="L1173" s="33"/>
    </row>
    <row r="1174" spans="1:12" s="34" customFormat="1" ht="25.5" customHeight="1" x14ac:dyDescent="0.25">
      <c r="A1174" s="23" t="str">
        <f>Лист4!A1172</f>
        <v xml:space="preserve">Боевая ул. д.60 </v>
      </c>
      <c r="B1174" s="49">
        <f t="shared" si="36"/>
        <v>317.76846808510641</v>
      </c>
      <c r="C1174" s="49">
        <f t="shared" si="37"/>
        <v>21.666031914893615</v>
      </c>
      <c r="D1174" s="30">
        <v>0</v>
      </c>
      <c r="E1174" s="31">
        <v>21.666031914893615</v>
      </c>
      <c r="F1174" s="32">
        <v>0</v>
      </c>
      <c r="G1174" s="32">
        <v>0</v>
      </c>
      <c r="H1174" s="32">
        <v>0</v>
      </c>
      <c r="I1174" s="32">
        <v>412.4</v>
      </c>
      <c r="J1174" s="29">
        <f>Лист4!E1172/1000-I1174</f>
        <v>-72.965499999999963</v>
      </c>
      <c r="K1174" s="33"/>
      <c r="L1174" s="33"/>
    </row>
    <row r="1175" spans="1:12" s="34" customFormat="1" ht="25.5" customHeight="1" x14ac:dyDescent="0.25">
      <c r="A1175" s="23" t="str">
        <f>Лист4!A1173</f>
        <v xml:space="preserve">Боевая ул. д.61 </v>
      </c>
      <c r="B1175" s="49">
        <f t="shared" si="36"/>
        <v>426.50664170212758</v>
      </c>
      <c r="C1175" s="49">
        <f t="shared" si="37"/>
        <v>29.079998297872336</v>
      </c>
      <c r="D1175" s="30">
        <v>0</v>
      </c>
      <c r="E1175" s="31">
        <v>29.079998297872336</v>
      </c>
      <c r="F1175" s="32">
        <v>0</v>
      </c>
      <c r="G1175" s="32">
        <v>0</v>
      </c>
      <c r="H1175" s="32">
        <v>0</v>
      </c>
      <c r="I1175" s="32">
        <v>0</v>
      </c>
      <c r="J1175" s="29">
        <f>Лист4!E1173/1000</f>
        <v>455.58663999999993</v>
      </c>
      <c r="K1175" s="33"/>
      <c r="L1175" s="33"/>
    </row>
    <row r="1176" spans="1:12" s="34" customFormat="1" ht="25.5" customHeight="1" x14ac:dyDescent="0.25">
      <c r="A1176" s="23" t="str">
        <f>Лист4!A1174</f>
        <v xml:space="preserve">Боевая ул. д.62 </v>
      </c>
      <c r="B1176" s="49">
        <f t="shared" si="36"/>
        <v>173.52111489361704</v>
      </c>
      <c r="C1176" s="49">
        <f t="shared" si="37"/>
        <v>11.830985106382979</v>
      </c>
      <c r="D1176" s="30">
        <v>0</v>
      </c>
      <c r="E1176" s="31">
        <v>11.830985106382979</v>
      </c>
      <c r="F1176" s="32">
        <v>0</v>
      </c>
      <c r="G1176" s="32">
        <v>0</v>
      </c>
      <c r="H1176" s="32">
        <v>0</v>
      </c>
      <c r="I1176" s="32">
        <v>0</v>
      </c>
      <c r="J1176" s="29">
        <f>Лист4!E1174/1000</f>
        <v>185.35210000000001</v>
      </c>
      <c r="K1176" s="33"/>
      <c r="L1176" s="33"/>
    </row>
    <row r="1177" spans="1:12" s="34" customFormat="1" ht="25.5" customHeight="1" x14ac:dyDescent="0.25">
      <c r="A1177" s="23" t="str">
        <f>Лист4!A1175</f>
        <v xml:space="preserve">Боевая ул. д.65 - корп. 1 </v>
      </c>
      <c r="B1177" s="49">
        <f t="shared" si="36"/>
        <v>328.27585531914889</v>
      </c>
      <c r="C1177" s="49">
        <f t="shared" si="37"/>
        <v>22.382444680851062</v>
      </c>
      <c r="D1177" s="30">
        <v>0</v>
      </c>
      <c r="E1177" s="31">
        <v>22.382444680851062</v>
      </c>
      <c r="F1177" s="32">
        <v>0</v>
      </c>
      <c r="G1177" s="32">
        <v>0</v>
      </c>
      <c r="H1177" s="32">
        <v>0</v>
      </c>
      <c r="I1177" s="32">
        <v>0</v>
      </c>
      <c r="J1177" s="29">
        <f>Лист4!E1175/1000</f>
        <v>350.65829999999994</v>
      </c>
      <c r="K1177" s="33"/>
      <c r="L1177" s="33"/>
    </row>
    <row r="1178" spans="1:12" s="34" customFormat="1" ht="25.5" customHeight="1" x14ac:dyDescent="0.25">
      <c r="A1178" s="23" t="str">
        <f>Лист4!A1176</f>
        <v xml:space="preserve">Боевая ул. д.65 - корп. 2 </v>
      </c>
      <c r="B1178" s="49">
        <f t="shared" si="36"/>
        <v>368.96967659574472</v>
      </c>
      <c r="C1178" s="49">
        <f t="shared" si="37"/>
        <v>25.15702340425532</v>
      </c>
      <c r="D1178" s="30">
        <v>0</v>
      </c>
      <c r="E1178" s="31">
        <v>25.15702340425532</v>
      </c>
      <c r="F1178" s="32">
        <v>0</v>
      </c>
      <c r="G1178" s="32">
        <v>0</v>
      </c>
      <c r="H1178" s="32">
        <v>0</v>
      </c>
      <c r="I1178" s="32">
        <v>0</v>
      </c>
      <c r="J1178" s="29">
        <f>Лист4!E1176/1000</f>
        <v>394.12670000000003</v>
      </c>
      <c r="K1178" s="33"/>
      <c r="L1178" s="33"/>
    </row>
    <row r="1179" spans="1:12" s="34" customFormat="1" ht="25.5" customHeight="1" x14ac:dyDescent="0.25">
      <c r="A1179" s="23" t="str">
        <f>Лист4!A1177</f>
        <v xml:space="preserve">Боевая ул. д.66А </v>
      </c>
      <c r="B1179" s="49">
        <f t="shared" si="36"/>
        <v>222.0769497872341</v>
      </c>
      <c r="C1179" s="49">
        <f t="shared" si="37"/>
        <v>15.141610212765961</v>
      </c>
      <c r="D1179" s="30">
        <v>0</v>
      </c>
      <c r="E1179" s="31">
        <v>15.141610212765961</v>
      </c>
      <c r="F1179" s="32">
        <v>0</v>
      </c>
      <c r="G1179" s="32">
        <v>0</v>
      </c>
      <c r="H1179" s="32">
        <v>0</v>
      </c>
      <c r="I1179" s="32">
        <v>0</v>
      </c>
      <c r="J1179" s="29">
        <f>Лист4!E1177/1000</f>
        <v>237.21856000000005</v>
      </c>
      <c r="K1179" s="33"/>
      <c r="L1179" s="33"/>
    </row>
    <row r="1180" spans="1:12" s="34" customFormat="1" ht="25.5" customHeight="1" x14ac:dyDescent="0.25">
      <c r="A1180" s="23" t="str">
        <f>Лист4!A1178</f>
        <v xml:space="preserve">Боевая ул. д.66Б </v>
      </c>
      <c r="B1180" s="49">
        <f t="shared" si="36"/>
        <v>208.72841702127658</v>
      </c>
      <c r="C1180" s="49">
        <f t="shared" si="37"/>
        <v>14.231482978723403</v>
      </c>
      <c r="D1180" s="30">
        <v>0</v>
      </c>
      <c r="E1180" s="31">
        <v>14.231482978723403</v>
      </c>
      <c r="F1180" s="32">
        <v>0</v>
      </c>
      <c r="G1180" s="32">
        <v>0</v>
      </c>
      <c r="H1180" s="32">
        <v>0</v>
      </c>
      <c r="I1180" s="32">
        <v>0</v>
      </c>
      <c r="J1180" s="29">
        <f>Лист4!E1178/1000</f>
        <v>222.95989999999998</v>
      </c>
      <c r="K1180" s="33"/>
      <c r="L1180" s="33"/>
    </row>
    <row r="1181" spans="1:12" s="34" customFormat="1" ht="25.5" customHeight="1" x14ac:dyDescent="0.25">
      <c r="A1181" s="23" t="str">
        <f>Лист4!A1179</f>
        <v xml:space="preserve">Боевая ул. д.66В </v>
      </c>
      <c r="B1181" s="49">
        <f t="shared" si="36"/>
        <v>431.64234042553198</v>
      </c>
      <c r="C1181" s="49">
        <f t="shared" si="37"/>
        <v>29.430159574468089</v>
      </c>
      <c r="D1181" s="30">
        <v>0</v>
      </c>
      <c r="E1181" s="31">
        <v>29.430159574468089</v>
      </c>
      <c r="F1181" s="32">
        <v>0</v>
      </c>
      <c r="G1181" s="32">
        <v>0</v>
      </c>
      <c r="H1181" s="32">
        <v>0</v>
      </c>
      <c r="I1181" s="32">
        <v>0</v>
      </c>
      <c r="J1181" s="29">
        <f>Лист4!E1179/1000</f>
        <v>461.07250000000005</v>
      </c>
      <c r="K1181" s="33"/>
      <c r="L1181" s="33"/>
    </row>
    <row r="1182" spans="1:12" s="34" customFormat="1" ht="25.5" customHeight="1" x14ac:dyDescent="0.25">
      <c r="A1182" s="23" t="str">
        <f>Лист4!A1180</f>
        <v xml:space="preserve">Боевая ул. д.67 </v>
      </c>
      <c r="B1182" s="49">
        <f t="shared" si="36"/>
        <v>382.6467489361703</v>
      </c>
      <c r="C1182" s="49">
        <f t="shared" si="37"/>
        <v>26.089551063829795</v>
      </c>
      <c r="D1182" s="30">
        <v>0</v>
      </c>
      <c r="E1182" s="31">
        <v>26.089551063829795</v>
      </c>
      <c r="F1182" s="32">
        <v>0</v>
      </c>
      <c r="G1182" s="32">
        <v>0</v>
      </c>
      <c r="H1182" s="32">
        <v>0</v>
      </c>
      <c r="I1182" s="32">
        <v>0</v>
      </c>
      <c r="J1182" s="29">
        <f>Лист4!E1180/1000</f>
        <v>408.73630000000009</v>
      </c>
      <c r="K1182" s="33"/>
      <c r="L1182" s="33"/>
    </row>
    <row r="1183" spans="1:12" s="34" customFormat="1" ht="25.5" customHeight="1" x14ac:dyDescent="0.25">
      <c r="A1183" s="23" t="str">
        <f>Лист4!A1181</f>
        <v xml:space="preserve">Боевая ул. д.67 - корп. 1 </v>
      </c>
      <c r="B1183" s="49">
        <f t="shared" si="36"/>
        <v>234.91478297872337</v>
      </c>
      <c r="C1183" s="49">
        <f t="shared" si="37"/>
        <v>16.016917021276591</v>
      </c>
      <c r="D1183" s="30">
        <v>0</v>
      </c>
      <c r="E1183" s="31">
        <v>16.016917021276591</v>
      </c>
      <c r="F1183" s="32">
        <v>0</v>
      </c>
      <c r="G1183" s="32">
        <v>0</v>
      </c>
      <c r="H1183" s="32">
        <v>0</v>
      </c>
      <c r="I1183" s="32">
        <v>0</v>
      </c>
      <c r="J1183" s="29">
        <f>Лист4!E1181/1000</f>
        <v>250.93169999999995</v>
      </c>
      <c r="K1183" s="33"/>
      <c r="L1183" s="33"/>
    </row>
    <row r="1184" spans="1:12" s="34" customFormat="1" ht="25.5" customHeight="1" x14ac:dyDescent="0.25">
      <c r="A1184" s="23" t="str">
        <f>Лист4!A1182</f>
        <v xml:space="preserve">Боевая ул. д.67 - корп. 2 </v>
      </c>
      <c r="B1184" s="49">
        <f t="shared" si="36"/>
        <v>68.665744680851063</v>
      </c>
      <c r="C1184" s="49">
        <f t="shared" si="37"/>
        <v>4.6817553191489365</v>
      </c>
      <c r="D1184" s="30">
        <v>0</v>
      </c>
      <c r="E1184" s="31">
        <v>4.6817553191489365</v>
      </c>
      <c r="F1184" s="32">
        <v>0</v>
      </c>
      <c r="G1184" s="32">
        <v>0</v>
      </c>
      <c r="H1184" s="32">
        <v>0</v>
      </c>
      <c r="I1184" s="32">
        <v>0</v>
      </c>
      <c r="J1184" s="29">
        <f>Лист4!E1182/1000</f>
        <v>73.347499999999997</v>
      </c>
      <c r="K1184" s="33"/>
      <c r="L1184" s="33"/>
    </row>
    <row r="1185" spans="1:12" s="34" customFormat="1" ht="25.5" customHeight="1" x14ac:dyDescent="0.25">
      <c r="A1185" s="23" t="str">
        <f>Лист4!A1183</f>
        <v xml:space="preserve">Боевая ул. д.67 - корп. 3 </v>
      </c>
      <c r="B1185" s="49">
        <f t="shared" si="36"/>
        <v>32.097157446808509</v>
      </c>
      <c r="C1185" s="49">
        <f t="shared" si="37"/>
        <v>2.1884425531914888</v>
      </c>
      <c r="D1185" s="30">
        <v>0</v>
      </c>
      <c r="E1185" s="31">
        <v>2.1884425531914888</v>
      </c>
      <c r="F1185" s="32">
        <v>0</v>
      </c>
      <c r="G1185" s="32">
        <v>0</v>
      </c>
      <c r="H1185" s="32">
        <v>0</v>
      </c>
      <c r="I1185" s="32">
        <v>0</v>
      </c>
      <c r="J1185" s="29">
        <f>Лист4!E1183/1000</f>
        <v>34.285599999999995</v>
      </c>
      <c r="K1185" s="33"/>
      <c r="L1185" s="33"/>
    </row>
    <row r="1186" spans="1:12" s="34" customFormat="1" ht="25.5" customHeight="1" x14ac:dyDescent="0.25">
      <c r="A1186" s="23" t="str">
        <f>Лист4!A1184</f>
        <v xml:space="preserve">Боевая ул. д.68 </v>
      </c>
      <c r="B1186" s="49">
        <f t="shared" si="36"/>
        <v>886.47312085106375</v>
      </c>
      <c r="C1186" s="49">
        <f t="shared" si="37"/>
        <v>60.441349148936169</v>
      </c>
      <c r="D1186" s="30">
        <v>0</v>
      </c>
      <c r="E1186" s="31">
        <v>60.441349148936169</v>
      </c>
      <c r="F1186" s="32">
        <v>0</v>
      </c>
      <c r="G1186" s="32">
        <v>0</v>
      </c>
      <c r="H1186" s="32">
        <v>0</v>
      </c>
      <c r="I1186" s="32">
        <v>0</v>
      </c>
      <c r="J1186" s="29">
        <f>Лист4!E1184/1000</f>
        <v>946.91446999999994</v>
      </c>
      <c r="K1186" s="33"/>
      <c r="L1186" s="33"/>
    </row>
    <row r="1187" spans="1:12" s="34" customFormat="1" ht="25.5" customHeight="1" x14ac:dyDescent="0.25">
      <c r="A1187" s="23" t="str">
        <f>Лист4!A1185</f>
        <v xml:space="preserve">Боевая ул. д.69/70 </v>
      </c>
      <c r="B1187" s="49">
        <f t="shared" si="36"/>
        <v>408.64241702127674</v>
      </c>
      <c r="C1187" s="49">
        <f t="shared" si="37"/>
        <v>27.861982978723411</v>
      </c>
      <c r="D1187" s="30">
        <v>0</v>
      </c>
      <c r="E1187" s="31">
        <v>27.861982978723411</v>
      </c>
      <c r="F1187" s="32">
        <v>0</v>
      </c>
      <c r="G1187" s="32">
        <v>0</v>
      </c>
      <c r="H1187" s="32">
        <v>0</v>
      </c>
      <c r="I1187" s="32">
        <v>0</v>
      </c>
      <c r="J1187" s="29">
        <f>Лист4!E1185/1000</f>
        <v>436.50440000000015</v>
      </c>
      <c r="K1187" s="33"/>
      <c r="L1187" s="33"/>
    </row>
    <row r="1188" spans="1:12" s="34" customFormat="1" ht="25.5" customHeight="1" x14ac:dyDescent="0.25">
      <c r="A1188" s="23" t="str">
        <f>Лист4!A1186</f>
        <v xml:space="preserve">Боевая ул. д.70 </v>
      </c>
      <c r="B1188" s="49">
        <f t="shared" si="36"/>
        <v>526.18907234042558</v>
      </c>
      <c r="C1188" s="49">
        <f t="shared" si="37"/>
        <v>35.876527659574471</v>
      </c>
      <c r="D1188" s="30">
        <v>0</v>
      </c>
      <c r="E1188" s="31">
        <v>35.876527659574471</v>
      </c>
      <c r="F1188" s="32">
        <v>0</v>
      </c>
      <c r="G1188" s="32">
        <v>0</v>
      </c>
      <c r="H1188" s="32">
        <v>0</v>
      </c>
      <c r="I1188" s="32">
        <v>0</v>
      </c>
      <c r="J1188" s="29">
        <f>Лист4!E1186/1000</f>
        <v>562.06560000000002</v>
      </c>
      <c r="K1188" s="33"/>
      <c r="L1188" s="33"/>
    </row>
    <row r="1189" spans="1:12" s="34" customFormat="1" ht="25.5" customHeight="1" x14ac:dyDescent="0.25">
      <c r="A1189" s="23" t="str">
        <f>Лист4!A1187</f>
        <v xml:space="preserve">Боевая ул. д.71/67 </v>
      </c>
      <c r="B1189" s="49">
        <f t="shared" si="36"/>
        <v>769.36072680851089</v>
      </c>
      <c r="C1189" s="49">
        <f t="shared" si="37"/>
        <v>52.456413191489375</v>
      </c>
      <c r="D1189" s="30">
        <v>0</v>
      </c>
      <c r="E1189" s="31">
        <v>52.456413191489375</v>
      </c>
      <c r="F1189" s="32">
        <v>0</v>
      </c>
      <c r="G1189" s="32">
        <v>0</v>
      </c>
      <c r="H1189" s="32">
        <v>0</v>
      </c>
      <c r="I1189" s="32">
        <v>0</v>
      </c>
      <c r="J1189" s="29">
        <f>Лист4!E1187/1000</f>
        <v>821.81714000000022</v>
      </c>
      <c r="K1189" s="33"/>
      <c r="L1189" s="33"/>
    </row>
    <row r="1190" spans="1:12" s="34" customFormat="1" ht="25.5" customHeight="1" x14ac:dyDescent="0.25">
      <c r="A1190" s="23" t="str">
        <f>Лист4!A1188</f>
        <v xml:space="preserve">Боевая ул. д.72А - корп. 1 </v>
      </c>
      <c r="B1190" s="49">
        <f t="shared" si="36"/>
        <v>275.29461276595748</v>
      </c>
      <c r="C1190" s="49">
        <f t="shared" si="37"/>
        <v>18.770087234042556</v>
      </c>
      <c r="D1190" s="30">
        <v>0</v>
      </c>
      <c r="E1190" s="31">
        <v>18.770087234042556</v>
      </c>
      <c r="F1190" s="32">
        <v>0</v>
      </c>
      <c r="G1190" s="32">
        <v>0</v>
      </c>
      <c r="H1190" s="32">
        <v>0</v>
      </c>
      <c r="I1190" s="32">
        <v>0</v>
      </c>
      <c r="J1190" s="29">
        <f>Лист4!E1188/1000</f>
        <v>294.06470000000002</v>
      </c>
      <c r="K1190" s="33"/>
      <c r="L1190" s="33"/>
    </row>
    <row r="1191" spans="1:12" s="34" customFormat="1" ht="25.5" customHeight="1" x14ac:dyDescent="0.25">
      <c r="A1191" s="23" t="str">
        <f>Лист4!A1189</f>
        <v xml:space="preserve">Боевая ул. д.72Б </v>
      </c>
      <c r="B1191" s="49">
        <f t="shared" si="36"/>
        <v>1036.7043804255316</v>
      </c>
      <c r="C1191" s="49">
        <f t="shared" si="37"/>
        <v>70.684389574468057</v>
      </c>
      <c r="D1191" s="30">
        <v>0</v>
      </c>
      <c r="E1191" s="31">
        <v>70.684389574468057</v>
      </c>
      <c r="F1191" s="32">
        <v>0</v>
      </c>
      <c r="G1191" s="32">
        <v>0</v>
      </c>
      <c r="H1191" s="32">
        <v>0</v>
      </c>
      <c r="I1191" s="32">
        <v>0</v>
      </c>
      <c r="J1191" s="29">
        <f>Лист4!E1189/1000</f>
        <v>1107.3887699999996</v>
      </c>
      <c r="K1191" s="33"/>
      <c r="L1191" s="33"/>
    </row>
    <row r="1192" spans="1:12" s="34" customFormat="1" ht="25.5" customHeight="1" x14ac:dyDescent="0.25">
      <c r="A1192" s="23" t="str">
        <f>Лист4!A1190</f>
        <v xml:space="preserve">Боевая ул. д.74 </v>
      </c>
      <c r="B1192" s="49">
        <f t="shared" si="36"/>
        <v>728.27942468085143</v>
      </c>
      <c r="C1192" s="49">
        <f t="shared" si="37"/>
        <v>49.655415319148958</v>
      </c>
      <c r="D1192" s="30">
        <v>0</v>
      </c>
      <c r="E1192" s="31">
        <v>49.655415319148958</v>
      </c>
      <c r="F1192" s="32">
        <v>0</v>
      </c>
      <c r="G1192" s="32">
        <v>0</v>
      </c>
      <c r="H1192" s="32">
        <v>0</v>
      </c>
      <c r="I1192" s="32">
        <v>1907.3</v>
      </c>
      <c r="J1192" s="29">
        <f>Лист4!E1190/1000-I1192</f>
        <v>-1129.3651599999996</v>
      </c>
      <c r="K1192" s="33"/>
      <c r="L1192" s="33"/>
    </row>
    <row r="1193" spans="1:12" s="34" customFormat="1" ht="25.5" customHeight="1" x14ac:dyDescent="0.25">
      <c r="A1193" s="23" t="str">
        <f>Лист4!A1191</f>
        <v xml:space="preserve">Боевая ул. д.75 </v>
      </c>
      <c r="B1193" s="49">
        <f t="shared" si="36"/>
        <v>737.99065531914903</v>
      </c>
      <c r="C1193" s="49">
        <f t="shared" si="37"/>
        <v>50.317544680851064</v>
      </c>
      <c r="D1193" s="30">
        <v>0</v>
      </c>
      <c r="E1193" s="31">
        <v>50.317544680851064</v>
      </c>
      <c r="F1193" s="32">
        <v>0</v>
      </c>
      <c r="G1193" s="32">
        <v>0</v>
      </c>
      <c r="H1193" s="32">
        <v>0</v>
      </c>
      <c r="I1193" s="32">
        <v>0</v>
      </c>
      <c r="J1193" s="29">
        <f>Лист4!E1191/1000</f>
        <v>788.30820000000006</v>
      </c>
      <c r="K1193" s="33"/>
      <c r="L1193" s="33"/>
    </row>
    <row r="1194" spans="1:12" s="34" customFormat="1" ht="25.5" customHeight="1" x14ac:dyDescent="0.25">
      <c r="A1194" s="23" t="str">
        <f>Лист4!A1192</f>
        <v xml:space="preserve">Боевая ул. д.77 </v>
      </c>
      <c r="B1194" s="49">
        <f t="shared" si="36"/>
        <v>302.01899574468075</v>
      </c>
      <c r="C1194" s="49">
        <f t="shared" si="37"/>
        <v>20.592204255319139</v>
      </c>
      <c r="D1194" s="30">
        <v>0</v>
      </c>
      <c r="E1194" s="31">
        <v>20.592204255319139</v>
      </c>
      <c r="F1194" s="32">
        <v>0</v>
      </c>
      <c r="G1194" s="32">
        <v>0</v>
      </c>
      <c r="H1194" s="32">
        <v>0</v>
      </c>
      <c r="I1194" s="32">
        <v>0</v>
      </c>
      <c r="J1194" s="29">
        <f>Лист4!E1192/1000</f>
        <v>322.61119999999988</v>
      </c>
      <c r="K1194" s="33"/>
      <c r="L1194" s="33"/>
    </row>
    <row r="1195" spans="1:12" s="34" customFormat="1" ht="25.5" customHeight="1" x14ac:dyDescent="0.25">
      <c r="A1195" s="23" t="str">
        <f>Лист4!A1193</f>
        <v xml:space="preserve">Боевая ул. д.79 </v>
      </c>
      <c r="B1195" s="49">
        <f t="shared" si="36"/>
        <v>308.6260170212766</v>
      </c>
      <c r="C1195" s="49">
        <f t="shared" si="37"/>
        <v>21.042682978723406</v>
      </c>
      <c r="D1195" s="30">
        <v>0</v>
      </c>
      <c r="E1195" s="31">
        <v>21.042682978723406</v>
      </c>
      <c r="F1195" s="32">
        <v>0</v>
      </c>
      <c r="G1195" s="32">
        <v>0</v>
      </c>
      <c r="H1195" s="32">
        <v>0</v>
      </c>
      <c r="I1195" s="32">
        <v>0</v>
      </c>
      <c r="J1195" s="29">
        <f>Лист4!E1193/1000</f>
        <v>329.6687</v>
      </c>
      <c r="K1195" s="33"/>
      <c r="L1195" s="33"/>
    </row>
    <row r="1196" spans="1:12" s="34" customFormat="1" ht="25.5" customHeight="1" x14ac:dyDescent="0.25">
      <c r="A1196" s="23" t="str">
        <f>Лист4!A1194</f>
        <v xml:space="preserve">Боевая ул. д.80 </v>
      </c>
      <c r="B1196" s="49">
        <f t="shared" si="36"/>
        <v>761.91719999999975</v>
      </c>
      <c r="C1196" s="49">
        <f t="shared" si="37"/>
        <v>51.948899999999981</v>
      </c>
      <c r="D1196" s="30">
        <v>0</v>
      </c>
      <c r="E1196" s="31">
        <v>51.948899999999981</v>
      </c>
      <c r="F1196" s="32">
        <v>0</v>
      </c>
      <c r="G1196" s="32">
        <v>0</v>
      </c>
      <c r="H1196" s="32">
        <v>0</v>
      </c>
      <c r="I1196" s="32">
        <v>0</v>
      </c>
      <c r="J1196" s="29">
        <f>Лист4!E1194/1000</f>
        <v>813.86609999999973</v>
      </c>
      <c r="K1196" s="33"/>
      <c r="L1196" s="33"/>
    </row>
    <row r="1197" spans="1:12" s="34" customFormat="1" ht="25.5" customHeight="1" x14ac:dyDescent="0.25">
      <c r="A1197" s="23" t="str">
        <f>Лист4!A1195</f>
        <v xml:space="preserve">Боевая ул. д.81 </v>
      </c>
      <c r="B1197" s="49">
        <f t="shared" si="36"/>
        <v>324.60578723404262</v>
      </c>
      <c r="C1197" s="49">
        <f t="shared" si="37"/>
        <v>22.132212765957451</v>
      </c>
      <c r="D1197" s="30">
        <v>0</v>
      </c>
      <c r="E1197" s="31">
        <v>22.132212765957451</v>
      </c>
      <c r="F1197" s="32">
        <v>0</v>
      </c>
      <c r="G1197" s="32">
        <v>0</v>
      </c>
      <c r="H1197" s="32">
        <v>0</v>
      </c>
      <c r="I1197" s="32">
        <v>0</v>
      </c>
      <c r="J1197" s="29">
        <f>Лист4!E1195/1000</f>
        <v>346.73800000000006</v>
      </c>
      <c r="K1197" s="33"/>
      <c r="L1197" s="33"/>
    </row>
    <row r="1198" spans="1:12" s="34" customFormat="1" ht="25.5" customHeight="1" x14ac:dyDescent="0.25">
      <c r="A1198" s="23" t="str">
        <f>Лист4!A1196</f>
        <v xml:space="preserve">Боевая ул. д.83 </v>
      </c>
      <c r="B1198" s="49">
        <f t="shared" si="36"/>
        <v>285.71180936170219</v>
      </c>
      <c r="C1198" s="49">
        <f t="shared" si="37"/>
        <v>19.480350638297878</v>
      </c>
      <c r="D1198" s="30">
        <v>0</v>
      </c>
      <c r="E1198" s="31">
        <v>19.480350638297878</v>
      </c>
      <c r="F1198" s="32">
        <v>0</v>
      </c>
      <c r="G1198" s="32">
        <v>0</v>
      </c>
      <c r="H1198" s="32">
        <v>0</v>
      </c>
      <c r="I1198" s="32">
        <v>0</v>
      </c>
      <c r="J1198" s="29">
        <f>Лист4!E1196/1000</f>
        <v>305.19216000000006</v>
      </c>
      <c r="K1198" s="33"/>
      <c r="L1198" s="33"/>
    </row>
    <row r="1199" spans="1:12" s="34" customFormat="1" ht="25.5" customHeight="1" x14ac:dyDescent="0.25">
      <c r="A1199" s="23" t="str">
        <f>Лист4!A1197</f>
        <v xml:space="preserve">Боевая ул. д.83 - корп. 1 </v>
      </c>
      <c r="B1199" s="49">
        <f t="shared" si="36"/>
        <v>774.35839659574469</v>
      </c>
      <c r="C1199" s="49">
        <f t="shared" si="37"/>
        <v>52.797163404255322</v>
      </c>
      <c r="D1199" s="30">
        <v>0</v>
      </c>
      <c r="E1199" s="31">
        <v>52.797163404255322</v>
      </c>
      <c r="F1199" s="32">
        <v>0</v>
      </c>
      <c r="G1199" s="32">
        <v>0</v>
      </c>
      <c r="H1199" s="32">
        <v>0</v>
      </c>
      <c r="I1199" s="32">
        <v>0</v>
      </c>
      <c r="J1199" s="29">
        <f>Лист4!E1197/1000</f>
        <v>827.15556000000004</v>
      </c>
      <c r="K1199" s="33"/>
      <c r="L1199" s="33"/>
    </row>
    <row r="1200" spans="1:12" s="34" customFormat="1" ht="25.5" customHeight="1" x14ac:dyDescent="0.25">
      <c r="A1200" s="23" t="str">
        <f>Лист4!A1198</f>
        <v xml:space="preserve">Боевая ул. д.83 - корп. 2 </v>
      </c>
      <c r="B1200" s="49">
        <f t="shared" si="36"/>
        <v>585.48122553191467</v>
      </c>
      <c r="C1200" s="49">
        <f t="shared" si="37"/>
        <v>39.919174468085089</v>
      </c>
      <c r="D1200" s="30">
        <v>0</v>
      </c>
      <c r="E1200" s="31">
        <v>39.919174468085089</v>
      </c>
      <c r="F1200" s="32">
        <v>0</v>
      </c>
      <c r="G1200" s="32">
        <v>0</v>
      </c>
      <c r="H1200" s="32">
        <v>0</v>
      </c>
      <c r="I1200" s="32">
        <v>0</v>
      </c>
      <c r="J1200" s="29">
        <f>Лист4!E1198/1000</f>
        <v>625.40039999999976</v>
      </c>
      <c r="K1200" s="33"/>
      <c r="L1200" s="33"/>
    </row>
    <row r="1201" spans="1:12" s="34" customFormat="1" ht="25.5" customHeight="1" x14ac:dyDescent="0.25">
      <c r="A1201" s="23" t="str">
        <f>Лист4!A1199</f>
        <v xml:space="preserve">Боевая ул. д.85 - корп. 1 </v>
      </c>
      <c r="B1201" s="49">
        <f t="shared" si="36"/>
        <v>715.55192340425538</v>
      </c>
      <c r="C1201" s="49">
        <f t="shared" si="37"/>
        <v>46.817176595744684</v>
      </c>
      <c r="D1201" s="30">
        <v>0</v>
      </c>
      <c r="E1201" s="31">
        <v>46.817176595744684</v>
      </c>
      <c r="F1201" s="32">
        <v>0</v>
      </c>
      <c r="G1201" s="32">
        <v>0</v>
      </c>
      <c r="H1201" s="32">
        <v>0</v>
      </c>
      <c r="I1201" s="41">
        <v>28.9</v>
      </c>
      <c r="J1201" s="29">
        <f>Лист4!E1199/1000</f>
        <v>733.46910000000014</v>
      </c>
      <c r="K1201" s="33"/>
      <c r="L1201" s="33"/>
    </row>
    <row r="1202" spans="1:12" s="34" customFormat="1" ht="25.5" customHeight="1" x14ac:dyDescent="0.25">
      <c r="A1202" s="23" t="str">
        <f>Лист4!A1200</f>
        <v xml:space="preserve">Боевая ул. д.85 - корп. 2 </v>
      </c>
      <c r="B1202" s="49">
        <f t="shared" si="36"/>
        <v>318.20858978723402</v>
      </c>
      <c r="C1202" s="49">
        <f t="shared" si="37"/>
        <v>21.696040212765958</v>
      </c>
      <c r="D1202" s="30">
        <v>0</v>
      </c>
      <c r="E1202" s="31">
        <v>21.696040212765958</v>
      </c>
      <c r="F1202" s="32">
        <v>0</v>
      </c>
      <c r="G1202" s="32">
        <v>0</v>
      </c>
      <c r="H1202" s="32">
        <v>0</v>
      </c>
      <c r="I1202" s="32">
        <v>0</v>
      </c>
      <c r="J1202" s="29">
        <f>Лист4!E1200/1000</f>
        <v>339.90463</v>
      </c>
      <c r="K1202" s="33"/>
      <c r="L1202" s="33"/>
    </row>
    <row r="1203" spans="1:12" s="34" customFormat="1" ht="25.5" customHeight="1" x14ac:dyDescent="0.25">
      <c r="A1203" s="23" t="str">
        <f>Лист4!A1201</f>
        <v xml:space="preserve">Боевая ул. д.85 - корп. 3 </v>
      </c>
      <c r="B1203" s="49">
        <f t="shared" si="36"/>
        <v>335.13720595744672</v>
      </c>
      <c r="C1203" s="49">
        <f t="shared" si="37"/>
        <v>22.850264042553185</v>
      </c>
      <c r="D1203" s="30">
        <v>0</v>
      </c>
      <c r="E1203" s="31">
        <v>22.850264042553185</v>
      </c>
      <c r="F1203" s="32">
        <v>0</v>
      </c>
      <c r="G1203" s="32">
        <v>0</v>
      </c>
      <c r="H1203" s="32">
        <v>0</v>
      </c>
      <c r="I1203" s="32">
        <v>0</v>
      </c>
      <c r="J1203" s="29">
        <f>Лист4!E1201/1000</f>
        <v>357.98746999999992</v>
      </c>
      <c r="K1203" s="33"/>
      <c r="L1203" s="33"/>
    </row>
    <row r="1204" spans="1:12" s="34" customFormat="1" ht="25.5" customHeight="1" x14ac:dyDescent="0.25">
      <c r="A1204" s="23" t="str">
        <f>Лист4!A1202</f>
        <v xml:space="preserve">Бэра ул. д.57 </v>
      </c>
      <c r="B1204" s="49">
        <f t="shared" si="36"/>
        <v>736.36715829787227</v>
      </c>
      <c r="C1204" s="49">
        <f t="shared" si="37"/>
        <v>50.206851702127651</v>
      </c>
      <c r="D1204" s="30">
        <v>0</v>
      </c>
      <c r="E1204" s="31">
        <v>50.206851702127651</v>
      </c>
      <c r="F1204" s="32">
        <v>0</v>
      </c>
      <c r="G1204" s="32">
        <v>0</v>
      </c>
      <c r="H1204" s="32">
        <v>0</v>
      </c>
      <c r="I1204" s="32">
        <v>0</v>
      </c>
      <c r="J1204" s="29">
        <f>Лист4!E1202/1000</f>
        <v>786.57400999999993</v>
      </c>
      <c r="K1204" s="33"/>
      <c r="L1204" s="33"/>
    </row>
    <row r="1205" spans="1:12" s="34" customFormat="1" ht="25.5" customHeight="1" x14ac:dyDescent="0.25">
      <c r="A1205" s="23" t="str">
        <f>Лист4!A1203</f>
        <v xml:space="preserve">Васильковая ул. д.17 </v>
      </c>
      <c r="B1205" s="49">
        <f t="shared" si="36"/>
        <v>910.04821787234039</v>
      </c>
      <c r="C1205" s="49">
        <f t="shared" si="37"/>
        <v>62.048742127659565</v>
      </c>
      <c r="D1205" s="30">
        <v>0</v>
      </c>
      <c r="E1205" s="31">
        <v>62.048742127659565</v>
      </c>
      <c r="F1205" s="32">
        <v>0</v>
      </c>
      <c r="G1205" s="32">
        <v>0</v>
      </c>
      <c r="H1205" s="32">
        <v>0</v>
      </c>
      <c r="I1205" s="32">
        <v>0</v>
      </c>
      <c r="J1205" s="29">
        <f>Лист4!E1203/1000</f>
        <v>972.09695999999997</v>
      </c>
      <c r="K1205" s="33"/>
      <c r="L1205" s="33"/>
    </row>
    <row r="1206" spans="1:12" s="34" customFormat="1" ht="25.5" customHeight="1" x14ac:dyDescent="0.25">
      <c r="A1206" s="23" t="str">
        <f>Лист4!A1204</f>
        <v xml:space="preserve">Васильковая ул. д.19 </v>
      </c>
      <c r="B1206" s="49">
        <f t="shared" si="36"/>
        <v>680.92189702127655</v>
      </c>
      <c r="C1206" s="49">
        <f t="shared" si="37"/>
        <v>46.426492978723402</v>
      </c>
      <c r="D1206" s="30">
        <v>0</v>
      </c>
      <c r="E1206" s="31">
        <v>46.426492978723402</v>
      </c>
      <c r="F1206" s="32">
        <v>0</v>
      </c>
      <c r="G1206" s="32">
        <v>0</v>
      </c>
      <c r="H1206" s="32">
        <v>0</v>
      </c>
      <c r="I1206" s="32">
        <v>0</v>
      </c>
      <c r="J1206" s="29">
        <f>Лист4!E1204/1000</f>
        <v>727.34838999999999</v>
      </c>
      <c r="K1206" s="33"/>
      <c r="L1206" s="33"/>
    </row>
    <row r="1207" spans="1:12" s="34" customFormat="1" ht="25.5" customHeight="1" x14ac:dyDescent="0.25">
      <c r="A1207" s="23" t="str">
        <f>Лист4!A1205</f>
        <v xml:space="preserve">Власова ул. д.2/18 </v>
      </c>
      <c r="B1207" s="49">
        <f t="shared" si="36"/>
        <v>1314.7724255319147</v>
      </c>
      <c r="C1207" s="49">
        <f t="shared" si="37"/>
        <v>89.643574468085092</v>
      </c>
      <c r="D1207" s="30">
        <v>0</v>
      </c>
      <c r="E1207" s="31">
        <v>89.643574468085092</v>
      </c>
      <c r="F1207" s="32">
        <v>0</v>
      </c>
      <c r="G1207" s="32">
        <v>0</v>
      </c>
      <c r="H1207" s="32">
        <v>0</v>
      </c>
      <c r="I1207" s="32">
        <v>0</v>
      </c>
      <c r="J1207" s="29">
        <f>Лист4!E1205/1000</f>
        <v>1404.4159999999997</v>
      </c>
      <c r="K1207" s="33"/>
      <c r="L1207" s="33"/>
    </row>
    <row r="1208" spans="1:12" s="34" customFormat="1" ht="25.5" customHeight="1" x14ac:dyDescent="0.25">
      <c r="A1208" s="23" t="str">
        <f>Лист4!A1206</f>
        <v xml:space="preserve">Власова ул. д.4 - корп. 1 </v>
      </c>
      <c r="B1208" s="49">
        <f t="shared" si="36"/>
        <v>818.65819574468094</v>
      </c>
      <c r="C1208" s="49">
        <f t="shared" si="37"/>
        <v>55.817604255319154</v>
      </c>
      <c r="D1208" s="30">
        <v>0</v>
      </c>
      <c r="E1208" s="31">
        <v>55.817604255319154</v>
      </c>
      <c r="F1208" s="32">
        <v>0</v>
      </c>
      <c r="G1208" s="32">
        <v>0</v>
      </c>
      <c r="H1208" s="32">
        <v>0</v>
      </c>
      <c r="I1208" s="32">
        <v>0</v>
      </c>
      <c r="J1208" s="29">
        <f>Лист4!E1206/1000</f>
        <v>874.47580000000005</v>
      </c>
      <c r="K1208" s="33"/>
      <c r="L1208" s="33"/>
    </row>
    <row r="1209" spans="1:12" s="34" customFormat="1" ht="25.5" customHeight="1" x14ac:dyDescent="0.25">
      <c r="A1209" s="23" t="str">
        <f>Лист4!A1207</f>
        <v>Власова ул. д.6 пом.04</v>
      </c>
      <c r="B1209" s="49">
        <f t="shared" si="36"/>
        <v>290.05240000000003</v>
      </c>
      <c r="C1209" s="49">
        <f t="shared" si="37"/>
        <v>19.776299999999999</v>
      </c>
      <c r="D1209" s="30">
        <v>0</v>
      </c>
      <c r="E1209" s="31">
        <v>19.776299999999999</v>
      </c>
      <c r="F1209" s="32">
        <v>0</v>
      </c>
      <c r="G1209" s="32">
        <v>0</v>
      </c>
      <c r="H1209" s="32">
        <v>0</v>
      </c>
      <c r="I1209" s="32">
        <v>0</v>
      </c>
      <c r="J1209" s="29">
        <f>Лист4!E1207/1000</f>
        <v>309.82870000000003</v>
      </c>
      <c r="K1209" s="33"/>
      <c r="L1209" s="33"/>
    </row>
    <row r="1210" spans="1:12" s="34" customFormat="1" ht="25.5" customHeight="1" x14ac:dyDescent="0.25">
      <c r="A1210" s="23" t="str">
        <f>Лист4!A1208</f>
        <v xml:space="preserve">Волжская ул. д.15 </v>
      </c>
      <c r="B1210" s="49">
        <f t="shared" si="36"/>
        <v>0</v>
      </c>
      <c r="C1210" s="49">
        <f t="shared" si="37"/>
        <v>0</v>
      </c>
      <c r="D1210" s="30">
        <v>0</v>
      </c>
      <c r="E1210" s="31">
        <v>0</v>
      </c>
      <c r="F1210" s="32">
        <v>0</v>
      </c>
      <c r="G1210" s="32">
        <v>0</v>
      </c>
      <c r="H1210" s="32">
        <v>0</v>
      </c>
      <c r="I1210" s="32">
        <v>0</v>
      </c>
      <c r="J1210" s="29">
        <f>Лист4!E1208/1000</f>
        <v>0</v>
      </c>
      <c r="K1210" s="33"/>
      <c r="L1210" s="33"/>
    </row>
    <row r="1211" spans="1:12" s="34" customFormat="1" ht="25.5" customHeight="1" x14ac:dyDescent="0.25">
      <c r="A1211" s="23" t="str">
        <f>Лист4!A1209</f>
        <v xml:space="preserve">Волжская ул. д.43 </v>
      </c>
      <c r="B1211" s="49">
        <f t="shared" si="36"/>
        <v>228.02925106382978</v>
      </c>
      <c r="C1211" s="49">
        <f t="shared" si="37"/>
        <v>15.547448936170213</v>
      </c>
      <c r="D1211" s="30">
        <v>0</v>
      </c>
      <c r="E1211" s="31">
        <v>15.547448936170213</v>
      </c>
      <c r="F1211" s="32">
        <v>0</v>
      </c>
      <c r="G1211" s="32">
        <v>0</v>
      </c>
      <c r="H1211" s="32">
        <v>0</v>
      </c>
      <c r="I1211" s="32">
        <v>0</v>
      </c>
      <c r="J1211" s="29">
        <f>Лист4!E1209/1000</f>
        <v>243.57669999999999</v>
      </c>
      <c r="K1211" s="33"/>
      <c r="L1211" s="33"/>
    </row>
    <row r="1212" spans="1:12" s="34" customFormat="1" ht="25.5" customHeight="1" x14ac:dyDescent="0.25">
      <c r="A1212" s="23" t="str">
        <f>Лист4!A1210</f>
        <v xml:space="preserve">Волжская ул. д.49 </v>
      </c>
      <c r="B1212" s="49">
        <f t="shared" si="36"/>
        <v>525.89586382978734</v>
      </c>
      <c r="C1212" s="49">
        <f t="shared" si="37"/>
        <v>35.85653617021277</v>
      </c>
      <c r="D1212" s="30">
        <v>0</v>
      </c>
      <c r="E1212" s="31">
        <v>35.85653617021277</v>
      </c>
      <c r="F1212" s="32">
        <v>0</v>
      </c>
      <c r="G1212" s="32">
        <v>0</v>
      </c>
      <c r="H1212" s="32">
        <v>0</v>
      </c>
      <c r="I1212" s="32">
        <v>0</v>
      </c>
      <c r="J1212" s="29">
        <f>Лист4!E1210/1000</f>
        <v>561.75240000000008</v>
      </c>
      <c r="K1212" s="33"/>
      <c r="L1212" s="33"/>
    </row>
    <row r="1213" spans="1:12" s="34" customFormat="1" ht="25.5" customHeight="1" x14ac:dyDescent="0.25">
      <c r="A1213" s="23" t="str">
        <f>Лист4!A1211</f>
        <v xml:space="preserve">Волжская ул. д.49А </v>
      </c>
      <c r="B1213" s="49">
        <f t="shared" si="36"/>
        <v>95.094325957446813</v>
      </c>
      <c r="C1213" s="49">
        <f t="shared" si="37"/>
        <v>6.4837040425531924</v>
      </c>
      <c r="D1213" s="30">
        <v>0</v>
      </c>
      <c r="E1213" s="31">
        <v>6.4837040425531924</v>
      </c>
      <c r="F1213" s="32">
        <v>0</v>
      </c>
      <c r="G1213" s="32">
        <v>0</v>
      </c>
      <c r="H1213" s="32">
        <v>0</v>
      </c>
      <c r="I1213" s="32">
        <v>1089.8</v>
      </c>
      <c r="J1213" s="29">
        <f>Лист4!E1211/1000-I1213</f>
        <v>-988.22196999999994</v>
      </c>
      <c r="K1213" s="33"/>
      <c r="L1213" s="33"/>
    </row>
    <row r="1214" spans="1:12" s="34" customFormat="1" ht="25.5" customHeight="1" x14ac:dyDescent="0.25">
      <c r="A1214" s="23" t="str">
        <f>Лист4!A1212</f>
        <v xml:space="preserve">Волжская ул. д.60 </v>
      </c>
      <c r="B1214" s="49">
        <f t="shared" si="36"/>
        <v>175.15622978723405</v>
      </c>
      <c r="C1214" s="49">
        <f t="shared" si="37"/>
        <v>11.942470212765958</v>
      </c>
      <c r="D1214" s="30">
        <v>0</v>
      </c>
      <c r="E1214" s="31">
        <v>11.942470212765958</v>
      </c>
      <c r="F1214" s="32">
        <v>0</v>
      </c>
      <c r="G1214" s="32">
        <v>0</v>
      </c>
      <c r="H1214" s="32">
        <v>0</v>
      </c>
      <c r="I1214" s="32">
        <v>0</v>
      </c>
      <c r="J1214" s="29">
        <f>Лист4!E1212/1000</f>
        <v>187.09870000000001</v>
      </c>
      <c r="K1214" s="33"/>
      <c r="L1214" s="33"/>
    </row>
    <row r="1215" spans="1:12" s="34" customFormat="1" ht="25.5" customHeight="1" x14ac:dyDescent="0.25">
      <c r="A1215" s="23" t="str">
        <f>Лист4!A1213</f>
        <v xml:space="preserve">Волжская ул. д.62 </v>
      </c>
      <c r="B1215" s="49">
        <f t="shared" si="36"/>
        <v>235.29964255319146</v>
      </c>
      <c r="C1215" s="49">
        <f t="shared" si="37"/>
        <v>16.043157446808507</v>
      </c>
      <c r="D1215" s="30">
        <v>0</v>
      </c>
      <c r="E1215" s="31">
        <v>16.043157446808507</v>
      </c>
      <c r="F1215" s="32">
        <v>0</v>
      </c>
      <c r="G1215" s="32">
        <v>0</v>
      </c>
      <c r="H1215" s="32">
        <v>0</v>
      </c>
      <c r="I1215" s="32"/>
      <c r="J1215" s="29">
        <f>Лист4!E1213/1000</f>
        <v>251.34279999999995</v>
      </c>
      <c r="K1215" s="33"/>
      <c r="L1215" s="33"/>
    </row>
    <row r="1216" spans="1:12" s="34" customFormat="1" ht="28.5" customHeight="1" x14ac:dyDescent="0.25">
      <c r="A1216" s="23" t="str">
        <f>Лист4!A1214</f>
        <v xml:space="preserve">Воробьева пр. д.14 - корп. 2 </v>
      </c>
      <c r="B1216" s="49">
        <f t="shared" si="36"/>
        <v>409.29548936170215</v>
      </c>
      <c r="C1216" s="49">
        <f t="shared" si="37"/>
        <v>27.906510638297874</v>
      </c>
      <c r="D1216" s="30">
        <v>0</v>
      </c>
      <c r="E1216" s="31">
        <v>27.906510638297874</v>
      </c>
      <c r="F1216" s="32">
        <v>0</v>
      </c>
      <c r="G1216" s="32">
        <v>0</v>
      </c>
      <c r="H1216" s="32">
        <v>0</v>
      </c>
      <c r="I1216" s="32">
        <v>0</v>
      </c>
      <c r="J1216" s="29">
        <f>Лист4!E1214/1000</f>
        <v>437.20200000000006</v>
      </c>
      <c r="K1216" s="33"/>
      <c r="L1216" s="33"/>
    </row>
    <row r="1217" spans="1:12" s="34" customFormat="1" ht="38.25" customHeight="1" x14ac:dyDescent="0.25">
      <c r="A1217" s="23" t="str">
        <f>Лист4!A1215</f>
        <v>Воробьева пр. д.3 пом 10</v>
      </c>
      <c r="B1217" s="49">
        <f t="shared" si="36"/>
        <v>556.32309021276603</v>
      </c>
      <c r="C1217" s="49">
        <f t="shared" si="37"/>
        <v>37.931119787234046</v>
      </c>
      <c r="D1217" s="30">
        <v>0</v>
      </c>
      <c r="E1217" s="31">
        <v>37.931119787234046</v>
      </c>
      <c r="F1217" s="32">
        <v>0</v>
      </c>
      <c r="G1217" s="32">
        <v>0</v>
      </c>
      <c r="H1217" s="32">
        <v>0</v>
      </c>
      <c r="I1217" s="32">
        <v>0</v>
      </c>
      <c r="J1217" s="29">
        <f>Лист4!E1215/1000</f>
        <v>594.25421000000006</v>
      </c>
      <c r="K1217" s="33"/>
      <c r="L1217" s="33"/>
    </row>
    <row r="1218" spans="1:12" s="34" customFormat="1" ht="25.5" customHeight="1" x14ac:dyDescent="0.25">
      <c r="A1218" s="23" t="str">
        <f>Лист4!A1216</f>
        <v xml:space="preserve">Воробьева пр. д.7 </v>
      </c>
      <c r="B1218" s="49">
        <f t="shared" si="36"/>
        <v>1804.6872987234046</v>
      </c>
      <c r="C1218" s="49">
        <f t="shared" si="37"/>
        <v>123.04686127659576</v>
      </c>
      <c r="D1218" s="30">
        <v>0</v>
      </c>
      <c r="E1218" s="31">
        <v>123.04686127659576</v>
      </c>
      <c r="F1218" s="32">
        <v>0</v>
      </c>
      <c r="G1218" s="32">
        <v>0</v>
      </c>
      <c r="H1218" s="32">
        <v>0</v>
      </c>
      <c r="I1218" s="32">
        <v>0</v>
      </c>
      <c r="J1218" s="29">
        <f>Лист4!E1216/1000</f>
        <v>1927.7341600000004</v>
      </c>
      <c r="K1218" s="33"/>
      <c r="L1218" s="33"/>
    </row>
    <row r="1219" spans="1:12" s="34" customFormat="1" ht="25.5" customHeight="1" x14ac:dyDescent="0.25">
      <c r="A1219" s="23" t="str">
        <f>Лист4!A1217</f>
        <v xml:space="preserve">Воробьева ул. д.3 - корп. 1 </v>
      </c>
      <c r="B1219" s="49">
        <f t="shared" si="36"/>
        <v>0</v>
      </c>
      <c r="C1219" s="49">
        <f t="shared" si="37"/>
        <v>0</v>
      </c>
      <c r="D1219" s="30">
        <v>0</v>
      </c>
      <c r="E1219" s="31">
        <v>0</v>
      </c>
      <c r="F1219" s="32">
        <v>0</v>
      </c>
      <c r="G1219" s="32">
        <v>0</v>
      </c>
      <c r="H1219" s="32">
        <v>0</v>
      </c>
      <c r="I1219" s="32">
        <v>0</v>
      </c>
      <c r="J1219" s="29">
        <f>Лист4!E1217/1000</f>
        <v>0</v>
      </c>
      <c r="K1219" s="33"/>
      <c r="L1219" s="33"/>
    </row>
    <row r="1220" spans="1:12" s="34" customFormat="1" ht="25.5" customHeight="1" x14ac:dyDescent="0.25">
      <c r="A1220" s="23" t="str">
        <f>Лист4!A1218</f>
        <v xml:space="preserve">Воровского ул. д.19 </v>
      </c>
      <c r="B1220" s="49">
        <f t="shared" si="36"/>
        <v>0.84405106382978734</v>
      </c>
      <c r="C1220" s="49">
        <f t="shared" si="37"/>
        <v>5.7548936170212769E-2</v>
      </c>
      <c r="D1220" s="30">
        <v>0</v>
      </c>
      <c r="E1220" s="31">
        <v>5.7548936170212769E-2</v>
      </c>
      <c r="F1220" s="32">
        <v>0</v>
      </c>
      <c r="G1220" s="32">
        <v>0</v>
      </c>
      <c r="H1220" s="32">
        <v>0</v>
      </c>
      <c r="I1220" s="32">
        <v>0</v>
      </c>
      <c r="J1220" s="29">
        <f>Лист4!E1218/1000</f>
        <v>0.90160000000000007</v>
      </c>
      <c r="K1220" s="33"/>
      <c r="L1220" s="33"/>
    </row>
    <row r="1221" spans="1:12" s="34" customFormat="1" ht="25.5" customHeight="1" x14ac:dyDescent="0.25">
      <c r="A1221" s="23" t="str">
        <f>Лист4!A1219</f>
        <v xml:space="preserve">Генерала армии Епишева ул. д.16 </v>
      </c>
      <c r="B1221" s="49">
        <f t="shared" si="36"/>
        <v>1037.6478059574467</v>
      </c>
      <c r="C1221" s="49">
        <f t="shared" si="37"/>
        <v>70.748714042553189</v>
      </c>
      <c r="D1221" s="30">
        <v>0</v>
      </c>
      <c r="E1221" s="31">
        <v>70.748714042553189</v>
      </c>
      <c r="F1221" s="32">
        <v>0</v>
      </c>
      <c r="G1221" s="32">
        <v>0</v>
      </c>
      <c r="H1221" s="32">
        <v>0</v>
      </c>
      <c r="I1221" s="32">
        <v>0</v>
      </c>
      <c r="J1221" s="29">
        <f>Лист4!E1219/1000</f>
        <v>1108.39652</v>
      </c>
      <c r="K1221" s="33"/>
      <c r="L1221" s="33"/>
    </row>
    <row r="1222" spans="1:12" s="34" customFormat="1" ht="25.5" customHeight="1" x14ac:dyDescent="0.25">
      <c r="A1222" s="23" t="str">
        <f>Лист4!A1220</f>
        <v xml:space="preserve">Генерала армии Епишева ул. д.24 </v>
      </c>
      <c r="B1222" s="49">
        <f t="shared" ref="B1222:B1285" si="38">J1222+I1222-E1222</f>
        <v>73.110493617021291</v>
      </c>
      <c r="C1222" s="49">
        <f t="shared" ref="C1222:C1285" si="39">E1222</f>
        <v>4.9848063829787241</v>
      </c>
      <c r="D1222" s="30">
        <v>0</v>
      </c>
      <c r="E1222" s="31">
        <v>4.9848063829787241</v>
      </c>
      <c r="F1222" s="32">
        <v>0</v>
      </c>
      <c r="G1222" s="32">
        <v>0</v>
      </c>
      <c r="H1222" s="32">
        <v>0</v>
      </c>
      <c r="I1222" s="32">
        <v>0</v>
      </c>
      <c r="J1222" s="29">
        <f>Лист4!E1220/1000</f>
        <v>78.095300000000009</v>
      </c>
      <c r="K1222" s="33"/>
      <c r="L1222" s="33"/>
    </row>
    <row r="1223" spans="1:12" s="34" customFormat="1" ht="25.5" customHeight="1" x14ac:dyDescent="0.25">
      <c r="A1223" s="23" t="str">
        <f>Лист4!A1221</f>
        <v xml:space="preserve">Генерала армии Епишева ул. д.26 </v>
      </c>
      <c r="B1223" s="49">
        <f t="shared" si="38"/>
        <v>26.35983829787234</v>
      </c>
      <c r="C1223" s="49">
        <f t="shared" si="39"/>
        <v>1.7972617021276593</v>
      </c>
      <c r="D1223" s="30">
        <v>0</v>
      </c>
      <c r="E1223" s="31">
        <v>1.7972617021276593</v>
      </c>
      <c r="F1223" s="32">
        <v>0</v>
      </c>
      <c r="G1223" s="32">
        <v>0</v>
      </c>
      <c r="H1223" s="32">
        <v>0</v>
      </c>
      <c r="I1223" s="32">
        <v>0</v>
      </c>
      <c r="J1223" s="29">
        <f>Лист4!E1221/1000</f>
        <v>28.1571</v>
      </c>
      <c r="K1223" s="33"/>
      <c r="L1223" s="33"/>
    </row>
    <row r="1224" spans="1:12" s="34" customFormat="1" ht="25.5" customHeight="1" x14ac:dyDescent="0.25">
      <c r="A1224" s="23" t="str">
        <f>Лист4!A1222</f>
        <v xml:space="preserve">Генерала армии Епишева ул. д.28 </v>
      </c>
      <c r="B1224" s="49">
        <f t="shared" si="38"/>
        <v>44.086221276595751</v>
      </c>
      <c r="C1224" s="49">
        <f t="shared" si="39"/>
        <v>3.0058787234042561</v>
      </c>
      <c r="D1224" s="30">
        <v>0</v>
      </c>
      <c r="E1224" s="31">
        <v>3.0058787234042561</v>
      </c>
      <c r="F1224" s="32">
        <v>0</v>
      </c>
      <c r="G1224" s="32">
        <v>0</v>
      </c>
      <c r="H1224" s="32">
        <v>0</v>
      </c>
      <c r="I1224" s="32">
        <v>0</v>
      </c>
      <c r="J1224" s="29">
        <f>Лист4!E1222/1000</f>
        <v>47.092100000000009</v>
      </c>
      <c r="K1224" s="33"/>
      <c r="L1224" s="33"/>
    </row>
    <row r="1225" spans="1:12" s="34" customFormat="1" ht="18.75" customHeight="1" x14ac:dyDescent="0.25">
      <c r="A1225" s="23" t="str">
        <f>Лист4!A1223</f>
        <v xml:space="preserve">Генерала армии Епишева ул. д.30/35 </v>
      </c>
      <c r="B1225" s="49">
        <f t="shared" si="38"/>
        <v>79.652076595744688</v>
      </c>
      <c r="C1225" s="49">
        <f t="shared" si="39"/>
        <v>5.4308234042553201</v>
      </c>
      <c r="D1225" s="30">
        <v>0</v>
      </c>
      <c r="E1225" s="31">
        <v>5.4308234042553201</v>
      </c>
      <c r="F1225" s="32">
        <v>0</v>
      </c>
      <c r="G1225" s="32">
        <v>0</v>
      </c>
      <c r="H1225" s="32">
        <v>0</v>
      </c>
      <c r="I1225" s="32">
        <v>0</v>
      </c>
      <c r="J1225" s="29">
        <f>Лист4!E1223/1000</f>
        <v>85.082900000000009</v>
      </c>
      <c r="K1225" s="33"/>
      <c r="L1225" s="33"/>
    </row>
    <row r="1226" spans="1:12" s="34" customFormat="1" ht="18.75" customHeight="1" x14ac:dyDescent="0.25">
      <c r="A1226" s="23" t="str">
        <f>Лист4!A1224</f>
        <v xml:space="preserve">Генерала армии Епишева ул. д.34 </v>
      </c>
      <c r="B1226" s="49">
        <f t="shared" si="38"/>
        <v>1012.9597617021273</v>
      </c>
      <c r="C1226" s="49">
        <f t="shared" si="39"/>
        <v>69.065438297872319</v>
      </c>
      <c r="D1226" s="30">
        <v>0</v>
      </c>
      <c r="E1226" s="31">
        <v>69.065438297872319</v>
      </c>
      <c r="F1226" s="32">
        <v>0</v>
      </c>
      <c r="G1226" s="32">
        <v>0</v>
      </c>
      <c r="H1226" s="32">
        <v>0</v>
      </c>
      <c r="I1226" s="32">
        <v>0</v>
      </c>
      <c r="J1226" s="29">
        <f>Лист4!E1224/1000</f>
        <v>1082.0251999999996</v>
      </c>
      <c r="K1226" s="33"/>
      <c r="L1226" s="33"/>
    </row>
    <row r="1227" spans="1:12" s="34" customFormat="1" ht="25.5" customHeight="1" x14ac:dyDescent="0.25">
      <c r="A1227" s="23" t="str">
        <f>Лист4!A1225</f>
        <v xml:space="preserve">Генерала армии Епишева ул. д.49 </v>
      </c>
      <c r="B1227" s="49">
        <f t="shared" si="38"/>
        <v>82.835710638297869</v>
      </c>
      <c r="C1227" s="49">
        <f t="shared" si="39"/>
        <v>5.6478893617021271</v>
      </c>
      <c r="D1227" s="30">
        <v>0</v>
      </c>
      <c r="E1227" s="31">
        <v>5.6478893617021271</v>
      </c>
      <c r="F1227" s="32">
        <v>0</v>
      </c>
      <c r="G1227" s="32">
        <v>0</v>
      </c>
      <c r="H1227" s="32">
        <v>0</v>
      </c>
      <c r="I1227" s="32">
        <v>0</v>
      </c>
      <c r="J1227" s="29">
        <f>Лист4!E1225/1000</f>
        <v>88.483599999999996</v>
      </c>
      <c r="K1227" s="33"/>
      <c r="L1227" s="33"/>
    </row>
    <row r="1228" spans="1:12" s="34" customFormat="1" ht="25.5" customHeight="1" x14ac:dyDescent="0.25">
      <c r="A1228" s="23" t="str">
        <f>Лист4!A1226</f>
        <v xml:space="preserve">Генерала армии Епишева ул. д.51 </v>
      </c>
      <c r="B1228" s="49">
        <f t="shared" si="38"/>
        <v>78.302568510638281</v>
      </c>
      <c r="C1228" s="49">
        <f t="shared" si="39"/>
        <v>5.3388114893617011</v>
      </c>
      <c r="D1228" s="30">
        <v>0</v>
      </c>
      <c r="E1228" s="31">
        <v>5.3388114893617011</v>
      </c>
      <c r="F1228" s="32">
        <v>0</v>
      </c>
      <c r="G1228" s="32">
        <v>0</v>
      </c>
      <c r="H1228" s="32">
        <v>0</v>
      </c>
      <c r="I1228" s="32">
        <v>0</v>
      </c>
      <c r="J1228" s="29">
        <f>Лист4!E1226/1000</f>
        <v>83.641379999999984</v>
      </c>
      <c r="K1228" s="33"/>
      <c r="L1228" s="33"/>
    </row>
    <row r="1229" spans="1:12" s="34" customFormat="1" ht="38.25" customHeight="1" x14ac:dyDescent="0.25">
      <c r="A1229" s="23" t="str">
        <f>Лист4!A1227</f>
        <v xml:space="preserve">Генерала армии Епишева ул. д.53 </v>
      </c>
      <c r="B1229" s="49">
        <f t="shared" si="38"/>
        <v>116.92728510638297</v>
      </c>
      <c r="C1229" s="49">
        <f t="shared" si="39"/>
        <v>7.9723148936170203</v>
      </c>
      <c r="D1229" s="30">
        <v>0</v>
      </c>
      <c r="E1229" s="31">
        <v>7.9723148936170203</v>
      </c>
      <c r="F1229" s="32">
        <v>0</v>
      </c>
      <c r="G1229" s="32">
        <v>0</v>
      </c>
      <c r="H1229" s="32">
        <v>0</v>
      </c>
      <c r="I1229" s="32">
        <v>0</v>
      </c>
      <c r="J1229" s="29">
        <f>Лист4!E1227/1000</f>
        <v>124.89959999999999</v>
      </c>
      <c r="K1229" s="33"/>
      <c r="L1229" s="33"/>
    </row>
    <row r="1230" spans="1:12" s="34" customFormat="1" ht="25.5" customHeight="1" x14ac:dyDescent="0.25">
      <c r="A1230" s="23" t="str">
        <f>Лист4!A1228</f>
        <v xml:space="preserve">Генерала армии Епишева ул. д.55 </v>
      </c>
      <c r="B1230" s="49">
        <f t="shared" si="38"/>
        <v>245.82594042553185</v>
      </c>
      <c r="C1230" s="49">
        <f t="shared" si="39"/>
        <v>16.760859574468078</v>
      </c>
      <c r="D1230" s="30">
        <v>0</v>
      </c>
      <c r="E1230" s="31">
        <v>16.760859574468078</v>
      </c>
      <c r="F1230" s="32">
        <v>0</v>
      </c>
      <c r="G1230" s="32">
        <v>0</v>
      </c>
      <c r="H1230" s="32">
        <v>0</v>
      </c>
      <c r="I1230" s="32">
        <v>0</v>
      </c>
      <c r="J1230" s="29">
        <f>Лист4!E1228/1000</f>
        <v>262.58679999999993</v>
      </c>
      <c r="K1230" s="33"/>
      <c r="L1230" s="33"/>
    </row>
    <row r="1231" spans="1:12" s="34" customFormat="1" ht="18.75" customHeight="1" x14ac:dyDescent="0.25">
      <c r="A1231" s="23" t="str">
        <f>Лист4!A1229</f>
        <v xml:space="preserve">Генерала армии Епишева ул. д.61/12 </v>
      </c>
      <c r="B1231" s="49">
        <f t="shared" si="38"/>
        <v>164.04510638297873</v>
      </c>
      <c r="C1231" s="49">
        <f t="shared" si="39"/>
        <v>11.184893617021277</v>
      </c>
      <c r="D1231" s="30">
        <v>0</v>
      </c>
      <c r="E1231" s="31">
        <v>11.184893617021277</v>
      </c>
      <c r="F1231" s="32">
        <v>0</v>
      </c>
      <c r="G1231" s="32">
        <v>0</v>
      </c>
      <c r="H1231" s="32">
        <v>0</v>
      </c>
      <c r="I1231" s="32">
        <v>0</v>
      </c>
      <c r="J1231" s="29">
        <f>Лист4!E1229/1000</f>
        <v>175.23000000000002</v>
      </c>
      <c r="K1231" s="33"/>
      <c r="L1231" s="33"/>
    </row>
    <row r="1232" spans="1:12" s="34" customFormat="1" ht="18.75" customHeight="1" x14ac:dyDescent="0.25">
      <c r="A1232" s="23" t="str">
        <f>Лист4!A1230</f>
        <v xml:space="preserve">Гоголя ул. д.3 - корп. 2 </v>
      </c>
      <c r="B1232" s="49">
        <f t="shared" si="38"/>
        <v>189.57137872340431</v>
      </c>
      <c r="C1232" s="49">
        <f t="shared" si="39"/>
        <v>12.925321276595749</v>
      </c>
      <c r="D1232" s="30">
        <v>0</v>
      </c>
      <c r="E1232" s="31">
        <v>12.925321276595749</v>
      </c>
      <c r="F1232" s="32">
        <v>0</v>
      </c>
      <c r="G1232" s="32">
        <v>0</v>
      </c>
      <c r="H1232" s="32">
        <v>0</v>
      </c>
      <c r="I1232" s="32">
        <v>0</v>
      </c>
      <c r="J1232" s="29">
        <f>Лист4!E1230/1000</f>
        <v>202.49670000000006</v>
      </c>
      <c r="K1232" s="33"/>
      <c r="L1232" s="33"/>
    </row>
    <row r="1233" spans="1:12" s="34" customFormat="1" ht="18.75" customHeight="1" x14ac:dyDescent="0.25">
      <c r="A1233" s="23" t="str">
        <f>Лист4!A1231</f>
        <v xml:space="preserve">Городская ул. д.1А </v>
      </c>
      <c r="B1233" s="49">
        <f t="shared" si="38"/>
        <v>251.11483404255307</v>
      </c>
      <c r="C1233" s="49">
        <f t="shared" si="39"/>
        <v>17.121465957446802</v>
      </c>
      <c r="D1233" s="30">
        <v>0</v>
      </c>
      <c r="E1233" s="31">
        <v>17.121465957446802</v>
      </c>
      <c r="F1233" s="32">
        <v>0</v>
      </c>
      <c r="G1233" s="32">
        <v>0</v>
      </c>
      <c r="H1233" s="32">
        <v>0</v>
      </c>
      <c r="I1233" s="32">
        <v>0</v>
      </c>
      <c r="J1233" s="29">
        <f>Лист4!E1231/1000</f>
        <v>268.23629999999986</v>
      </c>
      <c r="K1233" s="33"/>
      <c r="L1233" s="33"/>
    </row>
    <row r="1234" spans="1:12" s="34" customFormat="1" ht="18.75" customHeight="1" x14ac:dyDescent="0.25">
      <c r="A1234" s="23" t="str">
        <f>Лист4!A1232</f>
        <v xml:space="preserve">Гурьевская ул. д.5 </v>
      </c>
      <c r="B1234" s="49">
        <f t="shared" si="38"/>
        <v>24.00490212765957</v>
      </c>
      <c r="C1234" s="49">
        <f t="shared" si="39"/>
        <v>1.6366978723404255</v>
      </c>
      <c r="D1234" s="30">
        <v>0</v>
      </c>
      <c r="E1234" s="31">
        <v>1.6366978723404255</v>
      </c>
      <c r="F1234" s="32">
        <v>0</v>
      </c>
      <c r="G1234" s="32">
        <v>0</v>
      </c>
      <c r="H1234" s="32">
        <v>0</v>
      </c>
      <c r="I1234" s="32">
        <v>0</v>
      </c>
      <c r="J1234" s="29">
        <f>Лист4!E1232/1000</f>
        <v>25.641599999999997</v>
      </c>
      <c r="K1234" s="33"/>
      <c r="L1234" s="33"/>
    </row>
    <row r="1235" spans="1:12" s="34" customFormat="1" ht="18.75" customHeight="1" x14ac:dyDescent="0.25">
      <c r="A1235" s="23" t="str">
        <f>Лист4!A1233</f>
        <v xml:space="preserve">Декабристов пл д.21 </v>
      </c>
      <c r="B1235" s="49">
        <f t="shared" si="38"/>
        <v>96.594978723404253</v>
      </c>
      <c r="C1235" s="49">
        <f t="shared" si="39"/>
        <v>6.5860212765957442</v>
      </c>
      <c r="D1235" s="30">
        <v>0</v>
      </c>
      <c r="E1235" s="31">
        <v>6.5860212765957442</v>
      </c>
      <c r="F1235" s="32">
        <v>0</v>
      </c>
      <c r="G1235" s="32">
        <v>0</v>
      </c>
      <c r="H1235" s="32">
        <v>0</v>
      </c>
      <c r="I1235" s="32">
        <v>0</v>
      </c>
      <c r="J1235" s="29">
        <f>Лист4!E1233/1000</f>
        <v>103.181</v>
      </c>
      <c r="K1235" s="33"/>
      <c r="L1235" s="33"/>
    </row>
    <row r="1236" spans="1:12" s="34" customFormat="1" ht="18.75" customHeight="1" x14ac:dyDescent="0.25">
      <c r="A1236" s="23" t="str">
        <f>Лист4!A1234</f>
        <v xml:space="preserve">Декабристов пл д.8 </v>
      </c>
      <c r="B1236" s="49">
        <f t="shared" si="38"/>
        <v>76.78365106382978</v>
      </c>
      <c r="C1236" s="49">
        <f t="shared" si="39"/>
        <v>5.2352489361702119</v>
      </c>
      <c r="D1236" s="30">
        <v>0</v>
      </c>
      <c r="E1236" s="31">
        <v>5.2352489361702119</v>
      </c>
      <c r="F1236" s="32">
        <v>0</v>
      </c>
      <c r="G1236" s="32">
        <v>0</v>
      </c>
      <c r="H1236" s="32">
        <v>0</v>
      </c>
      <c r="I1236" s="32">
        <v>0</v>
      </c>
      <c r="J1236" s="29">
        <f>Лист4!E1234/1000</f>
        <v>82.018899999999988</v>
      </c>
      <c r="K1236" s="33"/>
      <c r="L1236" s="33"/>
    </row>
    <row r="1237" spans="1:12" s="34" customFormat="1" ht="18.75" customHeight="1" x14ac:dyDescent="0.25">
      <c r="A1237" s="23" t="str">
        <f>Лист4!A1235</f>
        <v xml:space="preserve">Дербентская 2-я ул. д.34 </v>
      </c>
      <c r="B1237" s="49">
        <f t="shared" si="38"/>
        <v>1493.0979659574461</v>
      </c>
      <c r="C1237" s="49">
        <f t="shared" si="39"/>
        <v>101.80213404255315</v>
      </c>
      <c r="D1237" s="30">
        <v>0</v>
      </c>
      <c r="E1237" s="31">
        <v>101.80213404255315</v>
      </c>
      <c r="F1237" s="32">
        <v>0</v>
      </c>
      <c r="G1237" s="32">
        <v>0</v>
      </c>
      <c r="H1237" s="32">
        <v>0</v>
      </c>
      <c r="I1237" s="32">
        <v>0</v>
      </c>
      <c r="J1237" s="29">
        <f>Лист4!E1235/1000</f>
        <v>1594.9000999999994</v>
      </c>
      <c r="K1237" s="33"/>
      <c r="L1237" s="33"/>
    </row>
    <row r="1238" spans="1:12" s="34" customFormat="1" ht="18.75" customHeight="1" x14ac:dyDescent="0.25">
      <c r="A1238" s="23" t="str">
        <f>Лист4!A1236</f>
        <v xml:space="preserve">Джона Рида пл д.7 - корп. 1 </v>
      </c>
      <c r="B1238" s="49">
        <f t="shared" si="38"/>
        <v>1108.2734136170213</v>
      </c>
      <c r="C1238" s="49">
        <f t="shared" si="39"/>
        <v>75.564096382978732</v>
      </c>
      <c r="D1238" s="30">
        <v>0</v>
      </c>
      <c r="E1238" s="31">
        <v>75.564096382978732</v>
      </c>
      <c r="F1238" s="32">
        <v>0</v>
      </c>
      <c r="G1238" s="32">
        <v>0</v>
      </c>
      <c r="H1238" s="32">
        <v>0</v>
      </c>
      <c r="I1238" s="32">
        <v>0</v>
      </c>
      <c r="J1238" s="29">
        <f>Лист4!E1236/1000</f>
        <v>1183.8375100000001</v>
      </c>
      <c r="K1238" s="33"/>
      <c r="L1238" s="33"/>
    </row>
    <row r="1239" spans="1:12" s="34" customFormat="1" ht="18.75" customHeight="1" x14ac:dyDescent="0.25">
      <c r="A1239" s="23" t="str">
        <f>Лист4!A1237</f>
        <v xml:space="preserve">Джона Рида ул. д.1 </v>
      </c>
      <c r="B1239" s="49">
        <f t="shared" si="38"/>
        <v>55.589974468085103</v>
      </c>
      <c r="C1239" s="49">
        <f t="shared" si="39"/>
        <v>3.790225531914893</v>
      </c>
      <c r="D1239" s="30">
        <v>0</v>
      </c>
      <c r="E1239" s="31">
        <v>3.790225531914893</v>
      </c>
      <c r="F1239" s="32">
        <v>0</v>
      </c>
      <c r="G1239" s="32">
        <v>0</v>
      </c>
      <c r="H1239" s="32">
        <v>0</v>
      </c>
      <c r="I1239" s="32">
        <v>0</v>
      </c>
      <c r="J1239" s="29">
        <f>Лист4!E1237/1000</f>
        <v>59.380199999999995</v>
      </c>
      <c r="K1239" s="33"/>
      <c r="L1239" s="33"/>
    </row>
    <row r="1240" spans="1:12" s="34" customFormat="1" ht="18.75" customHeight="1" x14ac:dyDescent="0.25">
      <c r="A1240" s="23" t="str">
        <f>Лист4!A1238</f>
        <v xml:space="preserve">Джона Рида ул. д.1А </v>
      </c>
      <c r="B1240" s="49">
        <f t="shared" si="38"/>
        <v>555.59513361702136</v>
      </c>
      <c r="C1240" s="49">
        <f t="shared" si="39"/>
        <v>37.881486382978736</v>
      </c>
      <c r="D1240" s="30">
        <v>0</v>
      </c>
      <c r="E1240" s="31">
        <v>37.881486382978736</v>
      </c>
      <c r="F1240" s="32">
        <v>0</v>
      </c>
      <c r="G1240" s="32">
        <v>0</v>
      </c>
      <c r="H1240" s="32">
        <v>0</v>
      </c>
      <c r="I1240" s="32">
        <v>0</v>
      </c>
      <c r="J1240" s="29">
        <f>Лист4!E1238/1000</f>
        <v>593.47662000000014</v>
      </c>
      <c r="K1240" s="33"/>
      <c r="L1240" s="33"/>
    </row>
    <row r="1241" spans="1:12" s="34" customFormat="1" ht="25.5" customHeight="1" x14ac:dyDescent="0.25">
      <c r="A1241" s="23" t="str">
        <f>Лист4!A1239</f>
        <v xml:space="preserve">Джона Рида ул. д.33 </v>
      </c>
      <c r="B1241" s="49">
        <f t="shared" si="38"/>
        <v>1668.4614808510639</v>
      </c>
      <c r="C1241" s="49">
        <f t="shared" si="39"/>
        <v>38.526919148936173</v>
      </c>
      <c r="D1241" s="30">
        <v>0</v>
      </c>
      <c r="E1241" s="31">
        <v>38.526919148936173</v>
      </c>
      <c r="F1241" s="32">
        <v>0</v>
      </c>
      <c r="G1241" s="32">
        <v>0</v>
      </c>
      <c r="H1241" s="32">
        <v>0</v>
      </c>
      <c r="I1241" s="41">
        <f>990.7+112.7</f>
        <v>1103.4000000000001</v>
      </c>
      <c r="J1241" s="29">
        <f>Лист4!E1239/1000</f>
        <v>603.58840000000009</v>
      </c>
      <c r="K1241" s="33"/>
      <c r="L1241" s="33"/>
    </row>
    <row r="1242" spans="1:12" s="34" customFormat="1" ht="25.5" customHeight="1" x14ac:dyDescent="0.25">
      <c r="A1242" s="23" t="str">
        <f>Лист4!A1240</f>
        <v xml:space="preserve">Джона Рида ул. д.39 </v>
      </c>
      <c r="B1242" s="49">
        <f t="shared" si="38"/>
        <v>288.83873021276588</v>
      </c>
      <c r="C1242" s="49">
        <f t="shared" si="39"/>
        <v>19.693549787234037</v>
      </c>
      <c r="D1242" s="30">
        <v>0</v>
      </c>
      <c r="E1242" s="31">
        <v>19.693549787234037</v>
      </c>
      <c r="F1242" s="32">
        <v>0</v>
      </c>
      <c r="G1242" s="32">
        <v>0</v>
      </c>
      <c r="H1242" s="32">
        <v>0</v>
      </c>
      <c r="I1242" s="32">
        <v>0</v>
      </c>
      <c r="J1242" s="29">
        <f>Лист4!E1240/1000</f>
        <v>308.5322799999999</v>
      </c>
      <c r="K1242" s="33"/>
      <c r="L1242" s="33"/>
    </row>
    <row r="1243" spans="1:12" s="34" customFormat="1" ht="18.75" customHeight="1" x14ac:dyDescent="0.25">
      <c r="A1243" s="23" t="str">
        <f>Лист4!A1241</f>
        <v xml:space="preserve">Джона Рида ул. д.39/1 </v>
      </c>
      <c r="B1243" s="49">
        <f t="shared" si="38"/>
        <v>579.94323574468081</v>
      </c>
      <c r="C1243" s="49">
        <f t="shared" si="39"/>
        <v>39.541584255319151</v>
      </c>
      <c r="D1243" s="30">
        <v>0</v>
      </c>
      <c r="E1243" s="31">
        <v>39.541584255319151</v>
      </c>
      <c r="F1243" s="32">
        <v>0</v>
      </c>
      <c r="G1243" s="32">
        <v>0</v>
      </c>
      <c r="H1243" s="32">
        <v>0</v>
      </c>
      <c r="I1243" s="32">
        <v>0</v>
      </c>
      <c r="J1243" s="29">
        <f>Лист4!E1241/1000</f>
        <v>619.48482000000001</v>
      </c>
      <c r="K1243" s="33"/>
      <c r="L1243" s="33"/>
    </row>
    <row r="1244" spans="1:12" s="34" customFormat="1" ht="18.75" customHeight="1" x14ac:dyDescent="0.25">
      <c r="A1244" s="23" t="str">
        <f>Лист4!A1242</f>
        <v xml:space="preserve">Джона Рида ул. д.39/2 </v>
      </c>
      <c r="B1244" s="49">
        <f t="shared" si="38"/>
        <v>326.5704434042554</v>
      </c>
      <c r="C1244" s="49">
        <f t="shared" si="39"/>
        <v>22.266166595744686</v>
      </c>
      <c r="D1244" s="30">
        <v>0</v>
      </c>
      <c r="E1244" s="31">
        <v>22.266166595744686</v>
      </c>
      <c r="F1244" s="32">
        <v>0</v>
      </c>
      <c r="G1244" s="32">
        <v>0</v>
      </c>
      <c r="H1244" s="32">
        <v>0</v>
      </c>
      <c r="I1244" s="32">
        <v>0</v>
      </c>
      <c r="J1244" s="29">
        <f>Лист4!E1242/1000</f>
        <v>348.83661000000006</v>
      </c>
      <c r="K1244" s="33"/>
      <c r="L1244" s="33"/>
    </row>
    <row r="1245" spans="1:12" s="34" customFormat="1" ht="18.75" customHeight="1" x14ac:dyDescent="0.25">
      <c r="A1245" s="23" t="str">
        <f>Лист4!A1243</f>
        <v xml:space="preserve">Джона Рида ул. д.3900 </v>
      </c>
      <c r="B1245" s="49">
        <f t="shared" si="38"/>
        <v>9.6878638297872346</v>
      </c>
      <c r="C1245" s="49">
        <f t="shared" si="39"/>
        <v>0.66053617021276589</v>
      </c>
      <c r="D1245" s="30">
        <v>0</v>
      </c>
      <c r="E1245" s="31">
        <v>0.66053617021276589</v>
      </c>
      <c r="F1245" s="32">
        <v>0</v>
      </c>
      <c r="G1245" s="32">
        <v>0</v>
      </c>
      <c r="H1245" s="32">
        <v>0</v>
      </c>
      <c r="I1245" s="32">
        <v>0</v>
      </c>
      <c r="J1245" s="29">
        <f>Лист4!E1243/1000</f>
        <v>10.3484</v>
      </c>
      <c r="K1245" s="33"/>
      <c r="L1245" s="33"/>
    </row>
    <row r="1246" spans="1:12" s="34" customFormat="1" ht="18.75" customHeight="1" x14ac:dyDescent="0.25">
      <c r="A1246" s="23" t="str">
        <f>Лист4!A1244</f>
        <v xml:space="preserve">Джона Рида ул. д.39А </v>
      </c>
      <c r="B1246" s="49">
        <f t="shared" si="38"/>
        <v>0</v>
      </c>
      <c r="C1246" s="49">
        <f t="shared" si="39"/>
        <v>0</v>
      </c>
      <c r="D1246" s="30">
        <v>0</v>
      </c>
      <c r="E1246" s="31">
        <v>0</v>
      </c>
      <c r="F1246" s="32">
        <v>0</v>
      </c>
      <c r="G1246" s="32">
        <v>0</v>
      </c>
      <c r="H1246" s="32">
        <v>0</v>
      </c>
      <c r="I1246" s="32">
        <v>0</v>
      </c>
      <c r="J1246" s="29">
        <f>Лист4!E1244/1000</f>
        <v>0</v>
      </c>
      <c r="K1246" s="33"/>
      <c r="L1246" s="33"/>
    </row>
    <row r="1247" spans="1:12" s="34" customFormat="1" ht="18.75" customHeight="1" x14ac:dyDescent="0.25">
      <c r="A1247" s="23" t="str">
        <f>Лист4!A1245</f>
        <v xml:space="preserve">Дорожная 1-я ул. д.15 </v>
      </c>
      <c r="B1247" s="49">
        <f t="shared" si="38"/>
        <v>11.587540425531914</v>
      </c>
      <c r="C1247" s="49">
        <f t="shared" si="39"/>
        <v>0.79005957446808517</v>
      </c>
      <c r="D1247" s="30">
        <v>0</v>
      </c>
      <c r="E1247" s="31">
        <v>0.79005957446808517</v>
      </c>
      <c r="F1247" s="32">
        <v>0</v>
      </c>
      <c r="G1247" s="32">
        <v>0</v>
      </c>
      <c r="H1247" s="32">
        <v>0</v>
      </c>
      <c r="I1247" s="32">
        <v>0</v>
      </c>
      <c r="J1247" s="29">
        <f>Лист4!E1245/1000</f>
        <v>12.377599999999999</v>
      </c>
      <c r="K1247" s="33"/>
      <c r="L1247" s="33"/>
    </row>
    <row r="1248" spans="1:12" s="34" customFormat="1" ht="18.75" customHeight="1" x14ac:dyDescent="0.25">
      <c r="A1248" s="23" t="str">
        <f>Лист4!A1246</f>
        <v xml:space="preserve">Дорожная 2-я ул. д.34 </v>
      </c>
      <c r="B1248" s="49">
        <f t="shared" si="38"/>
        <v>16.688919148936172</v>
      </c>
      <c r="C1248" s="49">
        <f t="shared" si="39"/>
        <v>1.1378808510638299</v>
      </c>
      <c r="D1248" s="30">
        <v>0</v>
      </c>
      <c r="E1248" s="31">
        <v>1.1378808510638299</v>
      </c>
      <c r="F1248" s="32">
        <v>0</v>
      </c>
      <c r="G1248" s="32">
        <v>0</v>
      </c>
      <c r="H1248" s="32">
        <v>0</v>
      </c>
      <c r="I1248" s="32">
        <v>0</v>
      </c>
      <c r="J1248" s="29">
        <f>Лист4!E1246/1000</f>
        <v>17.826800000000002</v>
      </c>
      <c r="K1248" s="33"/>
      <c r="L1248" s="33"/>
    </row>
    <row r="1249" spans="1:12" s="34" customFormat="1" ht="18.75" customHeight="1" x14ac:dyDescent="0.25">
      <c r="A1249" s="23" t="str">
        <f>Лист4!A1247</f>
        <v xml:space="preserve">Дубровинского ул. д.52 - корп. 1 </v>
      </c>
      <c r="B1249" s="49">
        <f t="shared" si="38"/>
        <v>433.58957446808506</v>
      </c>
      <c r="C1249" s="49">
        <f t="shared" si="39"/>
        <v>29.562925531914885</v>
      </c>
      <c r="D1249" s="30">
        <v>0</v>
      </c>
      <c r="E1249" s="31">
        <v>29.562925531914885</v>
      </c>
      <c r="F1249" s="32">
        <v>0</v>
      </c>
      <c r="G1249" s="32">
        <v>0</v>
      </c>
      <c r="H1249" s="32">
        <v>0</v>
      </c>
      <c r="I1249" s="32">
        <v>0</v>
      </c>
      <c r="J1249" s="29">
        <f>Лист4!E1247/1000</f>
        <v>463.15249999999992</v>
      </c>
      <c r="K1249" s="33"/>
      <c r="L1249" s="33"/>
    </row>
    <row r="1250" spans="1:12" s="34" customFormat="1" ht="18.75" customHeight="1" x14ac:dyDescent="0.25">
      <c r="A1250" s="23" t="str">
        <f>Лист4!A1248</f>
        <v xml:space="preserve">Дубровинского ул. д.52 - корп. 2 </v>
      </c>
      <c r="B1250" s="49">
        <f t="shared" si="38"/>
        <v>373.68198297872351</v>
      </c>
      <c r="C1250" s="49">
        <f t="shared" si="39"/>
        <v>25.478317021276606</v>
      </c>
      <c r="D1250" s="30">
        <v>0</v>
      </c>
      <c r="E1250" s="31">
        <v>25.478317021276606</v>
      </c>
      <c r="F1250" s="32">
        <v>0</v>
      </c>
      <c r="G1250" s="32">
        <v>0</v>
      </c>
      <c r="H1250" s="32">
        <v>0</v>
      </c>
      <c r="I1250" s="32">
        <v>0</v>
      </c>
      <c r="J1250" s="29">
        <f>Лист4!E1248/1000</f>
        <v>399.16030000000012</v>
      </c>
      <c r="K1250" s="33"/>
      <c r="L1250" s="33"/>
    </row>
    <row r="1251" spans="1:12" s="34" customFormat="1" ht="18.75" customHeight="1" x14ac:dyDescent="0.25">
      <c r="A1251" s="23" t="str">
        <f>Лист4!A1249</f>
        <v xml:space="preserve">Дубровинского ул. д.58 </v>
      </c>
      <c r="B1251" s="49">
        <f t="shared" si="38"/>
        <v>543.8325293617022</v>
      </c>
      <c r="C1251" s="49">
        <f t="shared" si="39"/>
        <v>37.079490638297884</v>
      </c>
      <c r="D1251" s="30">
        <v>0</v>
      </c>
      <c r="E1251" s="31">
        <v>37.079490638297884</v>
      </c>
      <c r="F1251" s="32">
        <v>0</v>
      </c>
      <c r="G1251" s="32">
        <v>0</v>
      </c>
      <c r="H1251" s="32">
        <v>0</v>
      </c>
      <c r="I1251" s="32">
        <v>0</v>
      </c>
      <c r="J1251" s="29">
        <f>Лист4!E1249/1000</f>
        <v>580.9120200000001</v>
      </c>
      <c r="K1251" s="33"/>
      <c r="L1251" s="33"/>
    </row>
    <row r="1252" spans="1:12" s="34" customFormat="1" ht="18.75" customHeight="1" x14ac:dyDescent="0.25">
      <c r="A1252" s="23" t="str">
        <f>Лист4!A1250</f>
        <v xml:space="preserve">Дубровинского ул. д.60 </v>
      </c>
      <c r="B1252" s="49">
        <f t="shared" si="38"/>
        <v>540.55217021276599</v>
      </c>
      <c r="C1252" s="49">
        <f t="shared" si="39"/>
        <v>36.855829787234043</v>
      </c>
      <c r="D1252" s="30">
        <v>0</v>
      </c>
      <c r="E1252" s="31">
        <v>36.855829787234043</v>
      </c>
      <c r="F1252" s="32">
        <v>0</v>
      </c>
      <c r="G1252" s="32">
        <v>0</v>
      </c>
      <c r="H1252" s="32">
        <v>0</v>
      </c>
      <c r="I1252" s="32">
        <v>0</v>
      </c>
      <c r="J1252" s="29">
        <f>Лист4!E1250/1000</f>
        <v>577.40800000000002</v>
      </c>
      <c r="K1252" s="33"/>
      <c r="L1252" s="33"/>
    </row>
    <row r="1253" spans="1:12" s="34" customFormat="1" ht="18.75" customHeight="1" x14ac:dyDescent="0.25">
      <c r="A1253" s="23" t="str">
        <f>Лист4!A1251</f>
        <v xml:space="preserve">Дубровинского ул. д.64 - корп. 1 </v>
      </c>
      <c r="B1253" s="49">
        <f t="shared" si="38"/>
        <v>906.42683063829827</v>
      </c>
      <c r="C1253" s="49">
        <f t="shared" si="39"/>
        <v>61.801829361702161</v>
      </c>
      <c r="D1253" s="30">
        <v>0</v>
      </c>
      <c r="E1253" s="31">
        <v>61.801829361702161</v>
      </c>
      <c r="F1253" s="32">
        <v>0</v>
      </c>
      <c r="G1253" s="32">
        <v>0</v>
      </c>
      <c r="H1253" s="32">
        <v>0</v>
      </c>
      <c r="I1253" s="32">
        <v>0</v>
      </c>
      <c r="J1253" s="29">
        <f>Лист4!E1251/1000</f>
        <v>968.22866000000045</v>
      </c>
      <c r="K1253" s="33"/>
      <c r="L1253" s="33"/>
    </row>
    <row r="1254" spans="1:12" s="34" customFormat="1" ht="18.75" customHeight="1" x14ac:dyDescent="0.25">
      <c r="A1254" s="23" t="str">
        <f>Лист4!A1252</f>
        <v xml:space="preserve">Дубровинского ул. д.68 - корп. 1 </v>
      </c>
      <c r="B1254" s="49">
        <f t="shared" si="38"/>
        <v>566.22083404255318</v>
      </c>
      <c r="C1254" s="49">
        <f t="shared" si="39"/>
        <v>38.605965957446806</v>
      </c>
      <c r="D1254" s="30">
        <v>0</v>
      </c>
      <c r="E1254" s="31">
        <v>38.605965957446806</v>
      </c>
      <c r="F1254" s="32">
        <v>0</v>
      </c>
      <c r="G1254" s="32">
        <v>0</v>
      </c>
      <c r="H1254" s="32">
        <v>0</v>
      </c>
      <c r="I1254" s="32">
        <v>0</v>
      </c>
      <c r="J1254" s="29">
        <f>Лист4!E1252/1000</f>
        <v>604.82679999999993</v>
      </c>
      <c r="K1254" s="33"/>
      <c r="L1254" s="33"/>
    </row>
    <row r="1255" spans="1:12" s="34" customFormat="1" ht="18.75" customHeight="1" x14ac:dyDescent="0.25">
      <c r="A1255" s="23" t="str">
        <f>Лист4!A1253</f>
        <v xml:space="preserve">Заводская ул. д.35 </v>
      </c>
      <c r="B1255" s="49">
        <f t="shared" si="38"/>
        <v>35.271251914893618</v>
      </c>
      <c r="C1255" s="49">
        <f t="shared" si="39"/>
        <v>2.4048580851063832</v>
      </c>
      <c r="D1255" s="30">
        <v>0</v>
      </c>
      <c r="E1255" s="31">
        <v>2.4048580851063832</v>
      </c>
      <c r="F1255" s="32">
        <v>0</v>
      </c>
      <c r="G1255" s="32">
        <v>0</v>
      </c>
      <c r="H1255" s="32">
        <v>0</v>
      </c>
      <c r="I1255" s="32">
        <v>0</v>
      </c>
      <c r="J1255" s="29">
        <f>Лист4!E1253/1000</f>
        <v>37.676110000000001</v>
      </c>
      <c r="K1255" s="33"/>
      <c r="L1255" s="33"/>
    </row>
    <row r="1256" spans="1:12" s="34" customFormat="1" ht="18.75" customHeight="1" x14ac:dyDescent="0.25">
      <c r="A1256" s="23" t="str">
        <f>Лист4!A1254</f>
        <v xml:space="preserve">Звездная ул. д.11 - корп. 1 </v>
      </c>
      <c r="B1256" s="49">
        <f t="shared" si="38"/>
        <v>472.06673191489352</v>
      </c>
      <c r="C1256" s="49">
        <f t="shared" si="39"/>
        <v>32.186368085106373</v>
      </c>
      <c r="D1256" s="30">
        <v>0</v>
      </c>
      <c r="E1256" s="31">
        <v>32.186368085106373</v>
      </c>
      <c r="F1256" s="32">
        <v>0</v>
      </c>
      <c r="G1256" s="32">
        <v>0</v>
      </c>
      <c r="H1256" s="32">
        <v>0</v>
      </c>
      <c r="I1256" s="32">
        <v>0</v>
      </c>
      <c r="J1256" s="29">
        <f>Лист4!E1254/1000</f>
        <v>504.2530999999999</v>
      </c>
      <c r="K1256" s="33"/>
      <c r="L1256" s="33"/>
    </row>
    <row r="1257" spans="1:12" s="34" customFormat="1" ht="18.75" customHeight="1" x14ac:dyDescent="0.25">
      <c r="A1257" s="23" t="str">
        <f>Лист4!A1255</f>
        <v xml:space="preserve">Звездная ул. д.11/11 </v>
      </c>
      <c r="B1257" s="49">
        <f t="shared" si="38"/>
        <v>1732.5706808510643</v>
      </c>
      <c r="C1257" s="49">
        <f t="shared" si="39"/>
        <v>118.12981914893618</v>
      </c>
      <c r="D1257" s="30">
        <v>0</v>
      </c>
      <c r="E1257" s="31">
        <v>118.12981914893618</v>
      </c>
      <c r="F1257" s="32">
        <v>0</v>
      </c>
      <c r="G1257" s="32">
        <v>0</v>
      </c>
      <c r="H1257" s="32">
        <v>0</v>
      </c>
      <c r="I1257" s="32">
        <v>0</v>
      </c>
      <c r="J1257" s="29">
        <f>Лист4!E1255/1000</f>
        <v>1850.7005000000004</v>
      </c>
      <c r="K1257" s="33"/>
      <c r="L1257" s="33"/>
    </row>
    <row r="1258" spans="1:12" s="34" customFormat="1" ht="18.75" customHeight="1" x14ac:dyDescent="0.25">
      <c r="A1258" s="23" t="str">
        <f>Лист4!A1256</f>
        <v xml:space="preserve">Звездная ул. д.17 - корп. 2 </v>
      </c>
      <c r="B1258" s="49">
        <f t="shared" si="38"/>
        <v>610.94333276595739</v>
      </c>
      <c r="C1258" s="49">
        <f t="shared" si="39"/>
        <v>41.655227234042549</v>
      </c>
      <c r="D1258" s="30">
        <v>0</v>
      </c>
      <c r="E1258" s="31">
        <v>41.655227234042549</v>
      </c>
      <c r="F1258" s="32">
        <v>0</v>
      </c>
      <c r="G1258" s="32">
        <v>0</v>
      </c>
      <c r="H1258" s="32">
        <v>0</v>
      </c>
      <c r="I1258" s="32">
        <v>0</v>
      </c>
      <c r="J1258" s="29">
        <f>Лист4!E1256/1000</f>
        <v>652.59855999999991</v>
      </c>
      <c r="K1258" s="33"/>
      <c r="L1258" s="33"/>
    </row>
    <row r="1259" spans="1:12" s="34" customFormat="1" ht="18.75" customHeight="1" x14ac:dyDescent="0.25">
      <c r="A1259" s="23" t="str">
        <f>Лист4!A1257</f>
        <v xml:space="preserve">Звездная ул. д.29 </v>
      </c>
      <c r="B1259" s="49">
        <f t="shared" si="38"/>
        <v>1057.5944851063832</v>
      </c>
      <c r="C1259" s="49">
        <f t="shared" si="39"/>
        <v>72.108714893617048</v>
      </c>
      <c r="D1259" s="30">
        <v>0</v>
      </c>
      <c r="E1259" s="31">
        <v>72.108714893617048</v>
      </c>
      <c r="F1259" s="32">
        <v>0</v>
      </c>
      <c r="G1259" s="32">
        <v>0</v>
      </c>
      <c r="H1259" s="32">
        <v>0</v>
      </c>
      <c r="I1259" s="32">
        <v>0</v>
      </c>
      <c r="J1259" s="29">
        <f>Лист4!E1257/1000</f>
        <v>1129.7032000000004</v>
      </c>
      <c r="K1259" s="33"/>
      <c r="L1259" s="33"/>
    </row>
    <row r="1260" spans="1:12" s="34" customFormat="1" ht="18.75" customHeight="1" x14ac:dyDescent="0.25">
      <c r="A1260" s="23" t="str">
        <f>Лист4!A1258</f>
        <v xml:space="preserve">Звездная ул. д.33 </v>
      </c>
      <c r="B1260" s="49">
        <f t="shared" si="38"/>
        <v>774.57885531914894</v>
      </c>
      <c r="C1260" s="49">
        <f t="shared" si="39"/>
        <v>52.812194680851064</v>
      </c>
      <c r="D1260" s="30">
        <v>0</v>
      </c>
      <c r="E1260" s="31">
        <v>52.812194680851064</v>
      </c>
      <c r="F1260" s="32">
        <v>0</v>
      </c>
      <c r="G1260" s="32">
        <v>0</v>
      </c>
      <c r="H1260" s="32">
        <v>0</v>
      </c>
      <c r="I1260" s="32">
        <v>0</v>
      </c>
      <c r="J1260" s="29">
        <f>Лист4!E1258/1000</f>
        <v>827.39104999999995</v>
      </c>
      <c r="K1260" s="33"/>
      <c r="L1260" s="33"/>
    </row>
    <row r="1261" spans="1:12" s="34" customFormat="1" ht="18.75" customHeight="1" x14ac:dyDescent="0.25">
      <c r="A1261" s="23" t="str">
        <f>Лист4!A1259</f>
        <v xml:space="preserve">Звездная ул. д.41 </v>
      </c>
      <c r="B1261" s="49">
        <f t="shared" si="38"/>
        <v>1016.1626995744679</v>
      </c>
      <c r="C1261" s="49">
        <f t="shared" si="39"/>
        <v>69.2838204255319</v>
      </c>
      <c r="D1261" s="30">
        <v>0</v>
      </c>
      <c r="E1261" s="31">
        <v>69.2838204255319</v>
      </c>
      <c r="F1261" s="32">
        <v>0</v>
      </c>
      <c r="G1261" s="32">
        <v>0</v>
      </c>
      <c r="H1261" s="32">
        <v>0</v>
      </c>
      <c r="I1261" s="32">
        <v>0</v>
      </c>
      <c r="J1261" s="29">
        <f>Лист4!E1259/1000</f>
        <v>1085.4465199999997</v>
      </c>
      <c r="K1261" s="33"/>
      <c r="L1261" s="33"/>
    </row>
    <row r="1262" spans="1:12" s="34" customFormat="1" ht="18.75" customHeight="1" x14ac:dyDescent="0.25">
      <c r="A1262" s="23" t="str">
        <f>Лист4!A1260</f>
        <v xml:space="preserve">Звездная ул. д.41 - корп. 2 </v>
      </c>
      <c r="B1262" s="49">
        <f t="shared" si="38"/>
        <v>902.65691063829775</v>
      </c>
      <c r="C1262" s="49">
        <f t="shared" si="39"/>
        <v>61.544789361702115</v>
      </c>
      <c r="D1262" s="30">
        <v>0</v>
      </c>
      <c r="E1262" s="31">
        <v>61.544789361702115</v>
      </c>
      <c r="F1262" s="32">
        <v>0</v>
      </c>
      <c r="G1262" s="32">
        <v>0</v>
      </c>
      <c r="H1262" s="32">
        <v>0</v>
      </c>
      <c r="I1262" s="32">
        <v>0</v>
      </c>
      <c r="J1262" s="29">
        <f>Лист4!E1260/1000</f>
        <v>964.20169999999985</v>
      </c>
      <c r="K1262" s="33"/>
      <c r="L1262" s="33"/>
    </row>
    <row r="1263" spans="1:12" s="34" customFormat="1" ht="18.75" customHeight="1" x14ac:dyDescent="0.25">
      <c r="A1263" s="23" t="str">
        <f>Лист4!A1261</f>
        <v xml:space="preserve">Звездная ул. д.43 </v>
      </c>
      <c r="B1263" s="49">
        <f t="shared" si="38"/>
        <v>880.35593191489352</v>
      </c>
      <c r="C1263" s="49">
        <f t="shared" si="39"/>
        <v>60.024268085106371</v>
      </c>
      <c r="D1263" s="30">
        <v>0</v>
      </c>
      <c r="E1263" s="31">
        <v>60.024268085106371</v>
      </c>
      <c r="F1263" s="32">
        <v>0</v>
      </c>
      <c r="G1263" s="32">
        <v>0</v>
      </c>
      <c r="H1263" s="32">
        <v>0</v>
      </c>
      <c r="I1263" s="32">
        <v>0</v>
      </c>
      <c r="J1263" s="29">
        <f>Лист4!E1261/1000</f>
        <v>940.38019999999983</v>
      </c>
      <c r="K1263" s="33"/>
      <c r="L1263" s="33"/>
    </row>
    <row r="1264" spans="1:12" s="34" customFormat="1" ht="18.75" customHeight="1" x14ac:dyDescent="0.25">
      <c r="A1264" s="23" t="str">
        <f>Лист4!A1262</f>
        <v xml:space="preserve">Звездная ул. д.43 - корп. 1 </v>
      </c>
      <c r="B1264" s="49">
        <f t="shared" si="38"/>
        <v>868.24114042553219</v>
      </c>
      <c r="C1264" s="49">
        <f t="shared" si="39"/>
        <v>59.198259574468111</v>
      </c>
      <c r="D1264" s="30">
        <v>0</v>
      </c>
      <c r="E1264" s="31">
        <v>59.198259574468111</v>
      </c>
      <c r="F1264" s="32">
        <v>0</v>
      </c>
      <c r="G1264" s="32">
        <v>0</v>
      </c>
      <c r="H1264" s="32">
        <v>0</v>
      </c>
      <c r="I1264" s="32">
        <v>788.8</v>
      </c>
      <c r="J1264" s="29">
        <f>Лист4!E1262/1000-I1264</f>
        <v>138.63940000000036</v>
      </c>
      <c r="K1264" s="33"/>
      <c r="L1264" s="33"/>
    </row>
    <row r="1265" spans="1:12" s="34" customFormat="1" ht="18.75" customHeight="1" x14ac:dyDescent="0.25">
      <c r="A1265" s="23" t="str">
        <f>Лист4!A1263</f>
        <v xml:space="preserve">Звездная ул. д.45 </v>
      </c>
      <c r="B1265" s="49">
        <f t="shared" si="38"/>
        <v>965.62069531914915</v>
      </c>
      <c r="C1265" s="49">
        <f t="shared" si="39"/>
        <v>65.837774680851084</v>
      </c>
      <c r="D1265" s="30">
        <v>0</v>
      </c>
      <c r="E1265" s="31">
        <v>65.837774680851084</v>
      </c>
      <c r="F1265" s="32">
        <v>0</v>
      </c>
      <c r="G1265" s="32">
        <v>0</v>
      </c>
      <c r="H1265" s="32">
        <v>0</v>
      </c>
      <c r="I1265" s="32">
        <v>0</v>
      </c>
      <c r="J1265" s="29">
        <f>Лист4!E1263/1000</f>
        <v>1031.4584700000003</v>
      </c>
      <c r="K1265" s="33"/>
      <c r="L1265" s="33"/>
    </row>
    <row r="1266" spans="1:12" s="34" customFormat="1" ht="18.75" customHeight="1" x14ac:dyDescent="0.25">
      <c r="A1266" s="23" t="str">
        <f>Лист4!A1264</f>
        <v xml:space="preserve">Звездная ул. д.45 - корп. 1 </v>
      </c>
      <c r="B1266" s="49">
        <f t="shared" si="38"/>
        <v>1232.8688689361697</v>
      </c>
      <c r="C1266" s="49">
        <f t="shared" si="39"/>
        <v>84.059241063829759</v>
      </c>
      <c r="D1266" s="30">
        <v>0</v>
      </c>
      <c r="E1266" s="31">
        <v>84.059241063829759</v>
      </c>
      <c r="F1266" s="32">
        <v>0</v>
      </c>
      <c r="G1266" s="32">
        <v>0</v>
      </c>
      <c r="H1266" s="32">
        <v>0</v>
      </c>
      <c r="I1266" s="32">
        <v>0</v>
      </c>
      <c r="J1266" s="29">
        <f>Лист4!E1264/1000</f>
        <v>1316.9281099999996</v>
      </c>
      <c r="K1266" s="33"/>
      <c r="L1266" s="33"/>
    </row>
    <row r="1267" spans="1:12" s="34" customFormat="1" ht="18.75" customHeight="1" x14ac:dyDescent="0.25">
      <c r="A1267" s="23" t="str">
        <f>Лист4!A1265</f>
        <v xml:space="preserve">Звездная ул. д.47 </v>
      </c>
      <c r="B1267" s="49">
        <f t="shared" si="38"/>
        <v>875.60453106383</v>
      </c>
      <c r="C1267" s="49">
        <f t="shared" si="39"/>
        <v>59.700308936170231</v>
      </c>
      <c r="D1267" s="30">
        <v>0</v>
      </c>
      <c r="E1267" s="31">
        <v>59.700308936170231</v>
      </c>
      <c r="F1267" s="32">
        <v>0</v>
      </c>
      <c r="G1267" s="32">
        <v>0</v>
      </c>
      <c r="H1267" s="32">
        <v>0</v>
      </c>
      <c r="I1267" s="32">
        <v>0</v>
      </c>
      <c r="J1267" s="29">
        <f>Лист4!E1265/1000</f>
        <v>935.30484000000024</v>
      </c>
      <c r="K1267" s="33"/>
      <c r="L1267" s="33"/>
    </row>
    <row r="1268" spans="1:12" s="34" customFormat="1" ht="18.75" customHeight="1" x14ac:dyDescent="0.25">
      <c r="A1268" s="23" t="str">
        <f>Лист4!A1266</f>
        <v xml:space="preserve">Звездная ул. д.47 - корп. 1 </v>
      </c>
      <c r="B1268" s="49">
        <f t="shared" si="38"/>
        <v>1196.9455276595747</v>
      </c>
      <c r="C1268" s="49">
        <f t="shared" si="39"/>
        <v>81.609922340425555</v>
      </c>
      <c r="D1268" s="30">
        <v>0</v>
      </c>
      <c r="E1268" s="31">
        <v>81.609922340425555</v>
      </c>
      <c r="F1268" s="32">
        <v>0</v>
      </c>
      <c r="G1268" s="32">
        <v>0</v>
      </c>
      <c r="H1268" s="32">
        <v>0</v>
      </c>
      <c r="I1268" s="32">
        <v>0</v>
      </c>
      <c r="J1268" s="29">
        <f>Лист4!E1266/1000</f>
        <v>1278.5554500000003</v>
      </c>
      <c r="K1268" s="33"/>
      <c r="L1268" s="33"/>
    </row>
    <row r="1269" spans="1:12" s="34" customFormat="1" ht="18.75" customHeight="1" x14ac:dyDescent="0.25">
      <c r="A1269" s="23" t="str">
        <f>Лист4!A1267</f>
        <v xml:space="preserve">Звездная ул. д.47 - корп. 2 </v>
      </c>
      <c r="B1269" s="49">
        <f t="shared" si="38"/>
        <v>596.12782127659568</v>
      </c>
      <c r="C1269" s="49">
        <f t="shared" si="39"/>
        <v>40.645078723404254</v>
      </c>
      <c r="D1269" s="30">
        <v>0</v>
      </c>
      <c r="E1269" s="31">
        <v>40.645078723404254</v>
      </c>
      <c r="F1269" s="32">
        <v>0</v>
      </c>
      <c r="G1269" s="32">
        <v>0</v>
      </c>
      <c r="H1269" s="32">
        <v>0</v>
      </c>
      <c r="I1269" s="32">
        <v>0</v>
      </c>
      <c r="J1269" s="29">
        <f>Лист4!E1267/1000</f>
        <v>636.77289999999994</v>
      </c>
      <c r="K1269" s="33"/>
      <c r="L1269" s="33"/>
    </row>
    <row r="1270" spans="1:12" s="34" customFormat="1" ht="23.25" customHeight="1" x14ac:dyDescent="0.25">
      <c r="A1270" s="23" t="str">
        <f>Лист4!A1268</f>
        <v xml:space="preserve">Звездная ул. д.47 - корп. 3 </v>
      </c>
      <c r="B1270" s="49">
        <f t="shared" si="38"/>
        <v>632.41630638297863</v>
      </c>
      <c r="C1270" s="49">
        <f t="shared" si="39"/>
        <v>43.11929361702127</v>
      </c>
      <c r="D1270" s="30">
        <v>0</v>
      </c>
      <c r="E1270" s="31">
        <v>43.11929361702127</v>
      </c>
      <c r="F1270" s="32">
        <v>0</v>
      </c>
      <c r="G1270" s="32">
        <v>0</v>
      </c>
      <c r="H1270" s="32">
        <v>0</v>
      </c>
      <c r="I1270" s="32">
        <v>0</v>
      </c>
      <c r="J1270" s="29">
        <f>Лист4!E1268/1000</f>
        <v>675.53559999999993</v>
      </c>
      <c r="K1270" s="33"/>
      <c r="L1270" s="33"/>
    </row>
    <row r="1271" spans="1:12" s="34" customFormat="1" ht="18.75" customHeight="1" x14ac:dyDescent="0.25">
      <c r="A1271" s="23" t="str">
        <f>Лист4!A1269</f>
        <v xml:space="preserve">Звездная ул. д.47 - корп. 4 </v>
      </c>
      <c r="B1271" s="49">
        <f t="shared" si="38"/>
        <v>907.59195063829782</v>
      </c>
      <c r="C1271" s="49">
        <f t="shared" si="39"/>
        <v>61.881269361702124</v>
      </c>
      <c r="D1271" s="30">
        <v>0</v>
      </c>
      <c r="E1271" s="31">
        <v>61.881269361702124</v>
      </c>
      <c r="F1271" s="32">
        <v>0</v>
      </c>
      <c r="G1271" s="32">
        <v>0</v>
      </c>
      <c r="H1271" s="32">
        <v>0</v>
      </c>
      <c r="I1271" s="32">
        <v>0</v>
      </c>
      <c r="J1271" s="29">
        <f>Лист4!E1269/1000</f>
        <v>969.47321999999997</v>
      </c>
      <c r="K1271" s="33"/>
      <c r="L1271" s="33"/>
    </row>
    <row r="1272" spans="1:12" s="34" customFormat="1" ht="25.5" customHeight="1" x14ac:dyDescent="0.25">
      <c r="A1272" s="23" t="str">
        <f>Лист4!A1270</f>
        <v xml:space="preserve">Звездная ул. д.47 - корп. 5 </v>
      </c>
      <c r="B1272" s="49">
        <f t="shared" si="38"/>
        <v>511.80802808510634</v>
      </c>
      <c r="C1272" s="49">
        <f t="shared" si="39"/>
        <v>34.896001914893617</v>
      </c>
      <c r="D1272" s="30">
        <v>0</v>
      </c>
      <c r="E1272" s="31">
        <v>34.896001914893617</v>
      </c>
      <c r="F1272" s="32">
        <v>0</v>
      </c>
      <c r="G1272" s="32">
        <v>0</v>
      </c>
      <c r="H1272" s="32">
        <v>0</v>
      </c>
      <c r="I1272" s="32">
        <v>0</v>
      </c>
      <c r="J1272" s="29">
        <f>Лист4!E1270/1000</f>
        <v>546.70402999999999</v>
      </c>
      <c r="K1272" s="33"/>
      <c r="L1272" s="33"/>
    </row>
    <row r="1273" spans="1:12" s="34" customFormat="1" ht="18.75" customHeight="1" x14ac:dyDescent="0.25">
      <c r="A1273" s="23" t="str">
        <f>Лист4!A1271</f>
        <v xml:space="preserve">Звездная ул. д.49 </v>
      </c>
      <c r="B1273" s="49">
        <f t="shared" si="38"/>
        <v>1219.6829021276594</v>
      </c>
      <c r="C1273" s="49">
        <f t="shared" si="39"/>
        <v>83.160197872340419</v>
      </c>
      <c r="D1273" s="30">
        <v>0</v>
      </c>
      <c r="E1273" s="31">
        <v>83.160197872340419</v>
      </c>
      <c r="F1273" s="32">
        <v>0</v>
      </c>
      <c r="G1273" s="32">
        <v>0</v>
      </c>
      <c r="H1273" s="32">
        <v>0</v>
      </c>
      <c r="I1273" s="32">
        <v>0</v>
      </c>
      <c r="J1273" s="29">
        <f>Лист4!E1271/1000</f>
        <v>1302.8430999999998</v>
      </c>
      <c r="K1273" s="33"/>
      <c r="L1273" s="33"/>
    </row>
    <row r="1274" spans="1:12" s="34" customFormat="1" ht="18.75" customHeight="1" x14ac:dyDescent="0.25">
      <c r="A1274" s="23" t="str">
        <f>Лист4!A1272</f>
        <v xml:space="preserve">Звездная ул. д.49 - корп. 2 </v>
      </c>
      <c r="B1274" s="49">
        <f t="shared" si="38"/>
        <v>1257.4792110638305</v>
      </c>
      <c r="C1274" s="49">
        <f t="shared" si="39"/>
        <v>85.737218936170279</v>
      </c>
      <c r="D1274" s="30">
        <v>0</v>
      </c>
      <c r="E1274" s="31">
        <v>85.737218936170279</v>
      </c>
      <c r="F1274" s="32">
        <v>0</v>
      </c>
      <c r="G1274" s="32">
        <v>0</v>
      </c>
      <c r="H1274" s="32">
        <v>0</v>
      </c>
      <c r="I1274" s="32">
        <v>0</v>
      </c>
      <c r="J1274" s="29">
        <f>Лист4!E1272/1000</f>
        <v>1343.2164300000009</v>
      </c>
      <c r="K1274" s="33"/>
      <c r="L1274" s="33"/>
    </row>
    <row r="1275" spans="1:12" s="34" customFormat="1" ht="18.75" customHeight="1" x14ac:dyDescent="0.25">
      <c r="A1275" s="23" t="str">
        <f>Лист4!A1273</f>
        <v xml:space="preserve">Звездная ул. д.49 - корп. 3 </v>
      </c>
      <c r="B1275" s="49">
        <f t="shared" si="38"/>
        <v>42.201429787234041</v>
      </c>
      <c r="C1275" s="49">
        <f t="shared" si="39"/>
        <v>2.8773702127659577</v>
      </c>
      <c r="D1275" s="30">
        <v>0</v>
      </c>
      <c r="E1275" s="31">
        <v>2.8773702127659577</v>
      </c>
      <c r="F1275" s="32">
        <v>0</v>
      </c>
      <c r="G1275" s="32">
        <v>0</v>
      </c>
      <c r="H1275" s="32">
        <v>0</v>
      </c>
      <c r="I1275" s="32">
        <v>0</v>
      </c>
      <c r="J1275" s="29">
        <f>Лист4!E1273/1000</f>
        <v>45.078800000000001</v>
      </c>
      <c r="K1275" s="33"/>
      <c r="L1275" s="33"/>
    </row>
    <row r="1276" spans="1:12" s="34" customFormat="1" ht="18.75" customHeight="1" x14ac:dyDescent="0.25">
      <c r="A1276" s="23" t="str">
        <f>Лист4!A1274</f>
        <v xml:space="preserve">Звездная ул. д.5 </v>
      </c>
      <c r="B1276" s="49">
        <f t="shared" si="38"/>
        <v>1006.4295625531915</v>
      </c>
      <c r="C1276" s="49">
        <f t="shared" si="39"/>
        <v>68.620197446808518</v>
      </c>
      <c r="D1276" s="30">
        <v>0</v>
      </c>
      <c r="E1276" s="31">
        <v>68.620197446808518</v>
      </c>
      <c r="F1276" s="32">
        <v>0</v>
      </c>
      <c r="G1276" s="32">
        <v>0</v>
      </c>
      <c r="H1276" s="32">
        <v>0</v>
      </c>
      <c r="I1276" s="32">
        <v>0</v>
      </c>
      <c r="J1276" s="29">
        <f>Лист4!E1274/1000</f>
        <v>1075.0497600000001</v>
      </c>
      <c r="K1276" s="33"/>
      <c r="L1276" s="33"/>
    </row>
    <row r="1277" spans="1:12" s="34" customFormat="1" ht="18.75" customHeight="1" x14ac:dyDescent="0.25">
      <c r="A1277" s="23" t="str">
        <f>Лист4!A1275</f>
        <v xml:space="preserve">Звездная ул. д.5 - корп. 2 </v>
      </c>
      <c r="B1277" s="49">
        <f t="shared" si="38"/>
        <v>876.45463914893628</v>
      </c>
      <c r="C1277" s="49">
        <f t="shared" si="39"/>
        <v>59.758270851063827</v>
      </c>
      <c r="D1277" s="30">
        <v>0</v>
      </c>
      <c r="E1277" s="31">
        <v>59.758270851063827</v>
      </c>
      <c r="F1277" s="32">
        <v>0</v>
      </c>
      <c r="G1277" s="32">
        <v>0</v>
      </c>
      <c r="H1277" s="32">
        <v>0</v>
      </c>
      <c r="I1277" s="32">
        <v>0</v>
      </c>
      <c r="J1277" s="29">
        <f>Лист4!E1275/1000</f>
        <v>936.21291000000008</v>
      </c>
      <c r="K1277" s="33"/>
      <c r="L1277" s="33"/>
    </row>
    <row r="1278" spans="1:12" s="34" customFormat="1" ht="18.75" customHeight="1" x14ac:dyDescent="0.25">
      <c r="A1278" s="23" t="str">
        <f>Лист4!A1276</f>
        <v xml:space="preserve">Звездная ул. д.51 - корп. 1 </v>
      </c>
      <c r="B1278" s="49">
        <f t="shared" si="38"/>
        <v>2126.1596493617008</v>
      </c>
      <c r="C1278" s="49">
        <f t="shared" si="39"/>
        <v>144.96543063829779</v>
      </c>
      <c r="D1278" s="30">
        <v>0</v>
      </c>
      <c r="E1278" s="31">
        <v>144.96543063829779</v>
      </c>
      <c r="F1278" s="32">
        <v>0</v>
      </c>
      <c r="G1278" s="32">
        <v>0</v>
      </c>
      <c r="H1278" s="32">
        <v>0</v>
      </c>
      <c r="I1278" s="32">
        <v>0</v>
      </c>
      <c r="J1278" s="29">
        <f>Лист4!E1276/1000</f>
        <v>2271.1250799999984</v>
      </c>
      <c r="K1278" s="33"/>
      <c r="L1278" s="33"/>
    </row>
    <row r="1279" spans="1:12" s="34" customFormat="1" ht="18.75" customHeight="1" x14ac:dyDescent="0.25">
      <c r="A1279" s="23" t="str">
        <f>Лист4!A1277</f>
        <v xml:space="preserve">Звездная ул. д.57 </v>
      </c>
      <c r="B1279" s="49">
        <f t="shared" si="38"/>
        <v>945.59998382978722</v>
      </c>
      <c r="C1279" s="49">
        <f t="shared" si="39"/>
        <v>64.472726170212766</v>
      </c>
      <c r="D1279" s="30">
        <v>0</v>
      </c>
      <c r="E1279" s="31">
        <v>64.472726170212766</v>
      </c>
      <c r="F1279" s="32">
        <v>0</v>
      </c>
      <c r="G1279" s="32">
        <v>0</v>
      </c>
      <c r="H1279" s="32">
        <v>0</v>
      </c>
      <c r="I1279" s="32">
        <v>0</v>
      </c>
      <c r="J1279" s="29">
        <f>Лист4!E1277/1000</f>
        <v>1010.07271</v>
      </c>
      <c r="K1279" s="33"/>
      <c r="L1279" s="33"/>
    </row>
    <row r="1280" spans="1:12" s="34" customFormat="1" ht="18.75" customHeight="1" x14ac:dyDescent="0.25">
      <c r="A1280" s="23" t="str">
        <f>Лист4!A1278</f>
        <v xml:space="preserve">Звездная ул. д.57 - корп. 1 </v>
      </c>
      <c r="B1280" s="49">
        <f t="shared" si="38"/>
        <v>1247.1059863829787</v>
      </c>
      <c r="C1280" s="49">
        <f t="shared" si="39"/>
        <v>85.029953617021278</v>
      </c>
      <c r="D1280" s="30">
        <v>0</v>
      </c>
      <c r="E1280" s="31">
        <v>85.029953617021278</v>
      </c>
      <c r="F1280" s="32">
        <v>0</v>
      </c>
      <c r="G1280" s="32">
        <v>0</v>
      </c>
      <c r="H1280" s="32">
        <v>0</v>
      </c>
      <c r="I1280" s="32">
        <v>0</v>
      </c>
      <c r="J1280" s="29">
        <f>Лист4!E1278/1000</f>
        <v>1332.1359399999999</v>
      </c>
      <c r="K1280" s="33"/>
      <c r="L1280" s="33"/>
    </row>
    <row r="1281" spans="1:12" s="34" customFormat="1" ht="18.75" customHeight="1" x14ac:dyDescent="0.25">
      <c r="A1281" s="23" t="str">
        <f>Лист4!A1279</f>
        <v xml:space="preserve">Звездная ул. д.57 - корп. 2 </v>
      </c>
      <c r="B1281" s="49">
        <f t="shared" si="38"/>
        <v>1112.8324127659575</v>
      </c>
      <c r="C1281" s="49">
        <f t="shared" si="39"/>
        <v>75.874937234042562</v>
      </c>
      <c r="D1281" s="30">
        <v>0</v>
      </c>
      <c r="E1281" s="31">
        <v>75.874937234042562</v>
      </c>
      <c r="F1281" s="32">
        <v>0</v>
      </c>
      <c r="G1281" s="32">
        <v>0</v>
      </c>
      <c r="H1281" s="32">
        <v>0</v>
      </c>
      <c r="I1281" s="32">
        <v>0</v>
      </c>
      <c r="J1281" s="29">
        <f>Лист4!E1279/1000</f>
        <v>1188.7073500000001</v>
      </c>
      <c r="K1281" s="33"/>
      <c r="L1281" s="33"/>
    </row>
    <row r="1282" spans="1:12" s="34" customFormat="1" ht="18.75" customHeight="1" x14ac:dyDescent="0.25">
      <c r="A1282" s="23" t="str">
        <f>Лист4!A1280</f>
        <v xml:space="preserve">Звездная ул. д.57 - корп. 3 </v>
      </c>
      <c r="B1282" s="49">
        <f t="shared" si="38"/>
        <v>504.7247582978722</v>
      </c>
      <c r="C1282" s="49">
        <f t="shared" si="39"/>
        <v>34.413051702127653</v>
      </c>
      <c r="D1282" s="30">
        <v>0</v>
      </c>
      <c r="E1282" s="31">
        <v>34.413051702127653</v>
      </c>
      <c r="F1282" s="32">
        <v>0</v>
      </c>
      <c r="G1282" s="32">
        <v>0</v>
      </c>
      <c r="H1282" s="32">
        <v>0</v>
      </c>
      <c r="I1282" s="32">
        <v>0</v>
      </c>
      <c r="J1282" s="29">
        <f>Лист4!E1280/1000</f>
        <v>539.13780999999983</v>
      </c>
      <c r="K1282" s="33"/>
      <c r="L1282" s="33"/>
    </row>
    <row r="1283" spans="1:12" s="34" customFormat="1" ht="18.75" customHeight="1" x14ac:dyDescent="0.25">
      <c r="A1283" s="23" t="str">
        <f>Лист4!A1281</f>
        <v xml:space="preserve">Звездная ул. д.59 </v>
      </c>
      <c r="B1283" s="49">
        <f t="shared" si="38"/>
        <v>1898.7574451063836</v>
      </c>
      <c r="C1283" s="49">
        <f t="shared" si="39"/>
        <v>129.46073489361706</v>
      </c>
      <c r="D1283" s="30">
        <v>0</v>
      </c>
      <c r="E1283" s="31">
        <v>129.46073489361706</v>
      </c>
      <c r="F1283" s="32">
        <v>0</v>
      </c>
      <c r="G1283" s="32">
        <v>0</v>
      </c>
      <c r="H1283" s="32">
        <v>0</v>
      </c>
      <c r="I1283" s="32">
        <v>0</v>
      </c>
      <c r="J1283" s="29">
        <f>Лист4!E1281/1000</f>
        <v>2028.2181800000005</v>
      </c>
      <c r="K1283" s="33"/>
      <c r="L1283" s="33"/>
    </row>
    <row r="1284" spans="1:12" s="34" customFormat="1" ht="18.75" customHeight="1" x14ac:dyDescent="0.25">
      <c r="A1284" s="23" t="str">
        <f>Лист4!A1282</f>
        <v xml:space="preserve">Звездная ул. д.61 </v>
      </c>
      <c r="B1284" s="49">
        <f t="shared" si="38"/>
        <v>1529.7438059574463</v>
      </c>
      <c r="C1284" s="49">
        <f t="shared" si="39"/>
        <v>104.30071404255317</v>
      </c>
      <c r="D1284" s="30">
        <v>0</v>
      </c>
      <c r="E1284" s="31">
        <v>104.30071404255317</v>
      </c>
      <c r="F1284" s="32">
        <v>0</v>
      </c>
      <c r="G1284" s="32">
        <v>0</v>
      </c>
      <c r="H1284" s="32">
        <v>0</v>
      </c>
      <c r="I1284" s="32">
        <v>0</v>
      </c>
      <c r="J1284" s="29">
        <f>Лист4!E1282/1000</f>
        <v>1634.0445199999995</v>
      </c>
      <c r="K1284" s="33"/>
      <c r="L1284" s="33"/>
    </row>
    <row r="1285" spans="1:12" s="34" customFormat="1" ht="18.75" customHeight="1" x14ac:dyDescent="0.25">
      <c r="A1285" s="23" t="str">
        <f>Лист4!A1283</f>
        <v xml:space="preserve">Звездная ул. д.63 </v>
      </c>
      <c r="B1285" s="49">
        <f t="shared" si="38"/>
        <v>1227.7712442553188</v>
      </c>
      <c r="C1285" s="49">
        <f t="shared" si="39"/>
        <v>83.711675744680832</v>
      </c>
      <c r="D1285" s="30">
        <v>0</v>
      </c>
      <c r="E1285" s="31">
        <v>83.711675744680832</v>
      </c>
      <c r="F1285" s="32">
        <v>0</v>
      </c>
      <c r="G1285" s="32">
        <v>0</v>
      </c>
      <c r="H1285" s="32">
        <v>0</v>
      </c>
      <c r="I1285" s="32">
        <v>0</v>
      </c>
      <c r="J1285" s="29">
        <f>Лист4!E1283/1000</f>
        <v>1311.4829199999997</v>
      </c>
      <c r="K1285" s="33"/>
      <c r="L1285" s="33"/>
    </row>
    <row r="1286" spans="1:12" s="34" customFormat="1" ht="18.75" customHeight="1" x14ac:dyDescent="0.25">
      <c r="A1286" s="23" t="str">
        <f>Лист4!A1284</f>
        <v xml:space="preserve">Звездная ул. д.7 - корп. 1 </v>
      </c>
      <c r="B1286" s="49">
        <f t="shared" ref="B1286:B1349" si="40">J1286+I1286-E1286</f>
        <v>865.05207659574467</v>
      </c>
      <c r="C1286" s="49">
        <f t="shared" ref="C1286:C1349" si="41">E1286</f>
        <v>58.980823404255318</v>
      </c>
      <c r="D1286" s="30">
        <v>0</v>
      </c>
      <c r="E1286" s="31">
        <v>58.980823404255318</v>
      </c>
      <c r="F1286" s="32">
        <v>0</v>
      </c>
      <c r="G1286" s="32">
        <v>0</v>
      </c>
      <c r="H1286" s="32">
        <v>0</v>
      </c>
      <c r="I1286" s="32">
        <v>0</v>
      </c>
      <c r="J1286" s="29">
        <f>Лист4!E1284/1000</f>
        <v>924.03289999999993</v>
      </c>
      <c r="K1286" s="33"/>
      <c r="L1286" s="33"/>
    </row>
    <row r="1287" spans="1:12" s="34" customFormat="1" ht="18.75" customHeight="1" x14ac:dyDescent="0.25">
      <c r="A1287" s="23" t="str">
        <f>Лист4!A1285</f>
        <v xml:space="preserve">Звездная ул. д.7 - корп. 2 </v>
      </c>
      <c r="B1287" s="49">
        <f t="shared" si="40"/>
        <v>877.94152085106396</v>
      </c>
      <c r="C1287" s="49">
        <f t="shared" si="41"/>
        <v>59.859649148936185</v>
      </c>
      <c r="D1287" s="30">
        <v>0</v>
      </c>
      <c r="E1287" s="31">
        <v>59.859649148936185</v>
      </c>
      <c r="F1287" s="32">
        <v>0</v>
      </c>
      <c r="G1287" s="32">
        <v>0</v>
      </c>
      <c r="H1287" s="32">
        <v>0</v>
      </c>
      <c r="I1287" s="32">
        <v>0</v>
      </c>
      <c r="J1287" s="29">
        <f>Лист4!E1285/1000</f>
        <v>937.80117000000018</v>
      </c>
      <c r="K1287" s="33"/>
      <c r="L1287" s="33"/>
    </row>
    <row r="1288" spans="1:12" s="34" customFormat="1" ht="18.75" customHeight="1" x14ac:dyDescent="0.25">
      <c r="A1288" s="23" t="str">
        <f>Лист4!A1286</f>
        <v xml:space="preserve">Звездная ул. д.9/16 </v>
      </c>
      <c r="B1288" s="49">
        <f t="shared" si="40"/>
        <v>1240.3835914893616</v>
      </c>
      <c r="C1288" s="49">
        <f t="shared" si="41"/>
        <v>84.571608510638285</v>
      </c>
      <c r="D1288" s="30">
        <v>0</v>
      </c>
      <c r="E1288" s="31">
        <v>84.571608510638285</v>
      </c>
      <c r="F1288" s="32">
        <v>0</v>
      </c>
      <c r="G1288" s="32">
        <v>0</v>
      </c>
      <c r="H1288" s="32">
        <v>0</v>
      </c>
      <c r="I1288" s="32">
        <v>0</v>
      </c>
      <c r="J1288" s="29">
        <f>Лист4!E1286/1000</f>
        <v>1324.9551999999999</v>
      </c>
      <c r="K1288" s="33"/>
      <c r="L1288" s="33"/>
    </row>
    <row r="1289" spans="1:12" s="34" customFormat="1" ht="18.75" customHeight="1" x14ac:dyDescent="0.25">
      <c r="A1289" s="23" t="str">
        <f>Лист4!A1287</f>
        <v xml:space="preserve">Ивановская ул. д.57 </v>
      </c>
      <c r="B1289" s="49">
        <f t="shared" si="40"/>
        <v>877.21124255319125</v>
      </c>
      <c r="C1289" s="49">
        <f t="shared" si="41"/>
        <v>59.809857446808493</v>
      </c>
      <c r="D1289" s="30">
        <v>0</v>
      </c>
      <c r="E1289" s="31">
        <v>59.809857446808493</v>
      </c>
      <c r="F1289" s="32">
        <v>0</v>
      </c>
      <c r="G1289" s="32">
        <v>0</v>
      </c>
      <c r="H1289" s="32">
        <v>0</v>
      </c>
      <c r="I1289" s="32">
        <v>0</v>
      </c>
      <c r="J1289" s="29">
        <f>Лист4!E1287/1000</f>
        <v>937.02109999999971</v>
      </c>
      <c r="K1289" s="33"/>
      <c r="L1289" s="33"/>
    </row>
    <row r="1290" spans="1:12" s="34" customFormat="1" ht="18.75" customHeight="1" x14ac:dyDescent="0.25">
      <c r="A1290" s="23" t="str">
        <f>Лист4!A1288</f>
        <v xml:space="preserve">Игарская 2-я ул. д.4 </v>
      </c>
      <c r="B1290" s="49">
        <f t="shared" si="40"/>
        <v>439.46628936170202</v>
      </c>
      <c r="C1290" s="49">
        <f t="shared" si="41"/>
        <v>29.963610638297865</v>
      </c>
      <c r="D1290" s="30">
        <v>0</v>
      </c>
      <c r="E1290" s="31">
        <v>29.963610638297865</v>
      </c>
      <c r="F1290" s="32">
        <v>0</v>
      </c>
      <c r="G1290" s="32">
        <v>0</v>
      </c>
      <c r="H1290" s="32">
        <v>0</v>
      </c>
      <c r="I1290" s="32">
        <v>0</v>
      </c>
      <c r="J1290" s="29">
        <f>Лист4!E1288/1000</f>
        <v>469.42989999999986</v>
      </c>
      <c r="K1290" s="33"/>
      <c r="L1290" s="33"/>
    </row>
    <row r="1291" spans="1:12" s="34" customFormat="1" ht="18.75" customHeight="1" x14ac:dyDescent="0.25">
      <c r="A1291" s="23" t="str">
        <f>Лист4!A1289</f>
        <v xml:space="preserve">Игарская 2-я ул. д.8 </v>
      </c>
      <c r="B1291" s="49">
        <f t="shared" si="40"/>
        <v>543.01935319148936</v>
      </c>
      <c r="C1291" s="49">
        <f t="shared" si="41"/>
        <v>37.02404680851064</v>
      </c>
      <c r="D1291" s="30">
        <v>0</v>
      </c>
      <c r="E1291" s="31">
        <v>37.02404680851064</v>
      </c>
      <c r="F1291" s="32">
        <v>0</v>
      </c>
      <c r="G1291" s="32">
        <v>0</v>
      </c>
      <c r="H1291" s="32">
        <v>0</v>
      </c>
      <c r="I1291" s="32">
        <v>0</v>
      </c>
      <c r="J1291" s="29">
        <f>Лист4!E1289/1000</f>
        <v>580.04340000000002</v>
      </c>
      <c r="K1291" s="33"/>
      <c r="L1291" s="33"/>
    </row>
    <row r="1292" spans="1:12" s="34" customFormat="1" ht="18.75" customHeight="1" x14ac:dyDescent="0.25">
      <c r="A1292" s="23" t="str">
        <f>Лист4!A1290</f>
        <v xml:space="preserve">Камская ул. д.9/72 </v>
      </c>
      <c r="B1292" s="49">
        <f t="shared" si="40"/>
        <v>0.62320851063829796</v>
      </c>
      <c r="C1292" s="49">
        <f t="shared" si="41"/>
        <v>4.2491489361702134E-2</v>
      </c>
      <c r="D1292" s="30">
        <v>0</v>
      </c>
      <c r="E1292" s="31">
        <v>4.2491489361702134E-2</v>
      </c>
      <c r="F1292" s="32">
        <v>0</v>
      </c>
      <c r="G1292" s="32">
        <v>0</v>
      </c>
      <c r="H1292" s="32">
        <v>0</v>
      </c>
      <c r="I1292" s="32">
        <v>0</v>
      </c>
      <c r="J1292" s="29">
        <f>Лист4!E1290/1000</f>
        <v>0.66570000000000007</v>
      </c>
      <c r="K1292" s="33"/>
      <c r="L1292" s="33"/>
    </row>
    <row r="1293" spans="1:12" s="34" customFormat="1" ht="18.75" customHeight="1" x14ac:dyDescent="0.25">
      <c r="A1293" s="23" t="str">
        <f>Лист4!A1291</f>
        <v xml:space="preserve">Каспийский пер. д.13 </v>
      </c>
      <c r="B1293" s="49">
        <f t="shared" si="40"/>
        <v>64.090587234042545</v>
      </c>
      <c r="C1293" s="49">
        <f t="shared" si="41"/>
        <v>4.3698127659574464</v>
      </c>
      <c r="D1293" s="30">
        <v>0</v>
      </c>
      <c r="E1293" s="31">
        <v>4.3698127659574464</v>
      </c>
      <c r="F1293" s="32">
        <v>0</v>
      </c>
      <c r="G1293" s="32">
        <v>0</v>
      </c>
      <c r="H1293" s="32">
        <v>0</v>
      </c>
      <c r="I1293" s="32">
        <v>0</v>
      </c>
      <c r="J1293" s="29">
        <f>Лист4!E1291/1000</f>
        <v>68.460399999999993</v>
      </c>
      <c r="K1293" s="33"/>
      <c r="L1293" s="33"/>
    </row>
    <row r="1294" spans="1:12" s="34" customFormat="1" ht="18.75" customHeight="1" x14ac:dyDescent="0.25">
      <c r="A1294" s="23" t="str">
        <f>Лист4!A1292</f>
        <v xml:space="preserve">Кирова ул. д.54 </v>
      </c>
      <c r="B1294" s="49">
        <f t="shared" si="40"/>
        <v>407.8696085106385</v>
      </c>
      <c r="C1294" s="49">
        <f t="shared" si="41"/>
        <v>27.809291489361719</v>
      </c>
      <c r="D1294" s="30">
        <v>0</v>
      </c>
      <c r="E1294" s="31">
        <v>27.809291489361719</v>
      </c>
      <c r="F1294" s="32">
        <v>0</v>
      </c>
      <c r="G1294" s="32">
        <v>0</v>
      </c>
      <c r="H1294" s="32">
        <v>0</v>
      </c>
      <c r="I1294" s="32">
        <v>651.1</v>
      </c>
      <c r="J1294" s="29">
        <f>Лист4!E1292/1000-I1294</f>
        <v>-215.4210999999998</v>
      </c>
      <c r="K1294" s="33"/>
      <c r="L1294" s="33"/>
    </row>
    <row r="1295" spans="1:12" s="34" customFormat="1" ht="18.75" customHeight="1" x14ac:dyDescent="0.25">
      <c r="A1295" s="23" t="str">
        <f>Лист4!A1293</f>
        <v xml:space="preserve">Кирова ул. д.87 </v>
      </c>
      <c r="B1295" s="49">
        <f t="shared" si="40"/>
        <v>488.90347234042565</v>
      </c>
      <c r="C1295" s="49">
        <f t="shared" si="41"/>
        <v>33.33432765957447</v>
      </c>
      <c r="D1295" s="30">
        <v>0</v>
      </c>
      <c r="E1295" s="31">
        <v>33.33432765957447</v>
      </c>
      <c r="F1295" s="32">
        <v>0</v>
      </c>
      <c r="G1295" s="32">
        <v>0</v>
      </c>
      <c r="H1295" s="32">
        <v>0</v>
      </c>
      <c r="I1295" s="32">
        <v>0</v>
      </c>
      <c r="J1295" s="29">
        <f>Лист4!E1293/1000</f>
        <v>522.23780000000011</v>
      </c>
      <c r="K1295" s="33"/>
      <c r="L1295" s="33"/>
    </row>
    <row r="1296" spans="1:12" s="34" customFormat="1" ht="18.75" customHeight="1" x14ac:dyDescent="0.25">
      <c r="A1296" s="23" t="str">
        <f>Лист4!A1294</f>
        <v xml:space="preserve">Кирова ул. д.87/2А </v>
      </c>
      <c r="B1296" s="49">
        <f t="shared" si="40"/>
        <v>429.76850212765964</v>
      </c>
      <c r="C1296" s="49">
        <f t="shared" si="41"/>
        <v>29.302397872340428</v>
      </c>
      <c r="D1296" s="30">
        <v>0</v>
      </c>
      <c r="E1296" s="31">
        <v>29.302397872340428</v>
      </c>
      <c r="F1296" s="32">
        <v>0</v>
      </c>
      <c r="G1296" s="32">
        <v>0</v>
      </c>
      <c r="H1296" s="32">
        <v>0</v>
      </c>
      <c r="I1296" s="32">
        <v>0</v>
      </c>
      <c r="J1296" s="29">
        <f>Лист4!E1294/1000</f>
        <v>459.07090000000005</v>
      </c>
      <c r="K1296" s="33"/>
      <c r="L1296" s="33"/>
    </row>
    <row r="1297" spans="1:12" s="34" customFormat="1" ht="18.75" customHeight="1" x14ac:dyDescent="0.25">
      <c r="A1297" s="23" t="str">
        <f>Лист4!A1295</f>
        <v xml:space="preserve">Кирова ул. д.90 </v>
      </c>
      <c r="B1297" s="49">
        <f t="shared" si="40"/>
        <v>115.15389787234042</v>
      </c>
      <c r="C1297" s="49">
        <f t="shared" si="41"/>
        <v>7.8514021276595756</v>
      </c>
      <c r="D1297" s="30">
        <v>0</v>
      </c>
      <c r="E1297" s="31">
        <v>7.8514021276595756</v>
      </c>
      <c r="F1297" s="32">
        <v>0</v>
      </c>
      <c r="G1297" s="32">
        <v>0</v>
      </c>
      <c r="H1297" s="32">
        <v>0</v>
      </c>
      <c r="I1297" s="32">
        <v>0</v>
      </c>
      <c r="J1297" s="29">
        <f>Лист4!E1295/1000</f>
        <v>123.00530000000001</v>
      </c>
      <c r="K1297" s="33"/>
      <c r="L1297" s="33"/>
    </row>
    <row r="1298" spans="1:12" s="34" customFormat="1" ht="18.75" customHeight="1" x14ac:dyDescent="0.25">
      <c r="A1298" s="23" t="str">
        <f>Лист4!A1296</f>
        <v xml:space="preserve">Кирова ул. д.90Б </v>
      </c>
      <c r="B1298" s="49">
        <f t="shared" si="40"/>
        <v>47.967302127659572</v>
      </c>
      <c r="C1298" s="49">
        <f t="shared" si="41"/>
        <v>3.2704978723404254</v>
      </c>
      <c r="D1298" s="30">
        <v>0</v>
      </c>
      <c r="E1298" s="31">
        <v>3.2704978723404254</v>
      </c>
      <c r="F1298" s="32">
        <v>0</v>
      </c>
      <c r="G1298" s="32">
        <v>0</v>
      </c>
      <c r="H1298" s="32">
        <v>0</v>
      </c>
      <c r="I1298" s="32">
        <v>0</v>
      </c>
      <c r="J1298" s="29">
        <f>Лист4!E1296/1000</f>
        <v>51.2378</v>
      </c>
      <c r="K1298" s="33"/>
      <c r="L1298" s="33"/>
    </row>
    <row r="1299" spans="1:12" s="34" customFormat="1" ht="18.75" customHeight="1" x14ac:dyDescent="0.25">
      <c r="A1299" s="23" t="str">
        <f>Лист4!A1297</f>
        <v xml:space="preserve">Кирова ул. д.92 </v>
      </c>
      <c r="B1299" s="49">
        <f t="shared" si="40"/>
        <v>161.71282553191486</v>
      </c>
      <c r="C1299" s="49">
        <f t="shared" si="41"/>
        <v>11.025874468085105</v>
      </c>
      <c r="D1299" s="30">
        <v>0</v>
      </c>
      <c r="E1299" s="31">
        <v>11.025874468085105</v>
      </c>
      <c r="F1299" s="32">
        <v>0</v>
      </c>
      <c r="G1299" s="32">
        <v>0</v>
      </c>
      <c r="H1299" s="32">
        <v>0</v>
      </c>
      <c r="I1299" s="32">
        <v>0</v>
      </c>
      <c r="J1299" s="29">
        <f>Лист4!E1297/1000</f>
        <v>172.73869999999997</v>
      </c>
      <c r="K1299" s="33"/>
      <c r="L1299" s="33"/>
    </row>
    <row r="1300" spans="1:12" s="34" customFormat="1" ht="18.75" customHeight="1" x14ac:dyDescent="0.25">
      <c r="A1300" s="23" t="str">
        <f>Лист4!A1298</f>
        <v xml:space="preserve">Кирова ул. д.92А </v>
      </c>
      <c r="B1300" s="49">
        <f t="shared" si="40"/>
        <v>150.40594893617023</v>
      </c>
      <c r="C1300" s="49">
        <f t="shared" si="41"/>
        <v>10.254951063829786</v>
      </c>
      <c r="D1300" s="30">
        <v>0</v>
      </c>
      <c r="E1300" s="31">
        <v>10.254951063829786</v>
      </c>
      <c r="F1300" s="32">
        <v>0</v>
      </c>
      <c r="G1300" s="32">
        <v>0</v>
      </c>
      <c r="H1300" s="32">
        <v>0</v>
      </c>
      <c r="I1300" s="32">
        <v>476.3</v>
      </c>
      <c r="J1300" s="29">
        <f>Лист4!E1298/1000-I1300</f>
        <v>-315.63909999999998</v>
      </c>
      <c r="K1300" s="33"/>
      <c r="L1300" s="33"/>
    </row>
    <row r="1301" spans="1:12" s="34" customFormat="1" ht="18.75" customHeight="1" x14ac:dyDescent="0.25">
      <c r="A1301" s="23" t="str">
        <f>Лист4!A1299</f>
        <v xml:space="preserve">Кирова ул. д.94 </v>
      </c>
      <c r="B1301" s="49">
        <f t="shared" si="40"/>
        <v>26.027310638297873</v>
      </c>
      <c r="C1301" s="49">
        <f t="shared" si="41"/>
        <v>1.7745893617021278</v>
      </c>
      <c r="D1301" s="30">
        <v>0</v>
      </c>
      <c r="E1301" s="31">
        <v>1.7745893617021278</v>
      </c>
      <c r="F1301" s="32">
        <v>0</v>
      </c>
      <c r="G1301" s="32">
        <v>0</v>
      </c>
      <c r="H1301" s="32">
        <v>0</v>
      </c>
      <c r="I1301" s="32">
        <v>0</v>
      </c>
      <c r="J1301" s="29">
        <f>Лист4!E1299/1000</f>
        <v>27.8019</v>
      </c>
      <c r="K1301" s="33"/>
      <c r="L1301" s="33"/>
    </row>
    <row r="1302" spans="1:12" s="34" customFormat="1" ht="18.75" customHeight="1" x14ac:dyDescent="0.25">
      <c r="A1302" s="23" t="str">
        <f>Лист4!A1300</f>
        <v xml:space="preserve">Кирова ул. д.96 </v>
      </c>
      <c r="B1302" s="49">
        <f t="shared" si="40"/>
        <v>37.963911489361706</v>
      </c>
      <c r="C1302" s="49">
        <f t="shared" si="41"/>
        <v>2.5884485106382975</v>
      </c>
      <c r="D1302" s="30">
        <v>0</v>
      </c>
      <c r="E1302" s="31">
        <v>2.5884485106382975</v>
      </c>
      <c r="F1302" s="32">
        <v>0</v>
      </c>
      <c r="G1302" s="32">
        <v>0</v>
      </c>
      <c r="H1302" s="32">
        <v>0</v>
      </c>
      <c r="I1302" s="32">
        <v>0</v>
      </c>
      <c r="J1302" s="29">
        <f>Лист4!E1300/1000</f>
        <v>40.55236</v>
      </c>
      <c r="K1302" s="33"/>
      <c r="L1302" s="33"/>
    </row>
    <row r="1303" spans="1:12" s="34" customFormat="1" ht="18.75" customHeight="1" x14ac:dyDescent="0.25">
      <c r="A1303" s="23" t="str">
        <f>Лист4!A1301</f>
        <v xml:space="preserve">Кирова ул. д.96А </v>
      </c>
      <c r="B1303" s="49">
        <f t="shared" si="40"/>
        <v>288.7768680851064</v>
      </c>
      <c r="C1303" s="49">
        <f t="shared" si="41"/>
        <v>19.689331914893618</v>
      </c>
      <c r="D1303" s="30">
        <v>0</v>
      </c>
      <c r="E1303" s="31">
        <v>19.689331914893618</v>
      </c>
      <c r="F1303" s="32">
        <v>0</v>
      </c>
      <c r="G1303" s="32">
        <v>0</v>
      </c>
      <c r="H1303" s="32">
        <v>0</v>
      </c>
      <c r="I1303" s="32">
        <v>0</v>
      </c>
      <c r="J1303" s="29">
        <f>Лист4!E1301/1000</f>
        <v>308.46620000000001</v>
      </c>
      <c r="K1303" s="33"/>
      <c r="L1303" s="33"/>
    </row>
    <row r="1304" spans="1:12" s="34" customFormat="1" ht="18.75" customHeight="1" x14ac:dyDescent="0.25">
      <c r="A1304" s="23" t="str">
        <f>Лист4!A1302</f>
        <v xml:space="preserve">Кирова ул. д.98 </v>
      </c>
      <c r="B1304" s="49">
        <f t="shared" si="40"/>
        <v>55.069744680851066</v>
      </c>
      <c r="C1304" s="49">
        <f t="shared" si="41"/>
        <v>3.7547553191489365</v>
      </c>
      <c r="D1304" s="30">
        <v>0</v>
      </c>
      <c r="E1304" s="31">
        <v>3.7547553191489365</v>
      </c>
      <c r="F1304" s="32">
        <v>0</v>
      </c>
      <c r="G1304" s="32">
        <v>0</v>
      </c>
      <c r="H1304" s="32">
        <v>0</v>
      </c>
      <c r="I1304" s="32">
        <v>0</v>
      </c>
      <c r="J1304" s="29">
        <f>Лист4!E1302/1000</f>
        <v>58.8245</v>
      </c>
      <c r="K1304" s="33"/>
      <c r="L1304" s="33"/>
    </row>
    <row r="1305" spans="1:12" s="34" customFormat="1" ht="18.75" customHeight="1" x14ac:dyDescent="0.25">
      <c r="A1305" s="23" t="str">
        <f>Лист4!A1303</f>
        <v xml:space="preserve">Космонавтов ул. д.14 </v>
      </c>
      <c r="B1305" s="49">
        <f t="shared" si="40"/>
        <v>710.06891063829789</v>
      </c>
      <c r="C1305" s="49">
        <f t="shared" si="41"/>
        <v>48.413789361702129</v>
      </c>
      <c r="D1305" s="30">
        <v>0</v>
      </c>
      <c r="E1305" s="31">
        <v>48.413789361702129</v>
      </c>
      <c r="F1305" s="32">
        <v>0</v>
      </c>
      <c r="G1305" s="32">
        <v>0</v>
      </c>
      <c r="H1305" s="32">
        <v>0</v>
      </c>
      <c r="I1305" s="32">
        <v>0</v>
      </c>
      <c r="J1305" s="29">
        <f>Лист4!E1303/1000</f>
        <v>758.48270000000002</v>
      </c>
      <c r="K1305" s="33"/>
      <c r="L1305" s="33"/>
    </row>
    <row r="1306" spans="1:12" s="34" customFormat="1" ht="18.75" customHeight="1" x14ac:dyDescent="0.25">
      <c r="A1306" s="23" t="str">
        <f>Лист4!A1304</f>
        <v xml:space="preserve">Космонавтов ул. д.16 </v>
      </c>
      <c r="B1306" s="49">
        <f t="shared" si="40"/>
        <v>829.65182042553181</v>
      </c>
      <c r="C1306" s="49">
        <f t="shared" si="41"/>
        <v>56.567169574468068</v>
      </c>
      <c r="D1306" s="30">
        <v>0</v>
      </c>
      <c r="E1306" s="31">
        <v>56.567169574468068</v>
      </c>
      <c r="F1306" s="32">
        <v>0</v>
      </c>
      <c r="G1306" s="32">
        <v>0</v>
      </c>
      <c r="H1306" s="32">
        <v>0</v>
      </c>
      <c r="I1306" s="32">
        <v>0</v>
      </c>
      <c r="J1306" s="29">
        <f>Лист4!E1304/1000</f>
        <v>886.21898999999985</v>
      </c>
      <c r="K1306" s="33"/>
      <c r="L1306" s="33"/>
    </row>
    <row r="1307" spans="1:12" s="34" customFormat="1" ht="18.75" customHeight="1" x14ac:dyDescent="0.25">
      <c r="A1307" s="23" t="str">
        <f>Лист4!A1305</f>
        <v xml:space="preserve">Космонавтов ул. д.18 - корп. 3 </v>
      </c>
      <c r="B1307" s="49">
        <f t="shared" si="40"/>
        <v>1248.2093191489359</v>
      </c>
      <c r="C1307" s="49">
        <f t="shared" si="41"/>
        <v>85.105180851063821</v>
      </c>
      <c r="D1307" s="30">
        <v>0</v>
      </c>
      <c r="E1307" s="31">
        <v>85.105180851063821</v>
      </c>
      <c r="F1307" s="32">
        <v>0</v>
      </c>
      <c r="G1307" s="32">
        <v>0</v>
      </c>
      <c r="H1307" s="32">
        <v>0</v>
      </c>
      <c r="I1307" s="32">
        <v>0</v>
      </c>
      <c r="J1307" s="29">
        <f>Лист4!E1305/1000</f>
        <v>1333.3144999999997</v>
      </c>
      <c r="K1307" s="33"/>
      <c r="L1307" s="33"/>
    </row>
    <row r="1308" spans="1:12" s="34" customFormat="1" ht="18.75" customHeight="1" x14ac:dyDescent="0.25">
      <c r="A1308" s="23" t="str">
        <f>Лист4!A1306</f>
        <v xml:space="preserve">Космонавтов ул. д.3 </v>
      </c>
      <c r="B1308" s="49">
        <f t="shared" si="40"/>
        <v>663.47223659574468</v>
      </c>
      <c r="C1308" s="49">
        <f t="shared" si="41"/>
        <v>45.236743404255321</v>
      </c>
      <c r="D1308" s="30">
        <v>0</v>
      </c>
      <c r="E1308" s="31">
        <v>45.236743404255321</v>
      </c>
      <c r="F1308" s="32">
        <v>0</v>
      </c>
      <c r="G1308" s="32">
        <v>0</v>
      </c>
      <c r="H1308" s="32">
        <v>0</v>
      </c>
      <c r="I1308" s="32">
        <v>0</v>
      </c>
      <c r="J1308" s="29">
        <f>Лист4!E1306/1000</f>
        <v>708.70898</v>
      </c>
      <c r="K1308" s="33"/>
      <c r="L1308" s="33"/>
    </row>
    <row r="1309" spans="1:12" s="34" customFormat="1" ht="18.75" customHeight="1" x14ac:dyDescent="0.25">
      <c r="A1309" s="23" t="str">
        <f>Лист4!A1307</f>
        <v xml:space="preserve">Космонавтов ул. д.3А </v>
      </c>
      <c r="B1309" s="49">
        <f t="shared" si="40"/>
        <v>334.65994638297866</v>
      </c>
      <c r="C1309" s="49">
        <f t="shared" si="41"/>
        <v>22.817723617021272</v>
      </c>
      <c r="D1309" s="30">
        <v>0</v>
      </c>
      <c r="E1309" s="31">
        <v>22.817723617021272</v>
      </c>
      <c r="F1309" s="32">
        <v>0</v>
      </c>
      <c r="G1309" s="32">
        <v>0</v>
      </c>
      <c r="H1309" s="32">
        <v>0</v>
      </c>
      <c r="I1309" s="32">
        <v>0</v>
      </c>
      <c r="J1309" s="29">
        <f>Лист4!E1307/1000</f>
        <v>357.47766999999993</v>
      </c>
      <c r="K1309" s="33"/>
      <c r="L1309" s="33"/>
    </row>
    <row r="1310" spans="1:12" s="34" customFormat="1" ht="18.75" customHeight="1" x14ac:dyDescent="0.25">
      <c r="A1310" s="23" t="str">
        <f>Лист4!A1308</f>
        <v xml:space="preserve">Космонавтов ул. д.3Б </v>
      </c>
      <c r="B1310" s="49">
        <f t="shared" si="40"/>
        <v>706.89504085106364</v>
      </c>
      <c r="C1310" s="49">
        <f t="shared" si="41"/>
        <v>48.197389148936153</v>
      </c>
      <c r="D1310" s="30">
        <v>0</v>
      </c>
      <c r="E1310" s="31">
        <v>48.197389148936153</v>
      </c>
      <c r="F1310" s="32">
        <v>0</v>
      </c>
      <c r="G1310" s="32">
        <v>0</v>
      </c>
      <c r="H1310" s="32">
        <v>0</v>
      </c>
      <c r="I1310" s="32">
        <v>0</v>
      </c>
      <c r="J1310" s="29">
        <f>Лист4!E1308/1000</f>
        <v>755.09242999999981</v>
      </c>
      <c r="K1310" s="33"/>
      <c r="L1310" s="33"/>
    </row>
    <row r="1311" spans="1:12" s="34" customFormat="1" ht="18.75" customHeight="1" x14ac:dyDescent="0.25">
      <c r="A1311" s="23" t="str">
        <f>Лист4!A1309</f>
        <v xml:space="preserve">Космонавтов ул. д.8 - корп. 2 </v>
      </c>
      <c r="B1311" s="49">
        <f t="shared" si="40"/>
        <v>701.96787404255326</v>
      </c>
      <c r="C1311" s="49">
        <f t="shared" si="41"/>
        <v>47.861445957446811</v>
      </c>
      <c r="D1311" s="30">
        <v>0</v>
      </c>
      <c r="E1311" s="31">
        <v>47.861445957446811</v>
      </c>
      <c r="F1311" s="32">
        <v>0</v>
      </c>
      <c r="G1311" s="32">
        <v>0</v>
      </c>
      <c r="H1311" s="32">
        <v>0</v>
      </c>
      <c r="I1311" s="32"/>
      <c r="J1311" s="29">
        <f>Лист4!E1309/1000</f>
        <v>749.82932000000005</v>
      </c>
      <c r="K1311" s="33"/>
      <c r="L1311" s="33"/>
    </row>
    <row r="1312" spans="1:12" s="34" customFormat="1" ht="18.75" customHeight="1" x14ac:dyDescent="0.25">
      <c r="A1312" s="23" t="str">
        <f>Лист4!A1310</f>
        <v xml:space="preserve">Котельная 1-я ул. д.2 </v>
      </c>
      <c r="B1312" s="49">
        <f t="shared" si="40"/>
        <v>444.19694468085095</v>
      </c>
      <c r="C1312" s="49">
        <f t="shared" si="41"/>
        <v>30.286155319148925</v>
      </c>
      <c r="D1312" s="30">
        <v>0</v>
      </c>
      <c r="E1312" s="31">
        <v>30.286155319148925</v>
      </c>
      <c r="F1312" s="32">
        <v>0</v>
      </c>
      <c r="G1312" s="32">
        <v>0</v>
      </c>
      <c r="H1312" s="32">
        <v>0</v>
      </c>
      <c r="I1312" s="32"/>
      <c r="J1312" s="29">
        <f>Лист4!E1310/1000</f>
        <v>474.48309999999987</v>
      </c>
      <c r="K1312" s="33"/>
      <c r="L1312" s="33"/>
    </row>
    <row r="1313" spans="1:12" s="34" customFormat="1" ht="18.75" customHeight="1" x14ac:dyDescent="0.25">
      <c r="A1313" s="23" t="str">
        <f>Лист4!A1311</f>
        <v xml:space="preserve">Котельная 5-я ул. д.7 - корп. 1 </v>
      </c>
      <c r="B1313" s="49">
        <f t="shared" si="40"/>
        <v>20.036851063829786</v>
      </c>
      <c r="C1313" s="49">
        <f t="shared" si="41"/>
        <v>1.3661489361702126</v>
      </c>
      <c r="D1313" s="30">
        <v>0</v>
      </c>
      <c r="E1313" s="31">
        <v>1.3661489361702126</v>
      </c>
      <c r="F1313" s="32">
        <v>0</v>
      </c>
      <c r="G1313" s="32">
        <v>0</v>
      </c>
      <c r="H1313" s="32">
        <v>0</v>
      </c>
      <c r="I1313" s="32">
        <v>0</v>
      </c>
      <c r="J1313" s="29">
        <f>Лист4!E1311/1000</f>
        <v>21.402999999999999</v>
      </c>
      <c r="K1313" s="33"/>
      <c r="L1313" s="33"/>
    </row>
    <row r="1314" spans="1:12" s="34" customFormat="1" ht="18.75" customHeight="1" x14ac:dyDescent="0.25">
      <c r="A1314" s="23" t="str">
        <f>Лист4!A1312</f>
        <v xml:space="preserve">Котельная 5-я ул. д.7 - корп. 2 </v>
      </c>
      <c r="B1314" s="49">
        <f t="shared" si="40"/>
        <v>73.23528510638296</v>
      </c>
      <c r="C1314" s="49">
        <f t="shared" si="41"/>
        <v>4.9933148936170202</v>
      </c>
      <c r="D1314" s="30">
        <v>0</v>
      </c>
      <c r="E1314" s="31">
        <v>4.9933148936170202</v>
      </c>
      <c r="F1314" s="32">
        <v>0</v>
      </c>
      <c r="G1314" s="32">
        <v>0</v>
      </c>
      <c r="H1314" s="32">
        <v>0</v>
      </c>
      <c r="I1314" s="32">
        <v>0</v>
      </c>
      <c r="J1314" s="29">
        <f>Лист4!E1312/1000</f>
        <v>78.228599999999986</v>
      </c>
      <c r="K1314" s="33"/>
      <c r="L1314" s="33"/>
    </row>
    <row r="1315" spans="1:12" s="34" customFormat="1" ht="18.75" customHeight="1" x14ac:dyDescent="0.25">
      <c r="A1315" s="23" t="str">
        <f>Лист4!A1313</f>
        <v xml:space="preserve">Котельная 5-я ул. д.7 - корп. 3 </v>
      </c>
      <c r="B1315" s="49">
        <f t="shared" si="40"/>
        <v>422.48041702127659</v>
      </c>
      <c r="C1315" s="49">
        <f t="shared" si="41"/>
        <v>28.805482978723404</v>
      </c>
      <c r="D1315" s="30">
        <v>0</v>
      </c>
      <c r="E1315" s="31">
        <v>28.805482978723404</v>
      </c>
      <c r="F1315" s="32">
        <v>0</v>
      </c>
      <c r="G1315" s="32">
        <v>0</v>
      </c>
      <c r="H1315" s="32">
        <v>0</v>
      </c>
      <c r="I1315" s="32">
        <v>0</v>
      </c>
      <c r="J1315" s="29">
        <f>Лист4!E1313/1000</f>
        <v>451.28589999999997</v>
      </c>
      <c r="K1315" s="33"/>
      <c r="L1315" s="33"/>
    </row>
    <row r="1316" spans="1:12" s="34" customFormat="1" ht="18.75" customHeight="1" x14ac:dyDescent="0.25">
      <c r="A1316" s="23" t="str">
        <f>Лист4!A1314</f>
        <v xml:space="preserve">Красная Набережная ул. д.138 </v>
      </c>
      <c r="B1316" s="49">
        <f t="shared" si="40"/>
        <v>283.5798127659574</v>
      </c>
      <c r="C1316" s="49">
        <f t="shared" si="41"/>
        <v>19.334987234042551</v>
      </c>
      <c r="D1316" s="30">
        <v>0</v>
      </c>
      <c r="E1316" s="31">
        <v>19.334987234042551</v>
      </c>
      <c r="F1316" s="32">
        <v>0</v>
      </c>
      <c r="G1316" s="32">
        <v>0</v>
      </c>
      <c r="H1316" s="32">
        <v>0</v>
      </c>
      <c r="I1316" s="32">
        <v>0</v>
      </c>
      <c r="J1316" s="29">
        <f>Лист4!E1314/1000</f>
        <v>302.91479999999996</v>
      </c>
      <c r="K1316" s="33"/>
      <c r="L1316" s="33"/>
    </row>
    <row r="1317" spans="1:12" s="34" customFormat="1" ht="25.5" customHeight="1" x14ac:dyDescent="0.25">
      <c r="A1317" s="23" t="str">
        <f>Лист4!A1315</f>
        <v xml:space="preserve">Красная Набережная ул. д.161 </v>
      </c>
      <c r="B1317" s="49">
        <f t="shared" si="40"/>
        <v>0</v>
      </c>
      <c r="C1317" s="49">
        <f t="shared" si="41"/>
        <v>0</v>
      </c>
      <c r="D1317" s="30">
        <v>0</v>
      </c>
      <c r="E1317" s="31">
        <v>0</v>
      </c>
      <c r="F1317" s="32">
        <v>0</v>
      </c>
      <c r="G1317" s="32">
        <v>0</v>
      </c>
      <c r="H1317" s="32">
        <v>0</v>
      </c>
      <c r="I1317" s="32"/>
      <c r="J1317" s="29">
        <f>Лист4!E1315/1000</f>
        <v>0</v>
      </c>
      <c r="K1317" s="33"/>
      <c r="L1317" s="33"/>
    </row>
    <row r="1318" spans="1:12" s="34" customFormat="1" ht="18.75" customHeight="1" x14ac:dyDescent="0.25">
      <c r="A1318" s="23" t="str">
        <f>Лист4!A1316</f>
        <v xml:space="preserve">Краснодарская ул. д.43 </v>
      </c>
      <c r="B1318" s="49">
        <f t="shared" si="40"/>
        <v>2163.2447497872336</v>
      </c>
      <c r="C1318" s="49">
        <f t="shared" si="41"/>
        <v>147.49396021276593</v>
      </c>
      <c r="D1318" s="30">
        <v>0</v>
      </c>
      <c r="E1318" s="31">
        <v>147.49396021276593</v>
      </c>
      <c r="F1318" s="32">
        <v>0</v>
      </c>
      <c r="G1318" s="32">
        <v>0</v>
      </c>
      <c r="H1318" s="32">
        <v>0</v>
      </c>
      <c r="I1318" s="32">
        <v>3551.2</v>
      </c>
      <c r="J1318" s="29">
        <f>Лист4!E1316/1000-I1318</f>
        <v>-1240.4612900000002</v>
      </c>
      <c r="K1318" s="33"/>
      <c r="L1318" s="33"/>
    </row>
    <row r="1319" spans="1:12" s="34" customFormat="1" ht="18.75" customHeight="1" x14ac:dyDescent="0.25">
      <c r="A1319" s="23" t="str">
        <f>Лист4!A1317</f>
        <v xml:space="preserve">Крымская ул. д.8 </v>
      </c>
      <c r="B1319" s="49">
        <f t="shared" si="40"/>
        <v>0.38177021276595746</v>
      </c>
      <c r="C1319" s="49">
        <f t="shared" si="41"/>
        <v>2.6029787234042551E-2</v>
      </c>
      <c r="D1319" s="30">
        <v>0</v>
      </c>
      <c r="E1319" s="31">
        <v>2.6029787234042551E-2</v>
      </c>
      <c r="F1319" s="32">
        <v>0</v>
      </c>
      <c r="G1319" s="32">
        <v>0</v>
      </c>
      <c r="H1319" s="32">
        <v>0</v>
      </c>
      <c r="I1319" s="32">
        <v>0</v>
      </c>
      <c r="J1319" s="29">
        <f>Лист4!E1317/1000</f>
        <v>0.4078</v>
      </c>
      <c r="K1319" s="33"/>
      <c r="L1319" s="33"/>
    </row>
    <row r="1320" spans="1:12" s="34" customFormat="1" ht="18.75" customHeight="1" x14ac:dyDescent="0.25">
      <c r="A1320" s="23" t="str">
        <f>Лист4!A1318</f>
        <v xml:space="preserve">Кубанская ул. д.10 </v>
      </c>
      <c r="B1320" s="49">
        <f t="shared" si="40"/>
        <v>16.509736170212769</v>
      </c>
      <c r="C1320" s="49">
        <f t="shared" si="41"/>
        <v>1.1256638297872339</v>
      </c>
      <c r="D1320" s="30">
        <v>0</v>
      </c>
      <c r="E1320" s="31">
        <v>1.1256638297872339</v>
      </c>
      <c r="F1320" s="32">
        <v>0</v>
      </c>
      <c r="G1320" s="32">
        <v>0</v>
      </c>
      <c r="H1320" s="32">
        <v>0</v>
      </c>
      <c r="I1320" s="32">
        <v>0</v>
      </c>
      <c r="J1320" s="29">
        <f>Лист4!E1318/1000</f>
        <v>17.635400000000001</v>
      </c>
      <c r="K1320" s="33"/>
      <c r="L1320" s="33"/>
    </row>
    <row r="1321" spans="1:12" s="34" customFormat="1" ht="18.75" customHeight="1" x14ac:dyDescent="0.25">
      <c r="A1321" s="23" t="str">
        <f>Лист4!A1319</f>
        <v xml:space="preserve">Кубанская ул. д.14 </v>
      </c>
      <c r="B1321" s="49">
        <f t="shared" si="40"/>
        <v>0</v>
      </c>
      <c r="C1321" s="49">
        <f t="shared" si="41"/>
        <v>0</v>
      </c>
      <c r="D1321" s="30">
        <v>0</v>
      </c>
      <c r="E1321" s="31">
        <v>0</v>
      </c>
      <c r="F1321" s="32">
        <v>0</v>
      </c>
      <c r="G1321" s="32">
        <v>0</v>
      </c>
      <c r="H1321" s="32">
        <v>0</v>
      </c>
      <c r="I1321" s="32">
        <v>0</v>
      </c>
      <c r="J1321" s="29">
        <f>Лист4!E1319/1000</f>
        <v>0</v>
      </c>
      <c r="K1321" s="33"/>
      <c r="L1321" s="33"/>
    </row>
    <row r="1322" spans="1:12" s="34" customFormat="1" ht="18.75" customHeight="1" x14ac:dyDescent="0.25">
      <c r="A1322" s="23" t="str">
        <f>Лист4!A1320</f>
        <v xml:space="preserve">Кубанская ул. д.19 - корп. 1 </v>
      </c>
      <c r="B1322" s="49">
        <f t="shared" si="40"/>
        <v>984.55441021276624</v>
      </c>
      <c r="C1322" s="49">
        <f t="shared" si="41"/>
        <v>67.128709787234072</v>
      </c>
      <c r="D1322" s="30">
        <v>0</v>
      </c>
      <c r="E1322" s="31">
        <v>67.128709787234072</v>
      </c>
      <c r="F1322" s="32">
        <v>0</v>
      </c>
      <c r="G1322" s="32">
        <v>0</v>
      </c>
      <c r="H1322" s="32">
        <v>0</v>
      </c>
      <c r="I1322" s="32">
        <v>0</v>
      </c>
      <c r="J1322" s="29">
        <f>Лист4!E1320/1000</f>
        <v>1051.6831200000004</v>
      </c>
      <c r="K1322" s="33"/>
      <c r="L1322" s="33"/>
    </row>
    <row r="1323" spans="1:12" s="34" customFormat="1" ht="18.75" customHeight="1" x14ac:dyDescent="0.25">
      <c r="A1323" s="23" t="str">
        <f>Лист4!A1321</f>
        <v xml:space="preserve">Кубанская ул. д.21 - корп. 1 </v>
      </c>
      <c r="B1323" s="49">
        <f t="shared" si="40"/>
        <v>854.38454808510642</v>
      </c>
      <c r="C1323" s="49">
        <f t="shared" si="41"/>
        <v>58.253491914893615</v>
      </c>
      <c r="D1323" s="30">
        <v>0</v>
      </c>
      <c r="E1323" s="31">
        <v>58.253491914893615</v>
      </c>
      <c r="F1323" s="32">
        <v>0</v>
      </c>
      <c r="G1323" s="32">
        <v>0</v>
      </c>
      <c r="H1323" s="32">
        <v>0</v>
      </c>
      <c r="I1323" s="32">
        <v>0</v>
      </c>
      <c r="J1323" s="29">
        <f>Лист4!E1321/1000</f>
        <v>912.63804000000005</v>
      </c>
      <c r="K1323" s="33"/>
      <c r="L1323" s="33"/>
    </row>
    <row r="1324" spans="1:12" s="34" customFormat="1" ht="18.75" customHeight="1" x14ac:dyDescent="0.25">
      <c r="A1324" s="23" t="str">
        <f>Лист4!A1322</f>
        <v xml:space="preserve">Кубанская ул. д.21 - корп. 2 </v>
      </c>
      <c r="B1324" s="49">
        <f t="shared" si="40"/>
        <v>463.43723659574471</v>
      </c>
      <c r="C1324" s="49">
        <f t="shared" si="41"/>
        <v>31.59799340425532</v>
      </c>
      <c r="D1324" s="30">
        <v>0</v>
      </c>
      <c r="E1324" s="31">
        <v>31.59799340425532</v>
      </c>
      <c r="F1324" s="32">
        <v>0</v>
      </c>
      <c r="G1324" s="32">
        <v>0</v>
      </c>
      <c r="H1324" s="32">
        <v>0</v>
      </c>
      <c r="I1324" s="32">
        <v>0</v>
      </c>
      <c r="J1324" s="29">
        <f>Лист4!E1322/1000</f>
        <v>495.03523000000001</v>
      </c>
      <c r="K1324" s="33"/>
      <c r="L1324" s="33"/>
    </row>
    <row r="1325" spans="1:12" s="34" customFormat="1" ht="18.75" customHeight="1" x14ac:dyDescent="0.25">
      <c r="A1325" s="23" t="str">
        <f>Лист4!A1323</f>
        <v xml:space="preserve">Кубанская ул. д.23 - корп. 2 </v>
      </c>
      <c r="B1325" s="49">
        <f t="shared" si="40"/>
        <v>562.99312340425536</v>
      </c>
      <c r="C1325" s="49">
        <f t="shared" si="41"/>
        <v>35.004076595744685</v>
      </c>
      <c r="D1325" s="30">
        <v>0</v>
      </c>
      <c r="E1325" s="31">
        <v>35.004076595744685</v>
      </c>
      <c r="F1325" s="32">
        <v>0</v>
      </c>
      <c r="G1325" s="32">
        <v>0</v>
      </c>
      <c r="H1325" s="32">
        <v>0</v>
      </c>
      <c r="I1325" s="41">
        <v>49.6</v>
      </c>
      <c r="J1325" s="29">
        <f>Лист4!E1323/1000</f>
        <v>548.3972</v>
      </c>
      <c r="K1325" s="33"/>
      <c r="L1325" s="33"/>
    </row>
    <row r="1326" spans="1:12" s="34" customFormat="1" ht="18.75" customHeight="1" x14ac:dyDescent="0.25">
      <c r="A1326" s="23" t="str">
        <f>Лист4!A1324</f>
        <v xml:space="preserve">Кубанская ул. д.29 </v>
      </c>
      <c r="B1326" s="49">
        <f t="shared" si="40"/>
        <v>615.95050468085117</v>
      </c>
      <c r="C1326" s="49">
        <f t="shared" si="41"/>
        <v>41.99662531914894</v>
      </c>
      <c r="D1326" s="30">
        <v>0</v>
      </c>
      <c r="E1326" s="31">
        <v>41.99662531914894</v>
      </c>
      <c r="F1326" s="32">
        <v>0</v>
      </c>
      <c r="G1326" s="32">
        <v>0</v>
      </c>
      <c r="H1326" s="32">
        <v>0</v>
      </c>
      <c r="I1326" s="32">
        <v>0</v>
      </c>
      <c r="J1326" s="29">
        <f>Лист4!E1324/1000</f>
        <v>657.94713000000013</v>
      </c>
      <c r="K1326" s="33"/>
      <c r="L1326" s="33"/>
    </row>
    <row r="1327" spans="1:12" s="34" customFormat="1" ht="18.75" customHeight="1" x14ac:dyDescent="0.25">
      <c r="A1327" s="23" t="str">
        <f>Лист4!A1325</f>
        <v xml:space="preserve">Кубанская ул. д.29 - корп. 1 </v>
      </c>
      <c r="B1327" s="49">
        <f t="shared" si="40"/>
        <v>668.98429446808484</v>
      </c>
      <c r="C1327" s="49">
        <f t="shared" si="41"/>
        <v>45.612565531914882</v>
      </c>
      <c r="D1327" s="30">
        <v>0</v>
      </c>
      <c r="E1327" s="31">
        <v>45.612565531914882</v>
      </c>
      <c r="F1327" s="32">
        <v>0</v>
      </c>
      <c r="G1327" s="32">
        <v>0</v>
      </c>
      <c r="H1327" s="32">
        <v>0</v>
      </c>
      <c r="I1327" s="32">
        <v>0</v>
      </c>
      <c r="J1327" s="29">
        <f>Лист4!E1325/1000</f>
        <v>714.59685999999977</v>
      </c>
      <c r="K1327" s="33"/>
      <c r="L1327" s="33"/>
    </row>
    <row r="1328" spans="1:12" s="34" customFormat="1" ht="18.75" customHeight="1" x14ac:dyDescent="0.25">
      <c r="A1328" s="23" t="str">
        <f>Лист4!A1326</f>
        <v xml:space="preserve">Кубанская ул. д.31 </v>
      </c>
      <c r="B1328" s="49">
        <f t="shared" si="40"/>
        <v>738.22004510638317</v>
      </c>
      <c r="C1328" s="49">
        <f t="shared" si="41"/>
        <v>50.33318489361703</v>
      </c>
      <c r="D1328" s="30">
        <v>0</v>
      </c>
      <c r="E1328" s="31">
        <v>50.33318489361703</v>
      </c>
      <c r="F1328" s="32">
        <v>0</v>
      </c>
      <c r="G1328" s="32">
        <v>0</v>
      </c>
      <c r="H1328" s="32">
        <v>0</v>
      </c>
      <c r="I1328" s="32">
        <v>0</v>
      </c>
      <c r="J1328" s="29">
        <f>Лист4!E1326/1000</f>
        <v>788.55323000000021</v>
      </c>
      <c r="K1328" s="33"/>
      <c r="L1328" s="33"/>
    </row>
    <row r="1329" spans="1:12" s="34" customFormat="1" ht="18.75" customHeight="1" x14ac:dyDescent="0.25">
      <c r="A1329" s="23" t="str">
        <f>Лист4!A1327</f>
        <v xml:space="preserve">Кубанская ул. д.54 </v>
      </c>
      <c r="B1329" s="49">
        <f t="shared" si="40"/>
        <v>12.528204255319149</v>
      </c>
      <c r="C1329" s="49">
        <f t="shared" si="41"/>
        <v>0.85419574468085113</v>
      </c>
      <c r="D1329" s="30">
        <v>0</v>
      </c>
      <c r="E1329" s="31">
        <v>0.85419574468085113</v>
      </c>
      <c r="F1329" s="32">
        <v>0</v>
      </c>
      <c r="G1329" s="32">
        <v>0</v>
      </c>
      <c r="H1329" s="32">
        <v>0</v>
      </c>
      <c r="I1329" s="32">
        <v>0</v>
      </c>
      <c r="J1329" s="29">
        <f>Лист4!E1327/1000</f>
        <v>13.382400000000001</v>
      </c>
      <c r="K1329" s="33"/>
      <c r="L1329" s="33"/>
    </row>
    <row r="1330" spans="1:12" s="34" customFormat="1" ht="18.75" customHeight="1" x14ac:dyDescent="0.25">
      <c r="A1330" s="23" t="str">
        <f>Лист4!A1328</f>
        <v xml:space="preserve">Куприна ул. д.35А </v>
      </c>
      <c r="B1330" s="49">
        <f t="shared" si="40"/>
        <v>0</v>
      </c>
      <c r="C1330" s="49">
        <f t="shared" si="41"/>
        <v>0</v>
      </c>
      <c r="D1330" s="30">
        <v>0</v>
      </c>
      <c r="E1330" s="31">
        <v>0</v>
      </c>
      <c r="F1330" s="32">
        <v>0</v>
      </c>
      <c r="G1330" s="32">
        <v>0</v>
      </c>
      <c r="H1330" s="32">
        <v>0</v>
      </c>
      <c r="I1330" s="32">
        <v>0</v>
      </c>
      <c r="J1330" s="29">
        <f>Лист4!E1328/1000</f>
        <v>0</v>
      </c>
      <c r="K1330" s="33"/>
      <c r="L1330" s="33"/>
    </row>
    <row r="1331" spans="1:12" s="34" customFormat="1" ht="18.75" customHeight="1" x14ac:dyDescent="0.25">
      <c r="A1331" s="23" t="str">
        <f>Лист4!A1329</f>
        <v xml:space="preserve">Литейная 1-я ул. д.10 </v>
      </c>
      <c r="B1331" s="49">
        <f t="shared" si="40"/>
        <v>60.580323404255324</v>
      </c>
      <c r="C1331" s="49">
        <f t="shared" si="41"/>
        <v>4.130476595744681</v>
      </c>
      <c r="D1331" s="30">
        <v>0</v>
      </c>
      <c r="E1331" s="31">
        <v>4.130476595744681</v>
      </c>
      <c r="F1331" s="32">
        <v>0</v>
      </c>
      <c r="G1331" s="32">
        <v>0</v>
      </c>
      <c r="H1331" s="32">
        <v>0</v>
      </c>
      <c r="I1331" s="32">
        <v>0</v>
      </c>
      <c r="J1331" s="29">
        <f>Лист4!E1329/1000</f>
        <v>64.710800000000006</v>
      </c>
      <c r="K1331" s="33"/>
      <c r="L1331" s="33"/>
    </row>
    <row r="1332" spans="1:12" s="34" customFormat="1" ht="18.75" customHeight="1" x14ac:dyDescent="0.25">
      <c r="A1332" s="23" t="str">
        <f>Лист4!A1330</f>
        <v xml:space="preserve">Литейная 1-я ул. д.10А </v>
      </c>
      <c r="B1332" s="49">
        <f t="shared" si="40"/>
        <v>948.65720595744642</v>
      </c>
      <c r="C1332" s="49">
        <f t="shared" si="41"/>
        <v>62.615264042553179</v>
      </c>
      <c r="D1332" s="30">
        <v>0</v>
      </c>
      <c r="E1332" s="31">
        <v>62.615264042553179</v>
      </c>
      <c r="F1332" s="32">
        <v>0</v>
      </c>
      <c r="G1332" s="32">
        <v>0</v>
      </c>
      <c r="H1332" s="32">
        <v>0</v>
      </c>
      <c r="I1332" s="41">
        <v>30.3</v>
      </c>
      <c r="J1332" s="29">
        <f>Лист4!E1330/1000</f>
        <v>980.9724699999997</v>
      </c>
      <c r="K1332" s="33"/>
      <c r="L1332" s="33"/>
    </row>
    <row r="1333" spans="1:12" s="34" customFormat="1" ht="18.75" customHeight="1" x14ac:dyDescent="0.25">
      <c r="A1333" s="23" t="str">
        <f>Лист4!A1331</f>
        <v xml:space="preserve">Литейная 1-я ул. д.16 </v>
      </c>
      <c r="B1333" s="49">
        <f t="shared" si="40"/>
        <v>0.39543829787234042</v>
      </c>
      <c r="C1333" s="49">
        <f t="shared" si="41"/>
        <v>2.6961702127659574E-2</v>
      </c>
      <c r="D1333" s="30">
        <v>0</v>
      </c>
      <c r="E1333" s="31">
        <v>2.6961702127659574E-2</v>
      </c>
      <c r="F1333" s="32">
        <v>0</v>
      </c>
      <c r="G1333" s="32">
        <v>0</v>
      </c>
      <c r="H1333" s="32">
        <v>0</v>
      </c>
      <c r="I1333" s="32">
        <v>0</v>
      </c>
      <c r="J1333" s="29">
        <f>Лист4!E1331/1000</f>
        <v>0.4224</v>
      </c>
      <c r="K1333" s="33"/>
      <c r="L1333" s="33"/>
    </row>
    <row r="1334" spans="1:12" s="34" customFormat="1" ht="25.5" customHeight="1" x14ac:dyDescent="0.25">
      <c r="A1334" s="23" t="str">
        <f>Лист4!A1332</f>
        <v xml:space="preserve">Литейная 1-я ул. д.16А </v>
      </c>
      <c r="B1334" s="49">
        <f t="shared" si="40"/>
        <v>0</v>
      </c>
      <c r="C1334" s="49">
        <f t="shared" si="41"/>
        <v>0</v>
      </c>
      <c r="D1334" s="30">
        <v>0</v>
      </c>
      <c r="E1334" s="31">
        <v>0</v>
      </c>
      <c r="F1334" s="32">
        <v>0</v>
      </c>
      <c r="G1334" s="32">
        <v>0</v>
      </c>
      <c r="H1334" s="32">
        <v>0</v>
      </c>
      <c r="I1334" s="32">
        <v>0</v>
      </c>
      <c r="J1334" s="29">
        <f>Лист4!E1332/1000</f>
        <v>0</v>
      </c>
      <c r="K1334" s="33"/>
      <c r="L1334" s="33"/>
    </row>
    <row r="1335" spans="1:12" s="34" customFormat="1" ht="25.5" customHeight="1" x14ac:dyDescent="0.25">
      <c r="A1335" s="23" t="str">
        <f>Лист4!A1333</f>
        <v xml:space="preserve">Литейная 1-я ул. д.2А </v>
      </c>
      <c r="B1335" s="49">
        <f t="shared" si="40"/>
        <v>623.51875744680865</v>
      </c>
      <c r="C1335" s="49">
        <f t="shared" si="41"/>
        <v>42.512642553191498</v>
      </c>
      <c r="D1335" s="30">
        <v>0</v>
      </c>
      <c r="E1335" s="31">
        <v>42.512642553191498</v>
      </c>
      <c r="F1335" s="32">
        <v>0</v>
      </c>
      <c r="G1335" s="32">
        <v>0</v>
      </c>
      <c r="H1335" s="32">
        <v>0</v>
      </c>
      <c r="I1335" s="32">
        <v>0</v>
      </c>
      <c r="J1335" s="29">
        <f>Лист4!E1333/1000</f>
        <v>666.03140000000019</v>
      </c>
      <c r="K1335" s="33"/>
      <c r="L1335" s="33"/>
    </row>
    <row r="1336" spans="1:12" s="34" customFormat="1" ht="25.5" customHeight="1" x14ac:dyDescent="0.25">
      <c r="A1336" s="23" t="str">
        <f>Лист4!A1334</f>
        <v xml:space="preserve">Литейная 1-я ул. д.4 </v>
      </c>
      <c r="B1336" s="49">
        <f t="shared" si="40"/>
        <v>81.590931914893616</v>
      </c>
      <c r="C1336" s="49">
        <f t="shared" si="41"/>
        <v>5.5630180851063828</v>
      </c>
      <c r="D1336" s="30">
        <v>0</v>
      </c>
      <c r="E1336" s="31">
        <v>5.5630180851063828</v>
      </c>
      <c r="F1336" s="32">
        <v>0</v>
      </c>
      <c r="G1336" s="32">
        <v>0</v>
      </c>
      <c r="H1336" s="32">
        <v>0</v>
      </c>
      <c r="I1336" s="32">
        <v>0</v>
      </c>
      <c r="J1336" s="29">
        <f>Лист4!E1334/1000</f>
        <v>87.153949999999995</v>
      </c>
      <c r="K1336" s="33"/>
      <c r="L1336" s="33"/>
    </row>
    <row r="1337" spans="1:12" s="34" customFormat="1" ht="25.5" customHeight="1" x14ac:dyDescent="0.25">
      <c r="A1337" s="23" t="str">
        <f>Лист4!A1335</f>
        <v xml:space="preserve">Литейная 1-я ул. д.6 </v>
      </c>
      <c r="B1337" s="49">
        <f t="shared" si="40"/>
        <v>54.306297872340423</v>
      </c>
      <c r="C1337" s="49">
        <f t="shared" si="41"/>
        <v>3.7027021276595744</v>
      </c>
      <c r="D1337" s="30">
        <v>0</v>
      </c>
      <c r="E1337" s="31">
        <v>3.7027021276595744</v>
      </c>
      <c r="F1337" s="32">
        <v>0</v>
      </c>
      <c r="G1337" s="32">
        <v>0</v>
      </c>
      <c r="H1337" s="32">
        <v>0</v>
      </c>
      <c r="I1337" s="32">
        <v>0</v>
      </c>
      <c r="J1337" s="29">
        <f>Лист4!E1335/1000</f>
        <v>58.009</v>
      </c>
      <c r="K1337" s="33"/>
      <c r="L1337" s="33"/>
    </row>
    <row r="1338" spans="1:12" s="34" customFormat="1" ht="25.5" customHeight="1" x14ac:dyDescent="0.25">
      <c r="A1338" s="23" t="str">
        <f>Лист4!A1336</f>
        <v xml:space="preserve">Литейная 1-я ул. д.8 </v>
      </c>
      <c r="B1338" s="49">
        <f t="shared" si="40"/>
        <v>-205.66138297872286</v>
      </c>
      <c r="C1338" s="49">
        <f t="shared" si="41"/>
        <v>225.41168297872301</v>
      </c>
      <c r="D1338" s="30">
        <v>0</v>
      </c>
      <c r="E1338" s="31">
        <v>225.41168297872301</v>
      </c>
      <c r="F1338" s="32">
        <v>0</v>
      </c>
      <c r="G1338" s="32">
        <v>0</v>
      </c>
      <c r="H1338" s="32">
        <v>0</v>
      </c>
      <c r="I1338" s="32">
        <v>3551.2</v>
      </c>
      <c r="J1338" s="29">
        <f>Лист4!E1336/1000-I1338</f>
        <v>-3531.4496999999997</v>
      </c>
      <c r="K1338" s="33"/>
      <c r="L1338" s="33"/>
    </row>
    <row r="1339" spans="1:12" s="34" customFormat="1" ht="25.5" customHeight="1" x14ac:dyDescent="0.25">
      <c r="A1339" s="23" t="str">
        <f>Лист4!A1337</f>
        <v xml:space="preserve">Менжинского ул. д.2 - корп. 1 </v>
      </c>
      <c r="B1339" s="49">
        <f t="shared" si="40"/>
        <v>123.86187234042552</v>
      </c>
      <c r="C1339" s="49">
        <f t="shared" si="41"/>
        <v>8.4451276595744673</v>
      </c>
      <c r="D1339" s="30">
        <v>0</v>
      </c>
      <c r="E1339" s="31">
        <v>8.4451276595744673</v>
      </c>
      <c r="F1339" s="32">
        <v>0</v>
      </c>
      <c r="G1339" s="32">
        <v>0</v>
      </c>
      <c r="H1339" s="32">
        <v>0</v>
      </c>
      <c r="I1339" s="32">
        <v>0</v>
      </c>
      <c r="J1339" s="29">
        <f>Лист4!E1337/1000</f>
        <v>132.30699999999999</v>
      </c>
      <c r="K1339" s="33"/>
      <c r="L1339" s="33"/>
    </row>
    <row r="1340" spans="1:12" s="34" customFormat="1" ht="25.5" customHeight="1" x14ac:dyDescent="0.25">
      <c r="A1340" s="23" t="str">
        <f>Лист4!A1338</f>
        <v xml:space="preserve">Менжинского ул. д.2 - корп. 2 </v>
      </c>
      <c r="B1340" s="49">
        <f t="shared" si="40"/>
        <v>141.18027234042555</v>
      </c>
      <c r="C1340" s="49">
        <f t="shared" si="41"/>
        <v>9.6259276595744687</v>
      </c>
      <c r="D1340" s="30">
        <v>0</v>
      </c>
      <c r="E1340" s="31">
        <v>9.6259276595744687</v>
      </c>
      <c r="F1340" s="32">
        <v>0</v>
      </c>
      <c r="G1340" s="32">
        <v>0</v>
      </c>
      <c r="H1340" s="32">
        <v>0</v>
      </c>
      <c r="I1340" s="32">
        <v>0</v>
      </c>
      <c r="J1340" s="29">
        <f>Лист4!E1338/1000</f>
        <v>150.80620000000002</v>
      </c>
      <c r="K1340" s="33"/>
      <c r="L1340" s="33"/>
    </row>
    <row r="1341" spans="1:12" s="34" customFormat="1" ht="25.5" customHeight="1" x14ac:dyDescent="0.25">
      <c r="A1341" s="23" t="str">
        <f>Лист4!A1339</f>
        <v xml:space="preserve">Менжинского ул. д.2А </v>
      </c>
      <c r="B1341" s="49">
        <f t="shared" si="40"/>
        <v>3.3037446808510635</v>
      </c>
      <c r="C1341" s="49">
        <f t="shared" si="41"/>
        <v>0.22525531914893615</v>
      </c>
      <c r="D1341" s="30">
        <v>0</v>
      </c>
      <c r="E1341" s="31">
        <v>0.22525531914893615</v>
      </c>
      <c r="F1341" s="32">
        <v>0</v>
      </c>
      <c r="G1341" s="32">
        <v>0</v>
      </c>
      <c r="H1341" s="32">
        <v>0</v>
      </c>
      <c r="I1341" s="32">
        <v>0</v>
      </c>
      <c r="J1341" s="29">
        <f>Лист4!E1339/1000</f>
        <v>3.5289999999999999</v>
      </c>
      <c r="K1341" s="33"/>
      <c r="L1341" s="33"/>
    </row>
    <row r="1342" spans="1:12" s="34" customFormat="1" ht="18.75" customHeight="1" x14ac:dyDescent="0.25">
      <c r="A1342" s="23" t="str">
        <f>Лист4!A1340</f>
        <v xml:space="preserve">Менжинского ул. д.3 </v>
      </c>
      <c r="B1342" s="49">
        <f t="shared" si="40"/>
        <v>165.2071744680851</v>
      </c>
      <c r="C1342" s="49">
        <f t="shared" si="41"/>
        <v>11.264125531914893</v>
      </c>
      <c r="D1342" s="30">
        <v>0</v>
      </c>
      <c r="E1342" s="31">
        <v>11.264125531914893</v>
      </c>
      <c r="F1342" s="32">
        <v>0</v>
      </c>
      <c r="G1342" s="32">
        <v>0</v>
      </c>
      <c r="H1342" s="32">
        <v>0</v>
      </c>
      <c r="I1342" s="32">
        <v>0</v>
      </c>
      <c r="J1342" s="29">
        <f>Лист4!E1340/1000</f>
        <v>176.47129999999999</v>
      </c>
      <c r="K1342" s="33"/>
      <c r="L1342" s="33"/>
    </row>
    <row r="1343" spans="1:12" s="34" customFormat="1" ht="18.75" customHeight="1" x14ac:dyDescent="0.25">
      <c r="A1343" s="23" t="str">
        <f>Лист4!A1341</f>
        <v xml:space="preserve">Менжинского ул. д.4 </v>
      </c>
      <c r="B1343" s="49">
        <f t="shared" si="40"/>
        <v>239.5276680851064</v>
      </c>
      <c r="C1343" s="49">
        <f t="shared" si="41"/>
        <v>16.331431914893617</v>
      </c>
      <c r="D1343" s="30">
        <v>0</v>
      </c>
      <c r="E1343" s="31">
        <v>16.331431914893617</v>
      </c>
      <c r="F1343" s="32">
        <v>0</v>
      </c>
      <c r="G1343" s="32">
        <v>0</v>
      </c>
      <c r="H1343" s="32">
        <v>0</v>
      </c>
      <c r="I1343" s="32">
        <v>0</v>
      </c>
      <c r="J1343" s="29">
        <f>Лист4!E1341/1000</f>
        <v>255.85910000000001</v>
      </c>
      <c r="K1343" s="33"/>
      <c r="L1343" s="33"/>
    </row>
    <row r="1344" spans="1:12" s="34" customFormat="1" ht="18.75" customHeight="1" x14ac:dyDescent="0.25">
      <c r="A1344" s="23" t="str">
        <f>Лист4!A1342</f>
        <v xml:space="preserve">Менжинского ул. д.4 - корп. 1 </v>
      </c>
      <c r="B1344" s="49">
        <f t="shared" si="40"/>
        <v>34.269727659574471</v>
      </c>
      <c r="C1344" s="49">
        <f t="shared" si="41"/>
        <v>2.3365723404255325</v>
      </c>
      <c r="D1344" s="30">
        <v>0</v>
      </c>
      <c r="E1344" s="31">
        <v>2.3365723404255325</v>
      </c>
      <c r="F1344" s="32">
        <v>0</v>
      </c>
      <c r="G1344" s="32">
        <v>0</v>
      </c>
      <c r="H1344" s="32">
        <v>0</v>
      </c>
      <c r="I1344" s="32">
        <v>0</v>
      </c>
      <c r="J1344" s="29">
        <f>Лист4!E1342/1000</f>
        <v>36.606300000000005</v>
      </c>
      <c r="K1344" s="33"/>
      <c r="L1344" s="33"/>
    </row>
    <row r="1345" spans="1:12" s="34" customFormat="1" ht="18.75" customHeight="1" x14ac:dyDescent="0.25">
      <c r="A1345" s="23" t="str">
        <f>Лист4!A1343</f>
        <v xml:space="preserve">Менжинского ул. д.6 </v>
      </c>
      <c r="B1345" s="49">
        <f t="shared" si="40"/>
        <v>76.115131914893624</v>
      </c>
      <c r="C1345" s="49">
        <f t="shared" si="41"/>
        <v>5.1896680851063826</v>
      </c>
      <c r="D1345" s="30">
        <v>0</v>
      </c>
      <c r="E1345" s="31">
        <v>5.1896680851063826</v>
      </c>
      <c r="F1345" s="32">
        <v>0</v>
      </c>
      <c r="G1345" s="32">
        <v>0</v>
      </c>
      <c r="H1345" s="32">
        <v>0</v>
      </c>
      <c r="I1345" s="32">
        <v>0</v>
      </c>
      <c r="J1345" s="29">
        <f>Лист4!E1343/1000</f>
        <v>81.3048</v>
      </c>
      <c r="K1345" s="33"/>
      <c r="L1345" s="33"/>
    </row>
    <row r="1346" spans="1:12" s="34" customFormat="1" ht="18.75" customHeight="1" x14ac:dyDescent="0.25">
      <c r="A1346" s="23" t="str">
        <f>Лист4!A1344</f>
        <v xml:space="preserve">Михаила Луконина ул. д.10 </v>
      </c>
      <c r="B1346" s="49">
        <f t="shared" si="40"/>
        <v>710.23901276595768</v>
      </c>
      <c r="C1346" s="49">
        <f t="shared" si="41"/>
        <v>48.425387234042567</v>
      </c>
      <c r="D1346" s="30">
        <v>0</v>
      </c>
      <c r="E1346" s="31">
        <v>48.425387234042567</v>
      </c>
      <c r="F1346" s="32">
        <v>0</v>
      </c>
      <c r="G1346" s="32">
        <v>0</v>
      </c>
      <c r="H1346" s="32">
        <v>0</v>
      </c>
      <c r="I1346" s="32">
        <v>0</v>
      </c>
      <c r="J1346" s="29">
        <f>Лист4!E1344/1000</f>
        <v>758.66440000000023</v>
      </c>
      <c r="K1346" s="33"/>
      <c r="L1346" s="33"/>
    </row>
    <row r="1347" spans="1:12" s="34" customFormat="1" ht="18.75" customHeight="1" x14ac:dyDescent="0.25">
      <c r="A1347" s="23" t="str">
        <f>Лист4!A1345</f>
        <v xml:space="preserve">Михаила Луконина ул. д.11 </v>
      </c>
      <c r="B1347" s="49">
        <f t="shared" si="40"/>
        <v>1240.5239514893619</v>
      </c>
      <c r="C1347" s="49">
        <f t="shared" si="41"/>
        <v>84.58117851063831</v>
      </c>
      <c r="D1347" s="30">
        <v>0</v>
      </c>
      <c r="E1347" s="31">
        <v>84.58117851063831</v>
      </c>
      <c r="F1347" s="32">
        <v>0</v>
      </c>
      <c r="G1347" s="32">
        <v>0</v>
      </c>
      <c r="H1347" s="32">
        <v>0</v>
      </c>
      <c r="I1347" s="32">
        <v>0</v>
      </c>
      <c r="J1347" s="29">
        <f>Лист4!E1345/1000</f>
        <v>1325.1051300000001</v>
      </c>
      <c r="K1347" s="33"/>
      <c r="L1347" s="33"/>
    </row>
    <row r="1348" spans="1:12" s="34" customFormat="1" ht="18.75" customHeight="1" x14ac:dyDescent="0.25">
      <c r="A1348" s="23" t="str">
        <f>Лист4!A1346</f>
        <v xml:space="preserve">Михаила Луконина ул. д.11 - корп. 1 </v>
      </c>
      <c r="B1348" s="49">
        <f t="shared" si="40"/>
        <v>450.1791659574468</v>
      </c>
      <c r="C1348" s="49">
        <f t="shared" si="41"/>
        <v>30.694034042553191</v>
      </c>
      <c r="D1348" s="30">
        <v>0</v>
      </c>
      <c r="E1348" s="31">
        <v>30.694034042553191</v>
      </c>
      <c r="F1348" s="32">
        <v>0</v>
      </c>
      <c r="G1348" s="32">
        <v>0</v>
      </c>
      <c r="H1348" s="32">
        <v>0</v>
      </c>
      <c r="I1348" s="32">
        <v>0</v>
      </c>
      <c r="J1348" s="29">
        <f>Лист4!E1346/1000</f>
        <v>480.8732</v>
      </c>
      <c r="K1348" s="33"/>
      <c r="L1348" s="33"/>
    </row>
    <row r="1349" spans="1:12" s="34" customFormat="1" ht="18.75" customHeight="1" x14ac:dyDescent="0.25">
      <c r="A1349" s="23" t="str">
        <f>Лист4!A1347</f>
        <v xml:space="preserve">Михаила Луконина ул. д.9 - корп. 2 </v>
      </c>
      <c r="B1349" s="49">
        <f t="shared" si="40"/>
        <v>5.3039659574468088</v>
      </c>
      <c r="C1349" s="49">
        <f t="shared" si="41"/>
        <v>0.36163404255319148</v>
      </c>
      <c r="D1349" s="30">
        <v>0</v>
      </c>
      <c r="E1349" s="31">
        <v>0.36163404255319148</v>
      </c>
      <c r="F1349" s="32">
        <v>0</v>
      </c>
      <c r="G1349" s="32">
        <v>0</v>
      </c>
      <c r="H1349" s="32">
        <v>0</v>
      </c>
      <c r="I1349" s="32">
        <v>0</v>
      </c>
      <c r="J1349" s="29">
        <f>Лист4!E1347/1000</f>
        <v>5.6656000000000004</v>
      </c>
      <c r="K1349" s="33"/>
      <c r="L1349" s="33"/>
    </row>
    <row r="1350" spans="1:12" s="34" customFormat="1" ht="18.75" customHeight="1" x14ac:dyDescent="0.25">
      <c r="A1350" s="23" t="str">
        <f>Лист4!A1348</f>
        <v xml:space="preserve">Моздокская ул. д.52 - корп. 2 </v>
      </c>
      <c r="B1350" s="49">
        <f t="shared" ref="B1350:B1413" si="42">J1350+I1350-E1350</f>
        <v>514.78498382978728</v>
      </c>
      <c r="C1350" s="49">
        <f t="shared" ref="C1350:C1413" si="43">E1350</f>
        <v>35.098976170212779</v>
      </c>
      <c r="D1350" s="30">
        <v>0</v>
      </c>
      <c r="E1350" s="31">
        <v>35.098976170212779</v>
      </c>
      <c r="F1350" s="32">
        <v>0</v>
      </c>
      <c r="G1350" s="32">
        <v>0</v>
      </c>
      <c r="H1350" s="32">
        <v>0</v>
      </c>
      <c r="I1350" s="32">
        <v>1398.9</v>
      </c>
      <c r="J1350" s="29">
        <f>Лист4!E1348/1000-I1350</f>
        <v>-849.01603999999998</v>
      </c>
      <c r="K1350" s="33"/>
      <c r="L1350" s="33"/>
    </row>
    <row r="1351" spans="1:12" s="34" customFormat="1" ht="18.75" customHeight="1" x14ac:dyDescent="0.25">
      <c r="A1351" s="23" t="str">
        <f>Лист4!A1349</f>
        <v xml:space="preserve">Моздокская ул. д.56 </v>
      </c>
      <c r="B1351" s="49">
        <f t="shared" si="42"/>
        <v>438.47923829787226</v>
      </c>
      <c r="C1351" s="49">
        <f t="shared" si="43"/>
        <v>29.896311702127655</v>
      </c>
      <c r="D1351" s="30">
        <v>0</v>
      </c>
      <c r="E1351" s="31">
        <v>29.896311702127655</v>
      </c>
      <c r="F1351" s="32">
        <v>0</v>
      </c>
      <c r="G1351" s="32">
        <v>0</v>
      </c>
      <c r="H1351" s="32">
        <v>0</v>
      </c>
      <c r="I1351" s="32">
        <v>0</v>
      </c>
      <c r="J1351" s="29">
        <f>Лист4!E1349/1000</f>
        <v>468.37554999999992</v>
      </c>
      <c r="K1351" s="33"/>
      <c r="L1351" s="33"/>
    </row>
    <row r="1352" spans="1:12" s="34" customFormat="1" ht="15" customHeight="1" x14ac:dyDescent="0.25">
      <c r="A1352" s="23" t="str">
        <f>Лист4!A1350</f>
        <v xml:space="preserve">Моздокская ул. д.60/12 </v>
      </c>
      <c r="B1352" s="49">
        <f t="shared" si="42"/>
        <v>1330.0086382978725</v>
      </c>
      <c r="C1352" s="49">
        <f t="shared" si="43"/>
        <v>2.1278617021276598</v>
      </c>
      <c r="D1352" s="30">
        <v>0</v>
      </c>
      <c r="E1352" s="31">
        <v>2.1278617021276598</v>
      </c>
      <c r="F1352" s="32">
        <v>0</v>
      </c>
      <c r="G1352" s="32">
        <v>0</v>
      </c>
      <c r="H1352" s="32">
        <v>0</v>
      </c>
      <c r="I1352" s="41">
        <v>1298.8</v>
      </c>
      <c r="J1352" s="29">
        <f>Лист4!E1350/1000</f>
        <v>33.336500000000001</v>
      </c>
      <c r="K1352" s="33"/>
      <c r="L1352" s="33"/>
    </row>
    <row r="1353" spans="1:12" s="34" customFormat="1" ht="18.75" customHeight="1" x14ac:dyDescent="0.25">
      <c r="A1353" s="23" t="str">
        <f>Лист4!A1351</f>
        <v xml:space="preserve">Моздокская ул. д.63 </v>
      </c>
      <c r="B1353" s="49">
        <f t="shared" si="42"/>
        <v>669.26377872340424</v>
      </c>
      <c r="C1353" s="49">
        <f t="shared" si="43"/>
        <v>45.631621276595745</v>
      </c>
      <c r="D1353" s="30">
        <v>0</v>
      </c>
      <c r="E1353" s="31">
        <v>45.631621276595745</v>
      </c>
      <c r="F1353" s="32">
        <v>0</v>
      </c>
      <c r="G1353" s="32">
        <v>0</v>
      </c>
      <c r="H1353" s="32">
        <v>0</v>
      </c>
      <c r="I1353" s="32">
        <v>0</v>
      </c>
      <c r="J1353" s="29">
        <f>Лист4!E1351/1000</f>
        <v>714.8954</v>
      </c>
      <c r="K1353" s="33"/>
      <c r="L1353" s="33"/>
    </row>
    <row r="1354" spans="1:12" s="34" customFormat="1" ht="18.75" customHeight="1" x14ac:dyDescent="0.25">
      <c r="A1354" s="23" t="str">
        <f>Лист4!A1352</f>
        <v xml:space="preserve">Моздокская ул. д.65 </v>
      </c>
      <c r="B1354" s="49">
        <f t="shared" si="42"/>
        <v>411.08660765957438</v>
      </c>
      <c r="C1354" s="49">
        <f t="shared" si="43"/>
        <v>28.028632340425524</v>
      </c>
      <c r="D1354" s="30">
        <v>0</v>
      </c>
      <c r="E1354" s="31">
        <v>28.028632340425524</v>
      </c>
      <c r="F1354" s="32">
        <v>0</v>
      </c>
      <c r="G1354" s="32">
        <v>0</v>
      </c>
      <c r="H1354" s="32">
        <v>0</v>
      </c>
      <c r="I1354" s="32">
        <v>0</v>
      </c>
      <c r="J1354" s="29">
        <f>Лист4!E1352/1000</f>
        <v>439.11523999999991</v>
      </c>
      <c r="K1354" s="33"/>
      <c r="L1354" s="33"/>
    </row>
    <row r="1355" spans="1:12" s="34" customFormat="1" ht="18.75" customHeight="1" x14ac:dyDescent="0.25">
      <c r="A1355" s="23" t="str">
        <f>Лист4!A1353</f>
        <v xml:space="preserve">Моздокская ул. д.66 </v>
      </c>
      <c r="B1355" s="49">
        <f t="shared" si="42"/>
        <v>75.468238297872333</v>
      </c>
      <c r="C1355" s="49">
        <f t="shared" si="43"/>
        <v>5.1455617021276598</v>
      </c>
      <c r="D1355" s="30">
        <v>0</v>
      </c>
      <c r="E1355" s="31">
        <v>5.1455617021276598</v>
      </c>
      <c r="F1355" s="32">
        <v>0</v>
      </c>
      <c r="G1355" s="32">
        <v>0</v>
      </c>
      <c r="H1355" s="32">
        <v>0</v>
      </c>
      <c r="I1355" s="32">
        <v>0</v>
      </c>
      <c r="J1355" s="29">
        <f>Лист4!E1353/1000</f>
        <v>80.613799999999998</v>
      </c>
      <c r="K1355" s="33"/>
      <c r="L1355" s="33"/>
    </row>
    <row r="1356" spans="1:12" s="34" customFormat="1" ht="18.75" customHeight="1" x14ac:dyDescent="0.25">
      <c r="A1356" s="23" t="str">
        <f>Лист4!A1354</f>
        <v xml:space="preserve">Моздокская ул. д.68 </v>
      </c>
      <c r="B1356" s="49">
        <f t="shared" si="42"/>
        <v>137.29338723404254</v>
      </c>
      <c r="C1356" s="49">
        <f t="shared" si="43"/>
        <v>9.3609127659574458</v>
      </c>
      <c r="D1356" s="30">
        <v>0</v>
      </c>
      <c r="E1356" s="31">
        <v>9.3609127659574458</v>
      </c>
      <c r="F1356" s="32">
        <v>0</v>
      </c>
      <c r="G1356" s="32">
        <v>0</v>
      </c>
      <c r="H1356" s="32">
        <v>0</v>
      </c>
      <c r="I1356" s="32">
        <v>0</v>
      </c>
      <c r="J1356" s="29">
        <f>Лист4!E1354/1000</f>
        <v>146.65429999999998</v>
      </c>
      <c r="K1356" s="33"/>
      <c r="L1356" s="33"/>
    </row>
    <row r="1357" spans="1:12" s="34" customFormat="1" ht="18.75" customHeight="1" x14ac:dyDescent="0.25">
      <c r="A1357" s="23" t="str">
        <f>Лист4!A1355</f>
        <v xml:space="preserve">Морозова ул. д.19 </v>
      </c>
      <c r="B1357" s="49">
        <f t="shared" si="42"/>
        <v>0</v>
      </c>
      <c r="C1357" s="49">
        <f t="shared" si="43"/>
        <v>0</v>
      </c>
      <c r="D1357" s="30">
        <v>0</v>
      </c>
      <c r="E1357" s="31">
        <v>0</v>
      </c>
      <c r="F1357" s="32">
        <v>0</v>
      </c>
      <c r="G1357" s="32">
        <v>0</v>
      </c>
      <c r="H1357" s="32">
        <v>0</v>
      </c>
      <c r="I1357" s="32">
        <v>0</v>
      </c>
      <c r="J1357" s="29">
        <f>Лист4!E1355/1000</f>
        <v>0</v>
      </c>
      <c r="K1357" s="33"/>
      <c r="L1357" s="33"/>
    </row>
    <row r="1358" spans="1:12" s="34" customFormat="1" ht="18.75" customHeight="1" x14ac:dyDescent="0.25">
      <c r="A1358" s="23" t="str">
        <f>Лист4!A1356</f>
        <v xml:space="preserve">Набережная Золотого Затона ул. д.8 </v>
      </c>
      <c r="B1358" s="49">
        <f t="shared" si="42"/>
        <v>993.06979574468039</v>
      </c>
      <c r="C1358" s="49">
        <f t="shared" si="43"/>
        <v>67.709304255319111</v>
      </c>
      <c r="D1358" s="30">
        <v>0</v>
      </c>
      <c r="E1358" s="31">
        <v>67.709304255319111</v>
      </c>
      <c r="F1358" s="32">
        <v>0</v>
      </c>
      <c r="G1358" s="32">
        <v>0</v>
      </c>
      <c r="H1358" s="32">
        <v>0</v>
      </c>
      <c r="I1358" s="32">
        <v>0</v>
      </c>
      <c r="J1358" s="29">
        <f>Лист4!E1356/1000</f>
        <v>1060.7790999999995</v>
      </c>
      <c r="K1358" s="33"/>
      <c r="L1358" s="33"/>
    </row>
    <row r="1359" spans="1:12" s="34" customFormat="1" ht="18.75" customHeight="1" x14ac:dyDescent="0.25">
      <c r="A1359" s="23" t="str">
        <f>Лист4!A1357</f>
        <v xml:space="preserve">Набережная Приволжского затона ул. д.17 - корп. 1 </v>
      </c>
      <c r="B1359" s="49">
        <f t="shared" si="42"/>
        <v>717.7993736170215</v>
      </c>
      <c r="C1359" s="49">
        <f t="shared" si="43"/>
        <v>48.940866382978733</v>
      </c>
      <c r="D1359" s="30">
        <v>0</v>
      </c>
      <c r="E1359" s="31">
        <v>48.940866382978733</v>
      </c>
      <c r="F1359" s="32">
        <v>0</v>
      </c>
      <c r="G1359" s="32">
        <v>0</v>
      </c>
      <c r="H1359" s="32">
        <v>0</v>
      </c>
      <c r="I1359" s="32">
        <v>0</v>
      </c>
      <c r="J1359" s="29">
        <f>Лист4!E1357/1000</f>
        <v>766.7402400000002</v>
      </c>
      <c r="K1359" s="33"/>
      <c r="L1359" s="33"/>
    </row>
    <row r="1360" spans="1:12" s="34" customFormat="1" ht="25.5" customHeight="1" x14ac:dyDescent="0.25">
      <c r="A1360" s="23" t="str">
        <f>Лист4!A1358</f>
        <v xml:space="preserve">Набережная Приволжского затона ул. д.17 - корп. 2 </v>
      </c>
      <c r="B1360" s="49">
        <f t="shared" si="42"/>
        <v>401.57699999999988</v>
      </c>
      <c r="C1360" s="49">
        <f t="shared" si="43"/>
        <v>27.380249999999993</v>
      </c>
      <c r="D1360" s="30">
        <v>0</v>
      </c>
      <c r="E1360" s="31">
        <v>27.380249999999993</v>
      </c>
      <c r="F1360" s="32">
        <v>0</v>
      </c>
      <c r="G1360" s="32">
        <v>0</v>
      </c>
      <c r="H1360" s="32">
        <v>0</v>
      </c>
      <c r="I1360" s="32">
        <v>0</v>
      </c>
      <c r="J1360" s="29">
        <f>Лист4!E1358/1000</f>
        <v>428.95724999999987</v>
      </c>
      <c r="K1360" s="33"/>
      <c r="L1360" s="33"/>
    </row>
    <row r="1361" spans="1:12" s="34" customFormat="1" ht="25.5" customHeight="1" x14ac:dyDescent="0.25">
      <c r="A1361" s="23" t="str">
        <f>Лист4!A1359</f>
        <v xml:space="preserve">Набережная Приволжского затона ул. д.17 - корп. 3 </v>
      </c>
      <c r="B1361" s="49">
        <f t="shared" si="42"/>
        <v>127.44159999999999</v>
      </c>
      <c r="C1361" s="49">
        <f t="shared" si="43"/>
        <v>8.6891999999999996</v>
      </c>
      <c r="D1361" s="30">
        <v>0</v>
      </c>
      <c r="E1361" s="31">
        <v>8.6891999999999996</v>
      </c>
      <c r="F1361" s="32">
        <v>0</v>
      </c>
      <c r="G1361" s="32">
        <v>0</v>
      </c>
      <c r="H1361" s="32">
        <v>0</v>
      </c>
      <c r="I1361" s="32">
        <v>0</v>
      </c>
      <c r="J1361" s="29">
        <f>Лист4!E1359/1000</f>
        <v>136.13079999999999</v>
      </c>
      <c r="K1361" s="33"/>
      <c r="L1361" s="33"/>
    </row>
    <row r="1362" spans="1:12" s="34" customFormat="1" ht="25.5" customHeight="1" x14ac:dyDescent="0.25">
      <c r="A1362" s="23" t="str">
        <f>Лист4!A1360</f>
        <v xml:space="preserve">Набережная Приволжского затона ул. д.25 </v>
      </c>
      <c r="B1362" s="49">
        <f t="shared" si="42"/>
        <v>359.35502127659578</v>
      </c>
      <c r="C1362" s="49">
        <f t="shared" si="43"/>
        <v>24.501478723404254</v>
      </c>
      <c r="D1362" s="30">
        <v>0</v>
      </c>
      <c r="E1362" s="31">
        <v>24.501478723404254</v>
      </c>
      <c r="F1362" s="32">
        <v>0</v>
      </c>
      <c r="G1362" s="32">
        <v>0</v>
      </c>
      <c r="H1362" s="32">
        <v>0</v>
      </c>
      <c r="I1362" s="32">
        <v>0</v>
      </c>
      <c r="J1362" s="29">
        <f>Лист4!E1360/1000</f>
        <v>383.85650000000004</v>
      </c>
      <c r="K1362" s="33"/>
      <c r="L1362" s="33"/>
    </row>
    <row r="1363" spans="1:12" s="34" customFormat="1" ht="25.5" customHeight="1" x14ac:dyDescent="0.25">
      <c r="A1363" s="23" t="str">
        <f>Лист4!A1361</f>
        <v xml:space="preserve">Народная 2-я ул. д.2 </v>
      </c>
      <c r="B1363" s="49">
        <f t="shared" si="42"/>
        <v>2.7609531914893615</v>
      </c>
      <c r="C1363" s="49">
        <f t="shared" si="43"/>
        <v>0.1882468085106383</v>
      </c>
      <c r="D1363" s="30">
        <v>0</v>
      </c>
      <c r="E1363" s="31">
        <v>0.1882468085106383</v>
      </c>
      <c r="F1363" s="32">
        <v>0</v>
      </c>
      <c r="G1363" s="32">
        <v>0</v>
      </c>
      <c r="H1363" s="32">
        <v>0</v>
      </c>
      <c r="I1363" s="32">
        <v>0</v>
      </c>
      <c r="J1363" s="29">
        <f>Лист4!E1361/1000</f>
        <v>2.9491999999999998</v>
      </c>
      <c r="K1363" s="33"/>
      <c r="L1363" s="33"/>
    </row>
    <row r="1364" spans="1:12" s="34" customFormat="1" ht="25.5" customHeight="1" x14ac:dyDescent="0.25">
      <c r="A1364" s="23" t="str">
        <f>Лист4!A1362</f>
        <v xml:space="preserve">Народная 4-я ул. д.5/48 </v>
      </c>
      <c r="B1364" s="49">
        <f t="shared" si="42"/>
        <v>1.7483914893617021</v>
      </c>
      <c r="C1364" s="49">
        <f t="shared" si="43"/>
        <v>0.11920851063829788</v>
      </c>
      <c r="D1364" s="30">
        <v>0</v>
      </c>
      <c r="E1364" s="31">
        <v>0.11920851063829788</v>
      </c>
      <c r="F1364" s="32">
        <v>0</v>
      </c>
      <c r="G1364" s="32">
        <v>0</v>
      </c>
      <c r="H1364" s="32">
        <v>0</v>
      </c>
      <c r="I1364" s="32">
        <v>0</v>
      </c>
      <c r="J1364" s="29">
        <f>Лист4!E1362/1000</f>
        <v>1.8675999999999999</v>
      </c>
      <c r="K1364" s="33"/>
      <c r="L1364" s="33"/>
    </row>
    <row r="1365" spans="1:12" s="34" customFormat="1" ht="25.5" customHeight="1" x14ac:dyDescent="0.25">
      <c r="A1365" s="23" t="str">
        <f>Лист4!A1363</f>
        <v xml:space="preserve">Народная 5-я ул. д.6 </v>
      </c>
      <c r="B1365" s="49">
        <f t="shared" si="42"/>
        <v>6.0544000000000002</v>
      </c>
      <c r="C1365" s="49">
        <f t="shared" si="43"/>
        <v>0.4128</v>
      </c>
      <c r="D1365" s="30">
        <v>0</v>
      </c>
      <c r="E1365" s="31">
        <v>0.4128</v>
      </c>
      <c r="F1365" s="32">
        <v>0</v>
      </c>
      <c r="G1365" s="32">
        <v>0</v>
      </c>
      <c r="H1365" s="32">
        <v>0</v>
      </c>
      <c r="I1365" s="32">
        <v>0</v>
      </c>
      <c r="J1365" s="29">
        <f>Лист4!E1363/1000</f>
        <v>6.4672000000000001</v>
      </c>
      <c r="K1365" s="33"/>
      <c r="L1365" s="33"/>
    </row>
    <row r="1366" spans="1:12" s="34" customFormat="1" ht="18.75" customHeight="1" x14ac:dyDescent="0.25">
      <c r="A1366" s="23" t="str">
        <f>Лист4!A1364</f>
        <v xml:space="preserve">Народная 6-я ул. д.16 </v>
      </c>
      <c r="B1366" s="49">
        <f t="shared" si="42"/>
        <v>0</v>
      </c>
      <c r="C1366" s="49">
        <f t="shared" si="43"/>
        <v>0</v>
      </c>
      <c r="D1366" s="30">
        <v>0</v>
      </c>
      <c r="E1366" s="31">
        <v>0</v>
      </c>
      <c r="F1366" s="32">
        <v>0</v>
      </c>
      <c r="G1366" s="32">
        <v>0</v>
      </c>
      <c r="H1366" s="32">
        <v>0</v>
      </c>
      <c r="I1366" s="32">
        <v>0</v>
      </c>
      <c r="J1366" s="29">
        <f>Лист4!E1364/1000</f>
        <v>0</v>
      </c>
      <c r="K1366" s="33"/>
      <c r="L1366" s="33"/>
    </row>
    <row r="1367" spans="1:12" s="34" customFormat="1" ht="18.75" customHeight="1" x14ac:dyDescent="0.25">
      <c r="A1367" s="23" t="str">
        <f>Лист4!A1365</f>
        <v xml:space="preserve">Народная 6-я ул. д.2 </v>
      </c>
      <c r="B1367" s="49">
        <f t="shared" si="42"/>
        <v>0</v>
      </c>
      <c r="C1367" s="49">
        <f t="shared" si="43"/>
        <v>0</v>
      </c>
      <c r="D1367" s="30">
        <v>0</v>
      </c>
      <c r="E1367" s="31">
        <v>0</v>
      </c>
      <c r="F1367" s="32">
        <v>0</v>
      </c>
      <c r="G1367" s="32">
        <v>0</v>
      </c>
      <c r="H1367" s="32">
        <v>0</v>
      </c>
      <c r="I1367" s="32">
        <v>0</v>
      </c>
      <c r="J1367" s="29">
        <f>Лист4!E1365/1000</f>
        <v>0</v>
      </c>
      <c r="K1367" s="33"/>
      <c r="L1367" s="33"/>
    </row>
    <row r="1368" spans="1:12" s="34" customFormat="1" ht="18.75" customHeight="1" x14ac:dyDescent="0.25">
      <c r="A1368" s="23" t="str">
        <f>Лист4!A1366</f>
        <v xml:space="preserve">Немова 16 </v>
      </c>
      <c r="B1368" s="49">
        <f t="shared" si="42"/>
        <v>85.482638297872342</v>
      </c>
      <c r="C1368" s="49">
        <f t="shared" si="43"/>
        <v>5.8283617021276601</v>
      </c>
      <c r="D1368" s="30">
        <v>0</v>
      </c>
      <c r="E1368" s="31">
        <v>5.8283617021276601</v>
      </c>
      <c r="F1368" s="32">
        <v>0</v>
      </c>
      <c r="G1368" s="32">
        <v>0</v>
      </c>
      <c r="H1368" s="32">
        <v>0</v>
      </c>
      <c r="I1368" s="32">
        <v>0</v>
      </c>
      <c r="J1368" s="29">
        <f>Лист4!E1366/1000</f>
        <v>91.311000000000007</v>
      </c>
      <c r="K1368" s="33"/>
      <c r="L1368" s="33"/>
    </row>
    <row r="1369" spans="1:12" s="34" customFormat="1" ht="25.5" customHeight="1" x14ac:dyDescent="0.25">
      <c r="A1369" s="23" t="str">
        <f>Лист4!A1367</f>
        <v xml:space="preserve">Немова ул. д.10 </v>
      </c>
      <c r="B1369" s="49">
        <f t="shared" si="42"/>
        <v>438.39510638297872</v>
      </c>
      <c r="C1369" s="49">
        <f t="shared" si="43"/>
        <v>7.3223936170212784</v>
      </c>
      <c r="D1369" s="30">
        <v>0</v>
      </c>
      <c r="E1369" s="31">
        <v>7.3223936170212784</v>
      </c>
      <c r="F1369" s="32">
        <v>0</v>
      </c>
      <c r="G1369" s="32">
        <v>0</v>
      </c>
      <c r="H1369" s="32">
        <v>0</v>
      </c>
      <c r="I1369" s="41">
        <v>331</v>
      </c>
      <c r="J1369" s="29">
        <f>Лист4!E1367/1000</f>
        <v>114.71750000000002</v>
      </c>
      <c r="K1369" s="33"/>
      <c r="L1369" s="33"/>
    </row>
    <row r="1370" spans="1:12" s="34" customFormat="1" ht="25.5" customHeight="1" x14ac:dyDescent="0.25">
      <c r="A1370" s="23" t="str">
        <f>Лист4!A1368</f>
        <v xml:space="preserve">Немова ул. д.12 </v>
      </c>
      <c r="B1370" s="49">
        <f t="shared" si="42"/>
        <v>94.681446808510643</v>
      </c>
      <c r="C1370" s="49">
        <f t="shared" si="43"/>
        <v>6.4555531914893622</v>
      </c>
      <c r="D1370" s="30">
        <v>0</v>
      </c>
      <c r="E1370" s="31">
        <v>6.4555531914893622</v>
      </c>
      <c r="F1370" s="32">
        <v>0</v>
      </c>
      <c r="G1370" s="32">
        <v>0</v>
      </c>
      <c r="H1370" s="32">
        <v>0</v>
      </c>
      <c r="I1370" s="32">
        <v>0</v>
      </c>
      <c r="J1370" s="29">
        <f>Лист4!E1368/1000</f>
        <v>101.137</v>
      </c>
      <c r="K1370" s="33"/>
      <c r="L1370" s="33"/>
    </row>
    <row r="1371" spans="1:12" s="34" customFormat="1" ht="18.75" customHeight="1" x14ac:dyDescent="0.25">
      <c r="A1371" s="23" t="str">
        <f>Лист4!A1369</f>
        <v xml:space="preserve">Немова ул. д.12А </v>
      </c>
      <c r="B1371" s="49">
        <f t="shared" si="42"/>
        <v>107.5245787234043</v>
      </c>
      <c r="C1371" s="49">
        <f t="shared" si="43"/>
        <v>7.3312212765957447</v>
      </c>
      <c r="D1371" s="30">
        <v>0</v>
      </c>
      <c r="E1371" s="31">
        <v>7.3312212765957447</v>
      </c>
      <c r="F1371" s="32">
        <v>0</v>
      </c>
      <c r="G1371" s="32">
        <v>0</v>
      </c>
      <c r="H1371" s="32">
        <v>0</v>
      </c>
      <c r="I1371" s="32">
        <v>868.2</v>
      </c>
      <c r="J1371" s="29">
        <f>Лист4!E1369/1000-I1371</f>
        <v>-753.3442</v>
      </c>
      <c r="K1371" s="33"/>
      <c r="L1371" s="33"/>
    </row>
    <row r="1372" spans="1:12" s="34" customFormat="1" ht="18.75" customHeight="1" x14ac:dyDescent="0.25">
      <c r="A1372" s="23" t="str">
        <f>Лист4!A1370</f>
        <v xml:space="preserve">Немова ул. д.14 </v>
      </c>
      <c r="B1372" s="49">
        <f t="shared" si="42"/>
        <v>82.978663829787237</v>
      </c>
      <c r="C1372" s="49">
        <f t="shared" si="43"/>
        <v>5.6576361702127658</v>
      </c>
      <c r="D1372" s="30">
        <v>0</v>
      </c>
      <c r="E1372" s="31">
        <v>5.6576361702127658</v>
      </c>
      <c r="F1372" s="32">
        <v>0</v>
      </c>
      <c r="G1372" s="32">
        <v>0</v>
      </c>
      <c r="H1372" s="32">
        <v>0</v>
      </c>
      <c r="I1372" s="32">
        <v>0</v>
      </c>
      <c r="J1372" s="29">
        <f>Лист4!E1370/1000</f>
        <v>88.636300000000006</v>
      </c>
      <c r="K1372" s="33"/>
      <c r="L1372" s="33"/>
    </row>
    <row r="1373" spans="1:12" s="34" customFormat="1" ht="18.75" customHeight="1" x14ac:dyDescent="0.25">
      <c r="A1373" s="23" t="str">
        <f>Лист4!A1371</f>
        <v xml:space="preserve">Немова ул. д.16Б </v>
      </c>
      <c r="B1373" s="49">
        <f t="shared" si="42"/>
        <v>96.231089361702089</v>
      </c>
      <c r="C1373" s="49">
        <f t="shared" si="43"/>
        <v>6.5612106382978714</v>
      </c>
      <c r="D1373" s="30">
        <v>0</v>
      </c>
      <c r="E1373" s="31">
        <v>6.5612106382978714</v>
      </c>
      <c r="F1373" s="32">
        <v>0</v>
      </c>
      <c r="G1373" s="32">
        <v>0</v>
      </c>
      <c r="H1373" s="32">
        <v>0</v>
      </c>
      <c r="I1373" s="32">
        <v>905.4</v>
      </c>
      <c r="J1373" s="29">
        <f>Лист4!E1371/1000-I1373</f>
        <v>-802.60770000000002</v>
      </c>
      <c r="K1373" s="33"/>
      <c r="L1373" s="33"/>
    </row>
    <row r="1374" spans="1:12" s="34" customFormat="1" ht="18.75" customHeight="1" x14ac:dyDescent="0.25">
      <c r="A1374" s="23" t="str">
        <f>Лист4!A1372</f>
        <v xml:space="preserve">Немова ул. д.16В </v>
      </c>
      <c r="B1374" s="49">
        <f t="shared" si="42"/>
        <v>73.234629787234041</v>
      </c>
      <c r="C1374" s="49">
        <f t="shared" si="43"/>
        <v>4.9932702127659576</v>
      </c>
      <c r="D1374" s="30">
        <v>0</v>
      </c>
      <c r="E1374" s="31">
        <v>4.9932702127659576</v>
      </c>
      <c r="F1374" s="32">
        <v>0</v>
      </c>
      <c r="G1374" s="32">
        <v>0</v>
      </c>
      <c r="H1374" s="32">
        <v>0</v>
      </c>
      <c r="I1374" s="32">
        <v>0</v>
      </c>
      <c r="J1374" s="29">
        <f>Лист4!E1372/1000</f>
        <v>78.227900000000005</v>
      </c>
      <c r="K1374" s="33"/>
      <c r="L1374" s="33"/>
    </row>
    <row r="1375" spans="1:12" s="34" customFormat="1" ht="18.75" customHeight="1" x14ac:dyDescent="0.25">
      <c r="A1375" s="23" t="str">
        <f>Лист4!A1373</f>
        <v xml:space="preserve">Немова ул. д.16Г </v>
      </c>
      <c r="B1375" s="49">
        <f t="shared" si="42"/>
        <v>90.134280851063835</v>
      </c>
      <c r="C1375" s="49">
        <f t="shared" si="43"/>
        <v>6.1455191489361702</v>
      </c>
      <c r="D1375" s="30">
        <v>0</v>
      </c>
      <c r="E1375" s="31">
        <v>6.1455191489361702</v>
      </c>
      <c r="F1375" s="32">
        <v>0</v>
      </c>
      <c r="G1375" s="32">
        <v>0</v>
      </c>
      <c r="H1375" s="32">
        <v>0</v>
      </c>
      <c r="I1375" s="32">
        <v>0</v>
      </c>
      <c r="J1375" s="29">
        <f>Лист4!E1373/1000</f>
        <v>96.279800000000009</v>
      </c>
      <c r="K1375" s="33"/>
      <c r="L1375" s="33"/>
    </row>
    <row r="1376" spans="1:12" s="34" customFormat="1" ht="18.75" customHeight="1" x14ac:dyDescent="0.25">
      <c r="A1376" s="23" t="str">
        <f>Лист4!A1374</f>
        <v xml:space="preserve">Немова ул. д.16Д </v>
      </c>
      <c r="B1376" s="49">
        <f t="shared" si="42"/>
        <v>90.858876595744704</v>
      </c>
      <c r="C1376" s="49">
        <f t="shared" si="43"/>
        <v>6.194923404255321</v>
      </c>
      <c r="D1376" s="30">
        <v>0</v>
      </c>
      <c r="E1376" s="31">
        <v>6.194923404255321</v>
      </c>
      <c r="F1376" s="32">
        <v>0</v>
      </c>
      <c r="G1376" s="32">
        <v>0</v>
      </c>
      <c r="H1376" s="32">
        <v>0</v>
      </c>
      <c r="I1376" s="32">
        <v>0</v>
      </c>
      <c r="J1376" s="29">
        <f>Лист4!E1374/1000</f>
        <v>97.053800000000024</v>
      </c>
      <c r="K1376" s="33"/>
      <c r="L1376" s="33"/>
    </row>
    <row r="1377" spans="1:12" s="34" customFormat="1" ht="18.75" customHeight="1" x14ac:dyDescent="0.25">
      <c r="A1377" s="23" t="str">
        <f>Лист4!A1375</f>
        <v xml:space="preserve">Немова ул. д.18 </v>
      </c>
      <c r="B1377" s="49">
        <f t="shared" si="42"/>
        <v>99.857157446808543</v>
      </c>
      <c r="C1377" s="49">
        <f t="shared" si="43"/>
        <v>6.8084425531914903</v>
      </c>
      <c r="D1377" s="30">
        <v>0</v>
      </c>
      <c r="E1377" s="31">
        <v>6.8084425531914903</v>
      </c>
      <c r="F1377" s="32">
        <v>0</v>
      </c>
      <c r="G1377" s="32">
        <v>0</v>
      </c>
      <c r="H1377" s="32">
        <v>0</v>
      </c>
      <c r="I1377" s="32">
        <v>0</v>
      </c>
      <c r="J1377" s="29">
        <f>Лист4!E1375/1000</f>
        <v>106.66560000000003</v>
      </c>
      <c r="K1377" s="33"/>
      <c r="L1377" s="33"/>
    </row>
    <row r="1378" spans="1:12" s="34" customFormat="1" ht="18.75" customHeight="1" x14ac:dyDescent="0.25">
      <c r="A1378" s="23" t="str">
        <f>Лист4!A1376</f>
        <v xml:space="preserve">Немова ул. д.20 </v>
      </c>
      <c r="B1378" s="49">
        <f t="shared" si="42"/>
        <v>96.361685106382964</v>
      </c>
      <c r="C1378" s="49">
        <f t="shared" si="43"/>
        <v>6.5701148936170206</v>
      </c>
      <c r="D1378" s="30">
        <v>0</v>
      </c>
      <c r="E1378" s="31">
        <v>6.5701148936170206</v>
      </c>
      <c r="F1378" s="32">
        <v>0</v>
      </c>
      <c r="G1378" s="32">
        <v>0</v>
      </c>
      <c r="H1378" s="32">
        <v>0</v>
      </c>
      <c r="I1378" s="32">
        <v>0</v>
      </c>
      <c r="J1378" s="29">
        <f>Лист4!E1376/1000</f>
        <v>102.93179999999998</v>
      </c>
      <c r="K1378" s="33"/>
      <c r="L1378" s="33"/>
    </row>
    <row r="1379" spans="1:12" s="34" customFormat="1" ht="18.75" customHeight="1" x14ac:dyDescent="0.25">
      <c r="A1379" s="23" t="str">
        <f>Лист4!A1377</f>
        <v xml:space="preserve">Немова ул. д.20А </v>
      </c>
      <c r="B1379" s="49">
        <f t="shared" si="42"/>
        <v>100.79930042553191</v>
      </c>
      <c r="C1379" s="49">
        <f t="shared" si="43"/>
        <v>6.8726795744680835</v>
      </c>
      <c r="D1379" s="30">
        <v>0</v>
      </c>
      <c r="E1379" s="31">
        <v>6.8726795744680835</v>
      </c>
      <c r="F1379" s="32">
        <v>0</v>
      </c>
      <c r="G1379" s="32">
        <v>0</v>
      </c>
      <c r="H1379" s="32">
        <v>0</v>
      </c>
      <c r="I1379" s="32">
        <v>0</v>
      </c>
      <c r="J1379" s="29">
        <f>Лист4!E1377/1000</f>
        <v>107.67197999999999</v>
      </c>
      <c r="K1379" s="33"/>
      <c r="L1379" s="33"/>
    </row>
    <row r="1380" spans="1:12" s="34" customFormat="1" ht="18.75" customHeight="1" x14ac:dyDescent="0.25">
      <c r="A1380" s="23" t="str">
        <f>Лист4!A1378</f>
        <v xml:space="preserve">Немова ул. д.22 </v>
      </c>
      <c r="B1380" s="49">
        <f t="shared" si="42"/>
        <v>101.11274893617021</v>
      </c>
      <c r="C1380" s="49">
        <f t="shared" si="43"/>
        <v>6.8940510638297869</v>
      </c>
      <c r="D1380" s="30">
        <v>0</v>
      </c>
      <c r="E1380" s="31">
        <v>6.8940510638297869</v>
      </c>
      <c r="F1380" s="32">
        <v>0</v>
      </c>
      <c r="G1380" s="32">
        <v>0</v>
      </c>
      <c r="H1380" s="32">
        <v>0</v>
      </c>
      <c r="I1380" s="32">
        <v>662.8</v>
      </c>
      <c r="J1380" s="29">
        <f>Лист4!E1378/1000-I1380</f>
        <v>-554.79319999999996</v>
      </c>
      <c r="K1380" s="33"/>
      <c r="L1380" s="33"/>
    </row>
    <row r="1381" spans="1:12" s="34" customFormat="1" ht="18.75" customHeight="1" x14ac:dyDescent="0.25">
      <c r="A1381" s="23" t="str">
        <f>Лист4!A1379</f>
        <v xml:space="preserve">Немова ул. д.22А </v>
      </c>
      <c r="B1381" s="49">
        <f t="shared" si="42"/>
        <v>91.598404255319139</v>
      </c>
      <c r="C1381" s="49">
        <f t="shared" si="43"/>
        <v>6.2453457446808507</v>
      </c>
      <c r="D1381" s="30">
        <v>0</v>
      </c>
      <c r="E1381" s="31">
        <v>6.2453457446808507</v>
      </c>
      <c r="F1381" s="32">
        <v>0</v>
      </c>
      <c r="G1381" s="32">
        <v>0</v>
      </c>
      <c r="H1381" s="32">
        <v>0</v>
      </c>
      <c r="I1381" s="32">
        <v>0</v>
      </c>
      <c r="J1381" s="29">
        <f>Лист4!E1379/1000</f>
        <v>97.843749999999986</v>
      </c>
      <c r="K1381" s="33"/>
      <c r="L1381" s="33"/>
    </row>
    <row r="1382" spans="1:12" s="34" customFormat="1" ht="18.75" customHeight="1" x14ac:dyDescent="0.25">
      <c r="A1382" s="23" t="str">
        <f>Лист4!A1380</f>
        <v xml:space="preserve">Немова ул. д.24 </v>
      </c>
      <c r="B1382" s="49">
        <f t="shared" si="42"/>
        <v>111.68033191489371</v>
      </c>
      <c r="C1382" s="49">
        <f t="shared" si="43"/>
        <v>7.6145680851063835</v>
      </c>
      <c r="D1382" s="30">
        <v>0</v>
      </c>
      <c r="E1382" s="31">
        <v>7.6145680851063835</v>
      </c>
      <c r="F1382" s="32">
        <v>0</v>
      </c>
      <c r="G1382" s="32">
        <v>0</v>
      </c>
      <c r="H1382" s="32">
        <v>0</v>
      </c>
      <c r="I1382" s="32">
        <v>1168.5</v>
      </c>
      <c r="J1382" s="29">
        <f>Лист4!E1380/1000-I1382</f>
        <v>-1049.2050999999999</v>
      </c>
      <c r="K1382" s="33"/>
      <c r="L1382" s="33"/>
    </row>
    <row r="1383" spans="1:12" s="34" customFormat="1" ht="18.75" customHeight="1" x14ac:dyDescent="0.25">
      <c r="A1383" s="23" t="str">
        <f>Лист4!A1381</f>
        <v xml:space="preserve">Немова ул. д.24Б </v>
      </c>
      <c r="B1383" s="49">
        <f t="shared" si="42"/>
        <v>120.89271489361703</v>
      </c>
      <c r="C1383" s="49">
        <f t="shared" si="43"/>
        <v>8.2426851063829787</v>
      </c>
      <c r="D1383" s="30">
        <v>0</v>
      </c>
      <c r="E1383" s="31">
        <v>8.2426851063829787</v>
      </c>
      <c r="F1383" s="32">
        <v>0</v>
      </c>
      <c r="G1383" s="32">
        <v>0</v>
      </c>
      <c r="H1383" s="32">
        <v>0</v>
      </c>
      <c r="I1383" s="32">
        <v>0</v>
      </c>
      <c r="J1383" s="29">
        <f>Лист4!E1381/1000</f>
        <v>129.1354</v>
      </c>
      <c r="K1383" s="33"/>
      <c r="L1383" s="33"/>
    </row>
    <row r="1384" spans="1:12" s="34" customFormat="1" ht="15" customHeight="1" x14ac:dyDescent="0.25">
      <c r="A1384" s="23" t="str">
        <f>Лист4!A1382</f>
        <v xml:space="preserve">Немова ул. д.24Г </v>
      </c>
      <c r="B1384" s="49">
        <f t="shared" si="42"/>
        <v>434.65072340425536</v>
      </c>
      <c r="C1384" s="49">
        <f t="shared" si="43"/>
        <v>29.635276595744685</v>
      </c>
      <c r="D1384" s="30">
        <v>0</v>
      </c>
      <c r="E1384" s="31">
        <v>29.635276595744685</v>
      </c>
      <c r="F1384" s="32">
        <v>0</v>
      </c>
      <c r="G1384" s="32">
        <v>0</v>
      </c>
      <c r="H1384" s="32">
        <v>0</v>
      </c>
      <c r="I1384" s="32">
        <v>0</v>
      </c>
      <c r="J1384" s="29">
        <f>Лист4!E1382/1000</f>
        <v>464.28600000000006</v>
      </c>
      <c r="K1384" s="33"/>
      <c r="L1384" s="33"/>
    </row>
    <row r="1385" spans="1:12" s="34" customFormat="1" ht="18.75" customHeight="1" x14ac:dyDescent="0.25">
      <c r="A1385" s="23" t="str">
        <f>Лист4!A1383</f>
        <v xml:space="preserve">Немова ул. д.28 </v>
      </c>
      <c r="B1385" s="49">
        <f t="shared" si="42"/>
        <v>930.86241787234042</v>
      </c>
      <c r="C1385" s="49">
        <f t="shared" si="43"/>
        <v>63.467892127659567</v>
      </c>
      <c r="D1385" s="30">
        <v>0</v>
      </c>
      <c r="E1385" s="31">
        <v>63.467892127659567</v>
      </c>
      <c r="F1385" s="32">
        <v>0</v>
      </c>
      <c r="G1385" s="32">
        <v>0</v>
      </c>
      <c r="H1385" s="32">
        <v>0</v>
      </c>
      <c r="I1385" s="32">
        <v>0</v>
      </c>
      <c r="J1385" s="29">
        <f>Лист4!E1383/1000</f>
        <v>994.33030999999994</v>
      </c>
      <c r="K1385" s="33"/>
      <c r="L1385" s="33"/>
    </row>
    <row r="1386" spans="1:12" s="34" customFormat="1" ht="18.75" customHeight="1" x14ac:dyDescent="0.25">
      <c r="A1386" s="23" t="str">
        <f>Лист4!A1384</f>
        <v xml:space="preserve">Немова ул. д.28 - корп. 1 </v>
      </c>
      <c r="B1386" s="49">
        <f t="shared" si="42"/>
        <v>669.34499148936197</v>
      </c>
      <c r="C1386" s="49">
        <f t="shared" si="43"/>
        <v>45.637158510638315</v>
      </c>
      <c r="D1386" s="30">
        <v>0</v>
      </c>
      <c r="E1386" s="31">
        <v>45.637158510638315</v>
      </c>
      <c r="F1386" s="32">
        <v>0</v>
      </c>
      <c r="G1386" s="32">
        <v>0</v>
      </c>
      <c r="H1386" s="32">
        <v>0</v>
      </c>
      <c r="I1386" s="32">
        <v>0</v>
      </c>
      <c r="J1386" s="29">
        <f>Лист4!E1384/1000</f>
        <v>714.98215000000027</v>
      </c>
      <c r="K1386" s="33"/>
      <c r="L1386" s="33"/>
    </row>
    <row r="1387" spans="1:12" s="34" customFormat="1" ht="18.75" customHeight="1" x14ac:dyDescent="0.25">
      <c r="A1387" s="23" t="str">
        <f>Лист4!A1385</f>
        <v xml:space="preserve">Немова ул. д.30 </v>
      </c>
      <c r="B1387" s="49">
        <f t="shared" si="42"/>
        <v>247.09828936170217</v>
      </c>
      <c r="C1387" s="49">
        <f t="shared" si="43"/>
        <v>16.847610638297876</v>
      </c>
      <c r="D1387" s="30">
        <v>0</v>
      </c>
      <c r="E1387" s="31">
        <v>16.847610638297876</v>
      </c>
      <c r="F1387" s="32">
        <v>0</v>
      </c>
      <c r="G1387" s="32">
        <v>0</v>
      </c>
      <c r="H1387" s="32">
        <v>0</v>
      </c>
      <c r="I1387" s="32">
        <v>0</v>
      </c>
      <c r="J1387" s="29">
        <f>Лист4!E1385/1000</f>
        <v>263.94590000000005</v>
      </c>
      <c r="K1387" s="33"/>
      <c r="L1387" s="33"/>
    </row>
    <row r="1388" spans="1:12" s="34" customFormat="1" ht="18.75" customHeight="1" x14ac:dyDescent="0.25">
      <c r="A1388" s="23" t="str">
        <f>Лист4!A1386</f>
        <v xml:space="preserve">Немова ул. д.7 </v>
      </c>
      <c r="B1388" s="49">
        <f t="shared" si="42"/>
        <v>12.022279148936169</v>
      </c>
      <c r="C1388" s="49">
        <f t="shared" si="43"/>
        <v>0.81970085106382973</v>
      </c>
      <c r="D1388" s="30">
        <v>0</v>
      </c>
      <c r="E1388" s="31">
        <v>0.81970085106382973</v>
      </c>
      <c r="F1388" s="32">
        <v>0</v>
      </c>
      <c r="G1388" s="32">
        <v>0</v>
      </c>
      <c r="H1388" s="32">
        <v>0</v>
      </c>
      <c r="I1388" s="32">
        <v>0</v>
      </c>
      <c r="J1388" s="29">
        <f>Лист4!E1386/1000</f>
        <v>12.84198</v>
      </c>
      <c r="K1388" s="33"/>
      <c r="L1388" s="33"/>
    </row>
    <row r="1389" spans="1:12" s="34" customFormat="1" ht="18.75" customHeight="1" x14ac:dyDescent="0.25">
      <c r="A1389" s="23" t="str">
        <f>Лист4!A1387</f>
        <v xml:space="preserve">Николая Островского (1-112) ул. д.39 </v>
      </c>
      <c r="B1389" s="49">
        <f t="shared" si="42"/>
        <v>47.625412765957449</v>
      </c>
      <c r="C1389" s="49">
        <f t="shared" si="43"/>
        <v>3.2471872340425527</v>
      </c>
      <c r="D1389" s="30">
        <v>0</v>
      </c>
      <c r="E1389" s="31">
        <v>3.2471872340425527</v>
      </c>
      <c r="F1389" s="32">
        <v>0</v>
      </c>
      <c r="G1389" s="32">
        <v>0</v>
      </c>
      <c r="H1389" s="32">
        <v>0</v>
      </c>
      <c r="I1389" s="32">
        <v>0</v>
      </c>
      <c r="J1389" s="29">
        <f>Лист4!E1387/1000</f>
        <v>50.872599999999998</v>
      </c>
      <c r="K1389" s="33"/>
      <c r="L1389" s="33"/>
    </row>
    <row r="1390" spans="1:12" s="34" customFormat="1" ht="18.75" customHeight="1" x14ac:dyDescent="0.25">
      <c r="A1390" s="23" t="str">
        <f>Лист4!A1388</f>
        <v xml:space="preserve">Николая Островского пр. д.10 </v>
      </c>
      <c r="B1390" s="49">
        <f t="shared" si="42"/>
        <v>551.84477957446825</v>
      </c>
      <c r="C1390" s="49">
        <f t="shared" si="43"/>
        <v>37.625780425531929</v>
      </c>
      <c r="D1390" s="30">
        <v>0</v>
      </c>
      <c r="E1390" s="31">
        <v>37.625780425531929</v>
      </c>
      <c r="F1390" s="32">
        <v>0</v>
      </c>
      <c r="G1390" s="32">
        <v>0</v>
      </c>
      <c r="H1390" s="32">
        <v>0</v>
      </c>
      <c r="I1390" s="32">
        <v>0</v>
      </c>
      <c r="J1390" s="29">
        <f>Лист4!E1388/1000</f>
        <v>589.47056000000021</v>
      </c>
      <c r="K1390" s="33"/>
      <c r="L1390" s="33"/>
    </row>
    <row r="1391" spans="1:12" s="34" customFormat="1" ht="18.75" customHeight="1" x14ac:dyDescent="0.25">
      <c r="A1391" s="23" t="str">
        <f>Лист4!A1389</f>
        <v xml:space="preserve">Николая Островского пр. д.12 </v>
      </c>
      <c r="B1391" s="49">
        <f t="shared" si="42"/>
        <v>350.33055574468085</v>
      </c>
      <c r="C1391" s="49">
        <f t="shared" si="43"/>
        <v>23.886174255319148</v>
      </c>
      <c r="D1391" s="30">
        <v>0</v>
      </c>
      <c r="E1391" s="31">
        <v>23.886174255319148</v>
      </c>
      <c r="F1391" s="32">
        <v>0</v>
      </c>
      <c r="G1391" s="32">
        <v>0</v>
      </c>
      <c r="H1391" s="32">
        <v>0</v>
      </c>
      <c r="I1391" s="32">
        <v>0</v>
      </c>
      <c r="J1391" s="29">
        <f>Лист4!E1389/1000</f>
        <v>374.21672999999998</v>
      </c>
      <c r="K1391" s="33"/>
      <c r="L1391" s="33"/>
    </row>
    <row r="1392" spans="1:12" s="34" customFormat="1" ht="18.75" customHeight="1" x14ac:dyDescent="0.25">
      <c r="A1392" s="23" t="str">
        <f>Лист4!A1390</f>
        <v xml:space="preserve">Николая Островского пр. д.4 - корп. 2 </v>
      </c>
      <c r="B1392" s="49">
        <f t="shared" si="42"/>
        <v>363.02419063829785</v>
      </c>
      <c r="C1392" s="49">
        <f t="shared" si="43"/>
        <v>24.751649361702121</v>
      </c>
      <c r="D1392" s="30">
        <v>0</v>
      </c>
      <c r="E1392" s="31">
        <v>24.751649361702121</v>
      </c>
      <c r="F1392" s="32">
        <v>0</v>
      </c>
      <c r="G1392" s="32">
        <v>0</v>
      </c>
      <c r="H1392" s="32">
        <v>0</v>
      </c>
      <c r="I1392" s="32">
        <v>0</v>
      </c>
      <c r="J1392" s="29">
        <f>Лист4!E1390/1000</f>
        <v>387.77583999999996</v>
      </c>
      <c r="K1392" s="33"/>
      <c r="L1392" s="33"/>
    </row>
    <row r="1393" spans="1:12" s="34" customFormat="1" ht="18.75" customHeight="1" x14ac:dyDescent="0.25">
      <c r="A1393" s="23" t="str">
        <f>Лист4!A1391</f>
        <v xml:space="preserve">Николая Островского пр. д.4 - корп. 4 </v>
      </c>
      <c r="B1393" s="49">
        <f t="shared" si="42"/>
        <v>41.824808510638292</v>
      </c>
      <c r="C1393" s="49">
        <f t="shared" si="43"/>
        <v>2.851691489361702</v>
      </c>
      <c r="D1393" s="30">
        <v>0</v>
      </c>
      <c r="E1393" s="31">
        <v>2.851691489361702</v>
      </c>
      <c r="F1393" s="32">
        <v>0</v>
      </c>
      <c r="G1393" s="32">
        <v>0</v>
      </c>
      <c r="H1393" s="32">
        <v>0</v>
      </c>
      <c r="I1393" s="32">
        <v>0</v>
      </c>
      <c r="J1393" s="29">
        <f>Лист4!E1391/1000</f>
        <v>44.676499999999997</v>
      </c>
      <c r="K1393" s="33"/>
      <c r="L1393" s="33"/>
    </row>
    <row r="1394" spans="1:12" s="34" customFormat="1" ht="25.5" customHeight="1" x14ac:dyDescent="0.25">
      <c r="A1394" s="23" t="str">
        <f>Лист4!A1392</f>
        <v xml:space="preserve">Николая Островского ул. д.1 </v>
      </c>
      <c r="B1394" s="49">
        <f t="shared" si="42"/>
        <v>123.67239148936173</v>
      </c>
      <c r="C1394" s="49">
        <f t="shared" si="43"/>
        <v>8.4322085106382989</v>
      </c>
      <c r="D1394" s="30">
        <v>0</v>
      </c>
      <c r="E1394" s="31">
        <v>8.4322085106382989</v>
      </c>
      <c r="F1394" s="32">
        <v>0</v>
      </c>
      <c r="G1394" s="32">
        <v>0</v>
      </c>
      <c r="H1394" s="32">
        <v>0</v>
      </c>
      <c r="I1394" s="32">
        <v>0</v>
      </c>
      <c r="J1394" s="29">
        <f>Лист4!E1392/1000</f>
        <v>132.10460000000003</v>
      </c>
      <c r="K1394" s="33"/>
      <c r="L1394" s="33"/>
    </row>
    <row r="1395" spans="1:12" s="34" customFormat="1" ht="25.5" customHeight="1" x14ac:dyDescent="0.25">
      <c r="A1395" s="23" t="str">
        <f>Лист4!A1393</f>
        <v xml:space="preserve">Николая Островского ул. д.107 </v>
      </c>
      <c r="B1395" s="49">
        <f t="shared" si="42"/>
        <v>284.6521957446808</v>
      </c>
      <c r="C1395" s="49">
        <f t="shared" si="43"/>
        <v>19.408104255319145</v>
      </c>
      <c r="D1395" s="30">
        <v>0</v>
      </c>
      <c r="E1395" s="31">
        <v>19.408104255319145</v>
      </c>
      <c r="F1395" s="32">
        <v>0</v>
      </c>
      <c r="G1395" s="32">
        <v>0</v>
      </c>
      <c r="H1395" s="32">
        <v>0</v>
      </c>
      <c r="I1395" s="32">
        <v>0</v>
      </c>
      <c r="J1395" s="29">
        <f>Лист4!E1393/1000</f>
        <v>304.06029999999993</v>
      </c>
      <c r="K1395" s="33"/>
      <c r="L1395" s="33"/>
    </row>
    <row r="1396" spans="1:12" s="34" customFormat="1" ht="25.5" customHeight="1" x14ac:dyDescent="0.25">
      <c r="A1396" s="23" t="str">
        <f>Лист4!A1394</f>
        <v xml:space="preserve">Николая Островского ул. д.113 </v>
      </c>
      <c r="B1396" s="49">
        <f t="shared" si="42"/>
        <v>281.40250553191493</v>
      </c>
      <c r="C1396" s="49">
        <f t="shared" si="43"/>
        <v>19.186534468085107</v>
      </c>
      <c r="D1396" s="30">
        <v>0</v>
      </c>
      <c r="E1396" s="31">
        <v>19.186534468085107</v>
      </c>
      <c r="F1396" s="32">
        <v>0</v>
      </c>
      <c r="G1396" s="32">
        <v>0</v>
      </c>
      <c r="H1396" s="32">
        <v>0</v>
      </c>
      <c r="I1396" s="32">
        <v>434.3</v>
      </c>
      <c r="J1396" s="29">
        <f>Лист4!E1394/1000-I1396</f>
        <v>-133.71096</v>
      </c>
      <c r="K1396" s="33"/>
      <c r="L1396" s="33"/>
    </row>
    <row r="1397" spans="1:12" s="34" customFormat="1" ht="25.5" customHeight="1" x14ac:dyDescent="0.25">
      <c r="A1397" s="23" t="str">
        <f>Лист4!A1395</f>
        <v xml:space="preserve">Николая Островского ул. д.115 </v>
      </c>
      <c r="B1397" s="49">
        <f t="shared" si="42"/>
        <v>432.65443404255331</v>
      </c>
      <c r="C1397" s="49">
        <f t="shared" si="43"/>
        <v>29.499165957446813</v>
      </c>
      <c r="D1397" s="30">
        <v>0</v>
      </c>
      <c r="E1397" s="31">
        <v>29.499165957446813</v>
      </c>
      <c r="F1397" s="32">
        <v>0</v>
      </c>
      <c r="G1397" s="32">
        <v>0</v>
      </c>
      <c r="H1397" s="32">
        <v>0</v>
      </c>
      <c r="I1397" s="32">
        <v>0</v>
      </c>
      <c r="J1397" s="29">
        <f>Лист4!E1395/1000</f>
        <v>462.1536000000001</v>
      </c>
      <c r="K1397" s="33"/>
      <c r="L1397" s="33"/>
    </row>
    <row r="1398" spans="1:12" s="34" customFormat="1" ht="25.5" customHeight="1" x14ac:dyDescent="0.25">
      <c r="A1398" s="23" t="str">
        <f>Лист4!A1396</f>
        <v xml:space="preserve">Николая Островского ул. д.115 - корп. 1 </v>
      </c>
      <c r="B1398" s="49">
        <f t="shared" si="42"/>
        <v>706.95165106382979</v>
      </c>
      <c r="C1398" s="49">
        <f t="shared" si="43"/>
        <v>48.201248936170202</v>
      </c>
      <c r="D1398" s="30">
        <v>0</v>
      </c>
      <c r="E1398" s="31">
        <v>48.201248936170202</v>
      </c>
      <c r="F1398" s="32">
        <v>0</v>
      </c>
      <c r="G1398" s="32">
        <v>0</v>
      </c>
      <c r="H1398" s="32">
        <v>0</v>
      </c>
      <c r="I1398" s="32">
        <v>0</v>
      </c>
      <c r="J1398" s="29">
        <f>Лист4!E1396/1000</f>
        <v>755.15289999999993</v>
      </c>
      <c r="K1398" s="33"/>
      <c r="L1398" s="33"/>
    </row>
    <row r="1399" spans="1:12" s="34" customFormat="1" ht="25.5" customHeight="1" x14ac:dyDescent="0.25">
      <c r="A1399" s="23" t="str">
        <f>Лист4!A1397</f>
        <v xml:space="preserve">Николая Островского ул. д.121 </v>
      </c>
      <c r="B1399" s="49">
        <f t="shared" si="42"/>
        <v>627.80379574468088</v>
      </c>
      <c r="C1399" s="49">
        <f t="shared" si="43"/>
        <v>42.804804255319148</v>
      </c>
      <c r="D1399" s="30">
        <v>0</v>
      </c>
      <c r="E1399" s="31">
        <v>42.804804255319148</v>
      </c>
      <c r="F1399" s="32">
        <v>0</v>
      </c>
      <c r="G1399" s="32">
        <v>0</v>
      </c>
      <c r="H1399" s="32">
        <v>0</v>
      </c>
      <c r="I1399" s="32">
        <v>0</v>
      </c>
      <c r="J1399" s="29">
        <f>Лист4!E1397/1000</f>
        <v>670.60860000000002</v>
      </c>
      <c r="K1399" s="33"/>
      <c r="L1399" s="33"/>
    </row>
    <row r="1400" spans="1:12" s="34" customFormat="1" ht="25.5" customHeight="1" x14ac:dyDescent="0.25">
      <c r="A1400" s="23" t="str">
        <f>Лист4!A1398</f>
        <v xml:space="preserve">Николая Островского ул. д.123 </v>
      </c>
      <c r="B1400" s="49">
        <f t="shared" si="42"/>
        <v>603.35973617021273</v>
      </c>
      <c r="C1400" s="49">
        <f t="shared" si="43"/>
        <v>41.138163829787231</v>
      </c>
      <c r="D1400" s="30">
        <v>0</v>
      </c>
      <c r="E1400" s="31">
        <v>41.138163829787231</v>
      </c>
      <c r="F1400" s="32">
        <v>0</v>
      </c>
      <c r="G1400" s="32">
        <v>0</v>
      </c>
      <c r="H1400" s="32">
        <v>0</v>
      </c>
      <c r="I1400" s="32">
        <v>0</v>
      </c>
      <c r="J1400" s="29">
        <f>Лист4!E1398/1000</f>
        <v>644.49789999999996</v>
      </c>
      <c r="K1400" s="33"/>
      <c r="L1400" s="33"/>
    </row>
    <row r="1401" spans="1:12" s="34" customFormat="1" ht="25.5" customHeight="1" x14ac:dyDescent="0.25">
      <c r="A1401" s="23" t="str">
        <f>Лист4!A1399</f>
        <v xml:space="preserve">Николая Островского ул. д.132 </v>
      </c>
      <c r="B1401" s="49">
        <f t="shared" si="42"/>
        <v>607.74025446808514</v>
      </c>
      <c r="C1401" s="49">
        <f t="shared" si="43"/>
        <v>41.436835531914895</v>
      </c>
      <c r="D1401" s="30">
        <v>0</v>
      </c>
      <c r="E1401" s="31">
        <v>41.436835531914895</v>
      </c>
      <c r="F1401" s="32">
        <v>0</v>
      </c>
      <c r="G1401" s="32">
        <v>0</v>
      </c>
      <c r="H1401" s="32">
        <v>0</v>
      </c>
      <c r="I1401" s="32">
        <v>0</v>
      </c>
      <c r="J1401" s="29">
        <f>Лист4!E1399/1000</f>
        <v>649.17709000000002</v>
      </c>
      <c r="K1401" s="33"/>
      <c r="L1401" s="33"/>
    </row>
    <row r="1402" spans="1:12" s="34" customFormat="1" ht="25.5" customHeight="1" x14ac:dyDescent="0.25">
      <c r="A1402" s="23" t="str">
        <f>Лист4!A1400</f>
        <v xml:space="preserve">Николая Островского ул. д.134 </v>
      </c>
      <c r="B1402" s="49">
        <f t="shared" si="42"/>
        <v>371.75884595744679</v>
      </c>
      <c r="C1402" s="49">
        <f t="shared" si="43"/>
        <v>25.347194042553191</v>
      </c>
      <c r="D1402" s="30">
        <v>0</v>
      </c>
      <c r="E1402" s="31">
        <v>25.347194042553191</v>
      </c>
      <c r="F1402" s="32">
        <v>0</v>
      </c>
      <c r="G1402" s="32">
        <v>0</v>
      </c>
      <c r="H1402" s="32">
        <v>0</v>
      </c>
      <c r="I1402" s="32">
        <v>0</v>
      </c>
      <c r="J1402" s="29">
        <f>Лист4!E1400/1000</f>
        <v>397.10604000000001</v>
      </c>
      <c r="K1402" s="33"/>
      <c r="L1402" s="33"/>
    </row>
    <row r="1403" spans="1:12" s="34" customFormat="1" ht="25.5" customHeight="1" x14ac:dyDescent="0.25">
      <c r="A1403" s="23" t="str">
        <f>Лист4!A1401</f>
        <v xml:space="preserve">Николая Островского ул. д.136 </v>
      </c>
      <c r="B1403" s="49">
        <f t="shared" si="42"/>
        <v>241.30367659574466</v>
      </c>
      <c r="C1403" s="49">
        <f t="shared" si="43"/>
        <v>16.452523404255317</v>
      </c>
      <c r="D1403" s="30">
        <v>0</v>
      </c>
      <c r="E1403" s="31">
        <v>16.452523404255317</v>
      </c>
      <c r="F1403" s="32">
        <v>0</v>
      </c>
      <c r="G1403" s="32">
        <v>0</v>
      </c>
      <c r="H1403" s="32">
        <v>0</v>
      </c>
      <c r="I1403" s="32">
        <v>0</v>
      </c>
      <c r="J1403" s="29">
        <f>Лист4!E1401/1000</f>
        <v>257.75619999999998</v>
      </c>
      <c r="K1403" s="33"/>
      <c r="L1403" s="33"/>
    </row>
    <row r="1404" spans="1:12" s="34" customFormat="1" ht="25.5" customHeight="1" x14ac:dyDescent="0.25">
      <c r="A1404" s="23" t="str">
        <f>Лист4!A1402</f>
        <v xml:space="preserve">Николая Островского ул. д.142А </v>
      </c>
      <c r="B1404" s="49">
        <f t="shared" si="42"/>
        <v>526.5292765957447</v>
      </c>
      <c r="C1404" s="49">
        <f t="shared" si="43"/>
        <v>35.899723404255326</v>
      </c>
      <c r="D1404" s="30">
        <v>0</v>
      </c>
      <c r="E1404" s="31">
        <v>35.899723404255326</v>
      </c>
      <c r="F1404" s="32">
        <v>0</v>
      </c>
      <c r="G1404" s="32">
        <v>0</v>
      </c>
      <c r="H1404" s="32">
        <v>0</v>
      </c>
      <c r="I1404" s="32">
        <v>0</v>
      </c>
      <c r="J1404" s="29">
        <f>Лист4!E1402/1000</f>
        <v>562.42900000000009</v>
      </c>
      <c r="K1404" s="33"/>
      <c r="L1404" s="33"/>
    </row>
    <row r="1405" spans="1:12" s="34" customFormat="1" ht="25.5" customHeight="1" x14ac:dyDescent="0.25">
      <c r="A1405" s="23" t="str">
        <f>Лист4!A1403</f>
        <v xml:space="preserve">Николая Островского ул. д.142Б </v>
      </c>
      <c r="B1405" s="49">
        <f t="shared" si="42"/>
        <v>310.92283574468087</v>
      </c>
      <c r="C1405" s="49">
        <f t="shared" si="43"/>
        <v>21.199284255319149</v>
      </c>
      <c r="D1405" s="30">
        <v>0</v>
      </c>
      <c r="E1405" s="31">
        <v>21.199284255319149</v>
      </c>
      <c r="F1405" s="32">
        <v>0</v>
      </c>
      <c r="G1405" s="32">
        <v>0</v>
      </c>
      <c r="H1405" s="32">
        <v>0</v>
      </c>
      <c r="I1405" s="32">
        <v>0</v>
      </c>
      <c r="J1405" s="29">
        <f>Лист4!E1403/1000</f>
        <v>332.12212</v>
      </c>
      <c r="K1405" s="33"/>
      <c r="L1405" s="33"/>
    </row>
    <row r="1406" spans="1:12" s="34" customFormat="1" ht="25.5" customHeight="1" x14ac:dyDescent="0.25">
      <c r="A1406" s="23" t="str">
        <f>Лист4!A1404</f>
        <v xml:space="preserve">Николая Островского ул. д.144 </v>
      </c>
      <c r="B1406" s="49">
        <f t="shared" si="42"/>
        <v>455.88188425531922</v>
      </c>
      <c r="C1406" s="49">
        <f t="shared" si="43"/>
        <v>31.082855744680856</v>
      </c>
      <c r="D1406" s="30">
        <v>0</v>
      </c>
      <c r="E1406" s="31">
        <v>31.082855744680856</v>
      </c>
      <c r="F1406" s="32">
        <v>0</v>
      </c>
      <c r="G1406" s="32">
        <v>0</v>
      </c>
      <c r="H1406" s="32">
        <v>0</v>
      </c>
      <c r="I1406" s="32">
        <v>0</v>
      </c>
      <c r="J1406" s="29">
        <f>Лист4!E1404/1000</f>
        <v>486.96474000000006</v>
      </c>
      <c r="K1406" s="33"/>
      <c r="L1406" s="33"/>
    </row>
    <row r="1407" spans="1:12" s="34" customFormat="1" ht="25.5" customHeight="1" x14ac:dyDescent="0.25">
      <c r="A1407" s="23" t="str">
        <f>Лист4!A1405</f>
        <v xml:space="preserve">Николая Островского ул. д.144А </v>
      </c>
      <c r="B1407" s="49">
        <f t="shared" si="42"/>
        <v>994.37594042553224</v>
      </c>
      <c r="C1407" s="49">
        <f t="shared" si="43"/>
        <v>67.798359574468108</v>
      </c>
      <c r="D1407" s="30">
        <v>0</v>
      </c>
      <c r="E1407" s="31">
        <v>67.798359574468108</v>
      </c>
      <c r="F1407" s="32">
        <v>0</v>
      </c>
      <c r="G1407" s="32">
        <v>0</v>
      </c>
      <c r="H1407" s="32">
        <v>0</v>
      </c>
      <c r="I1407" s="32">
        <v>0</v>
      </c>
      <c r="J1407" s="29">
        <f>Лист4!E1405/1000</f>
        <v>1062.1743000000004</v>
      </c>
      <c r="K1407" s="33"/>
      <c r="L1407" s="33"/>
    </row>
    <row r="1408" spans="1:12" s="34" customFormat="1" ht="25.5" customHeight="1" x14ac:dyDescent="0.25">
      <c r="A1408" s="23" t="str">
        <f>Лист4!A1406</f>
        <v xml:space="preserve">Николая Островского ул. д.150 </v>
      </c>
      <c r="B1408" s="49">
        <f t="shared" si="42"/>
        <v>1025.4464</v>
      </c>
      <c r="C1408" s="49">
        <f t="shared" si="43"/>
        <v>69.916800000000009</v>
      </c>
      <c r="D1408" s="30">
        <v>0</v>
      </c>
      <c r="E1408" s="31">
        <v>69.916800000000009</v>
      </c>
      <c r="F1408" s="32">
        <v>0</v>
      </c>
      <c r="G1408" s="32">
        <v>0</v>
      </c>
      <c r="H1408" s="32">
        <v>0</v>
      </c>
      <c r="I1408" s="32">
        <v>984.2</v>
      </c>
      <c r="J1408" s="29">
        <f>Лист4!E1406/1000-I1408</f>
        <v>111.16319999999996</v>
      </c>
      <c r="K1408" s="33"/>
      <c r="L1408" s="33"/>
    </row>
    <row r="1409" spans="1:12" s="34" customFormat="1" ht="25.5" customHeight="1" x14ac:dyDescent="0.25">
      <c r="A1409" s="23" t="str">
        <f>Лист4!A1407</f>
        <v xml:space="preserve">Николая Островского ул. д.152 - корп. 2 </v>
      </c>
      <c r="B1409" s="49">
        <f t="shared" si="42"/>
        <v>1177.6580153191487</v>
      </c>
      <c r="C1409" s="49">
        <f t="shared" si="43"/>
        <v>80.294864680851049</v>
      </c>
      <c r="D1409" s="30">
        <v>0</v>
      </c>
      <c r="E1409" s="31">
        <v>80.294864680851049</v>
      </c>
      <c r="F1409" s="32">
        <v>0</v>
      </c>
      <c r="G1409" s="32">
        <v>0</v>
      </c>
      <c r="H1409" s="32">
        <v>0</v>
      </c>
      <c r="I1409" s="32">
        <v>0</v>
      </c>
      <c r="J1409" s="29">
        <f>Лист4!E1407/1000</f>
        <v>1257.9528799999998</v>
      </c>
      <c r="K1409" s="33"/>
      <c r="L1409" s="33"/>
    </row>
    <row r="1410" spans="1:12" s="34" customFormat="1" ht="25.5" customHeight="1" x14ac:dyDescent="0.25">
      <c r="A1410" s="23" t="str">
        <f>Лист4!A1408</f>
        <v xml:space="preserve">Николая Островского ул. д.152 - корп. 3 </v>
      </c>
      <c r="B1410" s="49">
        <f t="shared" si="42"/>
        <v>1460.6086689361709</v>
      </c>
      <c r="C1410" s="49">
        <f t="shared" si="43"/>
        <v>94.950591063829847</v>
      </c>
      <c r="D1410" s="30">
        <v>0</v>
      </c>
      <c r="E1410" s="31">
        <v>94.950591063829847</v>
      </c>
      <c r="F1410" s="32">
        <v>0</v>
      </c>
      <c r="G1410" s="32">
        <v>0</v>
      </c>
      <c r="H1410" s="32">
        <v>0</v>
      </c>
      <c r="I1410" s="41">
        <v>68</v>
      </c>
      <c r="J1410" s="29">
        <f>Лист4!E1408/1000</f>
        <v>1487.5592600000009</v>
      </c>
      <c r="K1410" s="33"/>
      <c r="L1410" s="33"/>
    </row>
    <row r="1411" spans="1:12" s="34" customFormat="1" ht="25.5" customHeight="1" x14ac:dyDescent="0.25">
      <c r="A1411" s="23" t="str">
        <f>Лист4!A1409</f>
        <v xml:space="preserve">Николая Островского ул. д.154 - корп. 1 </v>
      </c>
      <c r="B1411" s="49">
        <f t="shared" si="42"/>
        <v>955.34738808510633</v>
      </c>
      <c r="C1411" s="49">
        <f t="shared" si="43"/>
        <v>65.137321914893619</v>
      </c>
      <c r="D1411" s="30">
        <v>0</v>
      </c>
      <c r="E1411" s="31">
        <v>65.137321914893619</v>
      </c>
      <c r="F1411" s="32">
        <v>0</v>
      </c>
      <c r="G1411" s="32">
        <v>0</v>
      </c>
      <c r="H1411" s="32">
        <v>0</v>
      </c>
      <c r="I1411" s="32">
        <v>964.5</v>
      </c>
      <c r="J1411" s="29">
        <f>Лист4!E1409/1000-I1411</f>
        <v>55.98470999999995</v>
      </c>
      <c r="K1411" s="33"/>
      <c r="L1411" s="33"/>
    </row>
    <row r="1412" spans="1:12" s="34" customFormat="1" ht="25.5" customHeight="1" x14ac:dyDescent="0.25">
      <c r="A1412" s="23" t="str">
        <f>Лист4!A1410</f>
        <v xml:space="preserve">Николая Островского ул. д.154 - корп. 2 </v>
      </c>
      <c r="B1412" s="49">
        <f t="shared" si="42"/>
        <v>1057.9490723404256</v>
      </c>
      <c r="C1412" s="49">
        <f t="shared" si="43"/>
        <v>67.496527659574468</v>
      </c>
      <c r="D1412" s="30">
        <v>0</v>
      </c>
      <c r="E1412" s="31">
        <v>67.496527659574468</v>
      </c>
      <c r="F1412" s="32">
        <v>0</v>
      </c>
      <c r="G1412" s="32">
        <v>0</v>
      </c>
      <c r="H1412" s="32">
        <v>0</v>
      </c>
      <c r="I1412" s="41">
        <v>68</v>
      </c>
      <c r="J1412" s="29">
        <f>Лист4!E1410/1000</f>
        <v>1057.4456</v>
      </c>
      <c r="K1412" s="33"/>
      <c r="L1412" s="33"/>
    </row>
    <row r="1413" spans="1:12" s="34" customFormat="1" ht="15" customHeight="1" x14ac:dyDescent="0.25">
      <c r="A1413" s="23" t="str">
        <f>Лист4!A1411</f>
        <v xml:space="preserve">Николая Островского ул. д.154 - корп. 3 </v>
      </c>
      <c r="B1413" s="49">
        <f t="shared" si="42"/>
        <v>522.83074893617004</v>
      </c>
      <c r="C1413" s="49">
        <f t="shared" si="43"/>
        <v>35.647551063829781</v>
      </c>
      <c r="D1413" s="30">
        <v>0</v>
      </c>
      <c r="E1413" s="31">
        <v>35.647551063829781</v>
      </c>
      <c r="F1413" s="32">
        <v>0</v>
      </c>
      <c r="G1413" s="32">
        <v>0</v>
      </c>
      <c r="H1413" s="32">
        <v>0</v>
      </c>
      <c r="I1413" s="32">
        <v>0</v>
      </c>
      <c r="J1413" s="29">
        <f>Лист4!E1411/1000</f>
        <v>558.47829999999988</v>
      </c>
      <c r="K1413" s="33"/>
      <c r="L1413" s="33"/>
    </row>
    <row r="1414" spans="1:12" s="34" customFormat="1" ht="18.75" customHeight="1" x14ac:dyDescent="0.25">
      <c r="A1414" s="23" t="str">
        <f>Лист4!A1412</f>
        <v xml:space="preserve">Николая Островского ул. д.156 - корп. 1 </v>
      </c>
      <c r="B1414" s="49">
        <f t="shared" ref="B1414:B1477" si="44">J1414+I1414-E1414</f>
        <v>403.47487914893617</v>
      </c>
      <c r="C1414" s="49">
        <f t="shared" ref="C1414:C1477" si="45">E1414</f>
        <v>27.509650851063832</v>
      </c>
      <c r="D1414" s="30">
        <v>0</v>
      </c>
      <c r="E1414" s="31">
        <v>27.509650851063832</v>
      </c>
      <c r="F1414" s="32">
        <v>0</v>
      </c>
      <c r="G1414" s="32">
        <v>0</v>
      </c>
      <c r="H1414" s="32">
        <v>0</v>
      </c>
      <c r="I1414" s="32">
        <v>0</v>
      </c>
      <c r="J1414" s="29">
        <f>Лист4!E1412/1000</f>
        <v>430.98453000000001</v>
      </c>
      <c r="K1414" s="33"/>
      <c r="L1414" s="33"/>
    </row>
    <row r="1415" spans="1:12" s="34" customFormat="1" ht="15" customHeight="1" x14ac:dyDescent="0.25">
      <c r="A1415" s="23" t="str">
        <f>Лист4!A1413</f>
        <v xml:space="preserve">Николая Островского ул. д.156 - корп. 2 </v>
      </c>
      <c r="B1415" s="49">
        <f t="shared" si="44"/>
        <v>417.83149872340448</v>
      </c>
      <c r="C1415" s="49">
        <f t="shared" si="45"/>
        <v>28.488511276595759</v>
      </c>
      <c r="D1415" s="30">
        <v>0</v>
      </c>
      <c r="E1415" s="31">
        <v>28.488511276595759</v>
      </c>
      <c r="F1415" s="32">
        <v>0</v>
      </c>
      <c r="G1415" s="32">
        <v>0</v>
      </c>
      <c r="H1415" s="32">
        <v>0</v>
      </c>
      <c r="I1415" s="32">
        <v>0</v>
      </c>
      <c r="J1415" s="29">
        <f>Лист4!E1413/1000</f>
        <v>446.32001000000025</v>
      </c>
      <c r="K1415" s="33"/>
      <c r="L1415" s="33"/>
    </row>
    <row r="1416" spans="1:12" s="34" customFormat="1" ht="25.5" customHeight="1" x14ac:dyDescent="0.25">
      <c r="A1416" s="23" t="str">
        <f>Лист4!A1414</f>
        <v xml:space="preserve">Николая Островского ул. д.156 - корп. 3 </v>
      </c>
      <c r="B1416" s="49">
        <f t="shared" si="44"/>
        <v>1833.9298017021272</v>
      </c>
      <c r="C1416" s="49">
        <f t="shared" si="45"/>
        <v>125.04066829787232</v>
      </c>
      <c r="D1416" s="30">
        <v>0</v>
      </c>
      <c r="E1416" s="31">
        <v>125.04066829787232</v>
      </c>
      <c r="F1416" s="32">
        <v>0</v>
      </c>
      <c r="G1416" s="32">
        <v>0</v>
      </c>
      <c r="H1416" s="32">
        <v>0</v>
      </c>
      <c r="I1416" s="32">
        <v>0</v>
      </c>
      <c r="J1416" s="29">
        <f>Лист4!E1414/1000</f>
        <v>1958.9704699999995</v>
      </c>
      <c r="K1416" s="33"/>
      <c r="L1416" s="33"/>
    </row>
    <row r="1417" spans="1:12" s="34" customFormat="1" ht="18.75" customHeight="1" x14ac:dyDescent="0.25">
      <c r="A1417" s="23" t="str">
        <f>Лист4!A1415</f>
        <v xml:space="preserve">Николая Островского ул. д.158 - корп. 1 </v>
      </c>
      <c r="B1417" s="49">
        <f t="shared" si="44"/>
        <v>977.7823514893621</v>
      </c>
      <c r="C1417" s="49">
        <f t="shared" si="45"/>
        <v>66.66697851063833</v>
      </c>
      <c r="D1417" s="30">
        <v>0</v>
      </c>
      <c r="E1417" s="31">
        <v>66.66697851063833</v>
      </c>
      <c r="F1417" s="32">
        <v>0</v>
      </c>
      <c r="G1417" s="32">
        <v>0</v>
      </c>
      <c r="H1417" s="32">
        <v>0</v>
      </c>
      <c r="I1417" s="32">
        <v>0</v>
      </c>
      <c r="J1417" s="29">
        <f>Лист4!E1415/1000</f>
        <v>1044.4493300000004</v>
      </c>
      <c r="K1417" s="33"/>
      <c r="L1417" s="33"/>
    </row>
    <row r="1418" spans="1:12" s="34" customFormat="1" ht="15" customHeight="1" x14ac:dyDescent="0.25">
      <c r="A1418" s="23" t="str">
        <f>Лист4!A1416</f>
        <v xml:space="preserve">Николая Островского ул. д.160 </v>
      </c>
      <c r="B1418" s="49">
        <f t="shared" si="44"/>
        <v>476.85449361702132</v>
      </c>
      <c r="C1418" s="49">
        <f t="shared" si="45"/>
        <v>32.512806382978724</v>
      </c>
      <c r="D1418" s="30">
        <v>0</v>
      </c>
      <c r="E1418" s="31">
        <v>32.512806382978724</v>
      </c>
      <c r="F1418" s="32">
        <v>0</v>
      </c>
      <c r="G1418" s="32">
        <v>0</v>
      </c>
      <c r="H1418" s="32">
        <v>0</v>
      </c>
      <c r="I1418" s="32">
        <v>0</v>
      </c>
      <c r="J1418" s="29">
        <f>Лист4!E1416/1000</f>
        <v>509.36730000000006</v>
      </c>
      <c r="K1418" s="33"/>
      <c r="L1418" s="33"/>
    </row>
    <row r="1419" spans="1:12" s="34" customFormat="1" ht="15" customHeight="1" x14ac:dyDescent="0.25">
      <c r="A1419" s="23" t="str">
        <f>Лист4!A1417</f>
        <v xml:space="preserve">Николая Островского ул. д.160 - корп. 1 </v>
      </c>
      <c r="B1419" s="49">
        <f t="shared" si="44"/>
        <v>1013.0151651063826</v>
      </c>
      <c r="C1419" s="49">
        <f t="shared" si="45"/>
        <v>65.13512489361699</v>
      </c>
      <c r="D1419" s="30">
        <v>0</v>
      </c>
      <c r="E1419" s="31">
        <v>65.13512489361699</v>
      </c>
      <c r="F1419" s="32">
        <v>0</v>
      </c>
      <c r="G1419" s="32">
        <v>0</v>
      </c>
      <c r="H1419" s="32">
        <v>0</v>
      </c>
      <c r="I1419" s="41">
        <v>57.7</v>
      </c>
      <c r="J1419" s="29">
        <f>Лист4!E1417/1000</f>
        <v>1020.4502899999995</v>
      </c>
      <c r="K1419" s="33"/>
      <c r="L1419" s="33"/>
    </row>
    <row r="1420" spans="1:12" s="34" customFormat="1" ht="18.75" customHeight="1" x14ac:dyDescent="0.25">
      <c r="A1420" s="23" t="str">
        <f>Лист4!A1418</f>
        <v xml:space="preserve">Николая Островского ул. д.160 - корп. 2 </v>
      </c>
      <c r="B1420" s="49">
        <f t="shared" si="44"/>
        <v>721.06970638297889</v>
      </c>
      <c r="C1420" s="49">
        <f t="shared" si="45"/>
        <v>49.163843617021286</v>
      </c>
      <c r="D1420" s="30">
        <v>0</v>
      </c>
      <c r="E1420" s="31">
        <v>49.163843617021286</v>
      </c>
      <c r="F1420" s="32">
        <v>0</v>
      </c>
      <c r="G1420" s="32">
        <v>0</v>
      </c>
      <c r="H1420" s="32">
        <v>0</v>
      </c>
      <c r="I1420" s="32">
        <v>0</v>
      </c>
      <c r="J1420" s="29">
        <f>Лист4!E1418/1000</f>
        <v>770.23355000000015</v>
      </c>
      <c r="K1420" s="33"/>
      <c r="L1420" s="33"/>
    </row>
    <row r="1421" spans="1:12" s="34" customFormat="1" ht="15" customHeight="1" x14ac:dyDescent="0.25">
      <c r="A1421" s="23" t="str">
        <f>Лист4!A1419</f>
        <v xml:space="preserve">Николая Островского ул. д.162 </v>
      </c>
      <c r="B1421" s="49">
        <f t="shared" si="44"/>
        <v>1595.1427659574472</v>
      </c>
      <c r="C1421" s="49">
        <f t="shared" si="45"/>
        <v>108.75973404255321</v>
      </c>
      <c r="D1421" s="30">
        <v>0</v>
      </c>
      <c r="E1421" s="31">
        <v>108.75973404255321</v>
      </c>
      <c r="F1421" s="32">
        <v>0</v>
      </c>
      <c r="G1421" s="32">
        <v>0</v>
      </c>
      <c r="H1421" s="32">
        <v>0</v>
      </c>
      <c r="I1421" s="32">
        <v>0</v>
      </c>
      <c r="J1421" s="29">
        <f>Лист4!E1419/1000</f>
        <v>1703.9025000000004</v>
      </c>
      <c r="K1421" s="33"/>
      <c r="L1421" s="33"/>
    </row>
    <row r="1422" spans="1:12" s="34" customFormat="1" ht="15" customHeight="1" x14ac:dyDescent="0.25">
      <c r="A1422" s="23" t="str">
        <f>Лист4!A1420</f>
        <v xml:space="preserve">Николая Островского ул. д.162 - корп. 1 </v>
      </c>
      <c r="B1422" s="49">
        <f t="shared" si="44"/>
        <v>1293.1083080851063</v>
      </c>
      <c r="C1422" s="49">
        <f t="shared" si="45"/>
        <v>58.555111914893615</v>
      </c>
      <c r="D1422" s="30">
        <v>0</v>
      </c>
      <c r="E1422" s="31">
        <v>58.555111914893615</v>
      </c>
      <c r="F1422" s="32">
        <v>0</v>
      </c>
      <c r="G1422" s="32">
        <v>0</v>
      </c>
      <c r="H1422" s="32">
        <v>0</v>
      </c>
      <c r="I1422" s="32">
        <v>434.3</v>
      </c>
      <c r="J1422" s="29">
        <f>Лист4!E1420/1000-I1422</f>
        <v>917.36341999999991</v>
      </c>
      <c r="K1422" s="33"/>
      <c r="L1422" s="33"/>
    </row>
    <row r="1423" spans="1:12" s="34" customFormat="1" ht="15" customHeight="1" x14ac:dyDescent="0.25">
      <c r="A1423" s="23" t="str">
        <f>Лист4!A1421</f>
        <v xml:space="preserve">Николая Островского ул. д.164 </v>
      </c>
      <c r="B1423" s="49">
        <f t="shared" si="44"/>
        <v>1975.1922978723405</v>
      </c>
      <c r="C1423" s="49">
        <f t="shared" si="45"/>
        <v>134.67220212765957</v>
      </c>
      <c r="D1423" s="30">
        <v>0</v>
      </c>
      <c r="E1423" s="31">
        <v>134.67220212765957</v>
      </c>
      <c r="F1423" s="32">
        <v>0</v>
      </c>
      <c r="G1423" s="32">
        <v>0</v>
      </c>
      <c r="H1423" s="32">
        <v>0</v>
      </c>
      <c r="I1423" s="32">
        <v>0</v>
      </c>
      <c r="J1423" s="29">
        <f>Лист4!E1421/1000</f>
        <v>2109.8645000000001</v>
      </c>
      <c r="K1423" s="33"/>
      <c r="L1423" s="33"/>
    </row>
    <row r="1424" spans="1:12" s="34" customFormat="1" ht="15" customHeight="1" x14ac:dyDescent="0.25">
      <c r="A1424" s="23" t="str">
        <f>Лист4!A1422</f>
        <v xml:space="preserve">Николая Островского ул. д.1А </v>
      </c>
      <c r="B1424" s="49">
        <f t="shared" si="44"/>
        <v>61.993219574468093</v>
      </c>
      <c r="C1424" s="49">
        <f t="shared" si="45"/>
        <v>4.226810425531915</v>
      </c>
      <c r="D1424" s="30">
        <v>0</v>
      </c>
      <c r="E1424" s="31">
        <v>4.226810425531915</v>
      </c>
      <c r="F1424" s="32">
        <v>0</v>
      </c>
      <c r="G1424" s="32">
        <v>0</v>
      </c>
      <c r="H1424" s="32">
        <v>0</v>
      </c>
      <c r="I1424" s="32">
        <v>0</v>
      </c>
      <c r="J1424" s="29">
        <f>Лист4!E1422/1000</f>
        <v>66.220030000000008</v>
      </c>
      <c r="K1424" s="33"/>
      <c r="L1424" s="33"/>
    </row>
    <row r="1425" spans="1:12" s="34" customFormat="1" ht="18.75" customHeight="1" x14ac:dyDescent="0.25">
      <c r="A1425" s="23" t="str">
        <f>Лист4!A1423</f>
        <v xml:space="preserve">Николая Островского ул. д.1Б </v>
      </c>
      <c r="B1425" s="49">
        <f t="shared" si="44"/>
        <v>202.51365106382983</v>
      </c>
      <c r="C1425" s="49">
        <f t="shared" si="45"/>
        <v>13.807748936170217</v>
      </c>
      <c r="D1425" s="30">
        <v>0</v>
      </c>
      <c r="E1425" s="31">
        <v>13.807748936170217</v>
      </c>
      <c r="F1425" s="32">
        <v>0</v>
      </c>
      <c r="G1425" s="32">
        <v>0</v>
      </c>
      <c r="H1425" s="32">
        <v>0</v>
      </c>
      <c r="I1425" s="32">
        <v>0</v>
      </c>
      <c r="J1425" s="29">
        <f>Лист4!E1423/1000</f>
        <v>216.32140000000004</v>
      </c>
      <c r="K1425" s="33"/>
      <c r="L1425" s="33"/>
    </row>
    <row r="1426" spans="1:12" s="34" customFormat="1" ht="15" customHeight="1" x14ac:dyDescent="0.25">
      <c r="A1426" s="23" t="str">
        <f>Лист4!A1424</f>
        <v xml:space="preserve">Николая Островского ул. д.3 </v>
      </c>
      <c r="B1426" s="49">
        <f t="shared" si="44"/>
        <v>57.539642553191484</v>
      </c>
      <c r="C1426" s="49">
        <f t="shared" si="45"/>
        <v>3.9231574468085104</v>
      </c>
      <c r="D1426" s="30">
        <v>0</v>
      </c>
      <c r="E1426" s="31">
        <v>3.9231574468085104</v>
      </c>
      <c r="F1426" s="32">
        <v>0</v>
      </c>
      <c r="G1426" s="32">
        <v>0</v>
      </c>
      <c r="H1426" s="32">
        <v>0</v>
      </c>
      <c r="I1426" s="32">
        <v>0</v>
      </c>
      <c r="J1426" s="29">
        <f>Лист4!E1424/1000</f>
        <v>61.462799999999994</v>
      </c>
      <c r="K1426" s="33"/>
      <c r="L1426" s="33"/>
    </row>
    <row r="1427" spans="1:12" s="34" customFormat="1" ht="25.5" customHeight="1" x14ac:dyDescent="0.25">
      <c r="A1427" s="23" t="str">
        <f>Лист4!A1425</f>
        <v xml:space="preserve">Николая Островского ул. д.33 </v>
      </c>
      <c r="B1427" s="49">
        <f t="shared" si="44"/>
        <v>13.438817021276595</v>
      </c>
      <c r="C1427" s="49">
        <f t="shared" si="45"/>
        <v>0.91628297872340414</v>
      </c>
      <c r="D1427" s="30">
        <v>0</v>
      </c>
      <c r="E1427" s="31">
        <v>0.91628297872340414</v>
      </c>
      <c r="F1427" s="32">
        <v>0</v>
      </c>
      <c r="G1427" s="32">
        <v>0</v>
      </c>
      <c r="H1427" s="32">
        <v>0</v>
      </c>
      <c r="I1427" s="32">
        <v>0</v>
      </c>
      <c r="J1427" s="29">
        <f>Лист4!E1425/1000</f>
        <v>14.355099999999998</v>
      </c>
      <c r="K1427" s="33"/>
      <c r="L1427" s="33"/>
    </row>
    <row r="1428" spans="1:12" s="34" customFormat="1" ht="25.5" customHeight="1" x14ac:dyDescent="0.25">
      <c r="A1428" s="23" t="str">
        <f>Лист4!A1426</f>
        <v xml:space="preserve">Николая Островского ул. д.41 </v>
      </c>
      <c r="B1428" s="49">
        <f t="shared" si="44"/>
        <v>76.382221276595743</v>
      </c>
      <c r="C1428" s="49">
        <f t="shared" si="45"/>
        <v>5.2078787234042547</v>
      </c>
      <c r="D1428" s="30">
        <v>0</v>
      </c>
      <c r="E1428" s="31">
        <v>5.2078787234042547</v>
      </c>
      <c r="F1428" s="32">
        <v>0</v>
      </c>
      <c r="G1428" s="32">
        <v>0</v>
      </c>
      <c r="H1428" s="32">
        <v>0</v>
      </c>
      <c r="I1428" s="32">
        <v>0</v>
      </c>
      <c r="J1428" s="29">
        <f>Лист4!E1426/1000</f>
        <v>81.590099999999993</v>
      </c>
      <c r="K1428" s="33"/>
      <c r="L1428" s="33"/>
    </row>
    <row r="1429" spans="1:12" s="34" customFormat="1" ht="25.5" customHeight="1" x14ac:dyDescent="0.25">
      <c r="A1429" s="23" t="str">
        <f>Лист4!A1427</f>
        <v xml:space="preserve">Николая Островского ул. д.41А </v>
      </c>
      <c r="B1429" s="49">
        <f t="shared" si="44"/>
        <v>58.149417021276591</v>
      </c>
      <c r="C1429" s="49">
        <f t="shared" si="45"/>
        <v>3.9647329787234038</v>
      </c>
      <c r="D1429" s="30">
        <v>0</v>
      </c>
      <c r="E1429" s="31">
        <v>3.9647329787234038</v>
      </c>
      <c r="F1429" s="32">
        <v>0</v>
      </c>
      <c r="G1429" s="32">
        <v>0</v>
      </c>
      <c r="H1429" s="32">
        <v>0</v>
      </c>
      <c r="I1429" s="32">
        <v>0</v>
      </c>
      <c r="J1429" s="29">
        <f>Лист4!E1427/1000</f>
        <v>62.114149999999995</v>
      </c>
      <c r="K1429" s="33"/>
      <c r="L1429" s="33"/>
    </row>
    <row r="1430" spans="1:12" s="34" customFormat="1" ht="25.5" customHeight="1" x14ac:dyDescent="0.25">
      <c r="A1430" s="23" t="str">
        <f>Лист4!A1428</f>
        <v xml:space="preserve">Николая Островского ул. д.43 </v>
      </c>
      <c r="B1430" s="49">
        <f t="shared" si="44"/>
        <v>83.127842553191485</v>
      </c>
      <c r="C1430" s="49">
        <f t="shared" si="45"/>
        <v>5.66780744680851</v>
      </c>
      <c r="D1430" s="30">
        <v>0</v>
      </c>
      <c r="E1430" s="31">
        <v>5.66780744680851</v>
      </c>
      <c r="F1430" s="32">
        <v>0</v>
      </c>
      <c r="G1430" s="32">
        <v>0</v>
      </c>
      <c r="H1430" s="32">
        <v>0</v>
      </c>
      <c r="I1430" s="32">
        <v>0</v>
      </c>
      <c r="J1430" s="29">
        <f>Лист4!E1428/1000</f>
        <v>88.795649999999995</v>
      </c>
      <c r="K1430" s="33"/>
      <c r="L1430" s="33"/>
    </row>
    <row r="1431" spans="1:12" s="34" customFormat="1" ht="18.75" customHeight="1" x14ac:dyDescent="0.25">
      <c r="A1431" s="23" t="str">
        <f>Лист4!A1429</f>
        <v xml:space="preserve">Николая Островского ул. д.43А </v>
      </c>
      <c r="B1431" s="49">
        <f t="shared" si="44"/>
        <v>64.196655319148931</v>
      </c>
      <c r="C1431" s="49">
        <f t="shared" si="45"/>
        <v>4.3770446808510641</v>
      </c>
      <c r="D1431" s="30">
        <v>0</v>
      </c>
      <c r="E1431" s="31">
        <v>4.3770446808510641</v>
      </c>
      <c r="F1431" s="32">
        <v>0</v>
      </c>
      <c r="G1431" s="32">
        <v>0</v>
      </c>
      <c r="H1431" s="32">
        <v>0</v>
      </c>
      <c r="I1431" s="32">
        <v>0</v>
      </c>
      <c r="J1431" s="29">
        <f>Лист4!E1429/1000</f>
        <v>68.573700000000002</v>
      </c>
      <c r="K1431" s="33"/>
      <c r="L1431" s="33"/>
    </row>
    <row r="1432" spans="1:12" s="34" customFormat="1" ht="18.75" customHeight="1" x14ac:dyDescent="0.25">
      <c r="A1432" s="23" t="str">
        <f>Лист4!A1430</f>
        <v xml:space="preserve">Николая Островского ул. д.45 </v>
      </c>
      <c r="B1432" s="49">
        <f t="shared" si="44"/>
        <v>66.478195744680846</v>
      </c>
      <c r="C1432" s="49">
        <f t="shared" si="45"/>
        <v>4.5326042553191499</v>
      </c>
      <c r="D1432" s="30">
        <v>0</v>
      </c>
      <c r="E1432" s="31">
        <v>4.5326042553191499</v>
      </c>
      <c r="F1432" s="32">
        <v>0</v>
      </c>
      <c r="G1432" s="32">
        <v>0</v>
      </c>
      <c r="H1432" s="32">
        <v>0</v>
      </c>
      <c r="I1432" s="32">
        <v>0</v>
      </c>
      <c r="J1432" s="29">
        <f>Лист4!E1430/1000</f>
        <v>71.010800000000003</v>
      </c>
      <c r="K1432" s="33"/>
      <c r="L1432" s="33"/>
    </row>
    <row r="1433" spans="1:12" s="34" customFormat="1" ht="18.75" customHeight="1" x14ac:dyDescent="0.25">
      <c r="A1433" s="23" t="str">
        <f>Лист4!A1431</f>
        <v xml:space="preserve">Николая Островского ул. д.46 </v>
      </c>
      <c r="B1433" s="49">
        <f t="shared" si="44"/>
        <v>665.93458893617003</v>
      </c>
      <c r="C1433" s="49">
        <f t="shared" si="45"/>
        <v>45.404631063829775</v>
      </c>
      <c r="D1433" s="30">
        <v>0</v>
      </c>
      <c r="E1433" s="31">
        <v>45.404631063829775</v>
      </c>
      <c r="F1433" s="32">
        <v>0</v>
      </c>
      <c r="G1433" s="32">
        <v>0</v>
      </c>
      <c r="H1433" s="32">
        <v>0</v>
      </c>
      <c r="I1433" s="32">
        <v>0</v>
      </c>
      <c r="J1433" s="29">
        <f>Лист4!E1431/1000</f>
        <v>711.33921999999984</v>
      </c>
      <c r="K1433" s="33"/>
      <c r="L1433" s="33"/>
    </row>
    <row r="1434" spans="1:12" s="34" customFormat="1" ht="38.25" customHeight="1" x14ac:dyDescent="0.25">
      <c r="A1434" s="23" t="str">
        <f>Лист4!A1432</f>
        <v xml:space="preserve">Николая Островского ул. д.5 </v>
      </c>
      <c r="B1434" s="49">
        <f t="shared" si="44"/>
        <v>175.02320000000006</v>
      </c>
      <c r="C1434" s="49">
        <f t="shared" si="45"/>
        <v>11.933400000000004</v>
      </c>
      <c r="D1434" s="30">
        <v>0</v>
      </c>
      <c r="E1434" s="31">
        <v>11.933400000000004</v>
      </c>
      <c r="F1434" s="32">
        <v>0</v>
      </c>
      <c r="G1434" s="32">
        <v>0</v>
      </c>
      <c r="H1434" s="32">
        <v>0</v>
      </c>
      <c r="I1434" s="32">
        <v>0</v>
      </c>
      <c r="J1434" s="29">
        <f>Лист4!E1432/1000</f>
        <v>186.95660000000007</v>
      </c>
      <c r="K1434" s="33"/>
      <c r="L1434" s="33"/>
    </row>
    <row r="1435" spans="1:12" s="34" customFormat="1" ht="38.25" customHeight="1" x14ac:dyDescent="0.25">
      <c r="A1435" s="23" t="str">
        <f>Лист4!A1433</f>
        <v xml:space="preserve">Николая Островского ул. д.50 </v>
      </c>
      <c r="B1435" s="49">
        <f t="shared" si="44"/>
        <v>81.212915744680856</v>
      </c>
      <c r="C1435" s="49">
        <f t="shared" si="45"/>
        <v>5.5372442553191501</v>
      </c>
      <c r="D1435" s="30">
        <v>0</v>
      </c>
      <c r="E1435" s="31">
        <v>5.5372442553191501</v>
      </c>
      <c r="F1435" s="32">
        <v>0</v>
      </c>
      <c r="G1435" s="32">
        <v>0</v>
      </c>
      <c r="H1435" s="32">
        <v>0</v>
      </c>
      <c r="I1435" s="32">
        <v>0</v>
      </c>
      <c r="J1435" s="29">
        <f>Лист4!E1433/1000</f>
        <v>86.750160000000008</v>
      </c>
      <c r="K1435" s="33"/>
      <c r="L1435" s="33"/>
    </row>
    <row r="1436" spans="1:12" s="34" customFormat="1" ht="25.5" customHeight="1" x14ac:dyDescent="0.25">
      <c r="A1436" s="23" t="str">
        <f>Лист4!A1434</f>
        <v xml:space="preserve">Николая Островского ул. д.51 </v>
      </c>
      <c r="B1436" s="49">
        <f t="shared" si="44"/>
        <v>408.09042297872344</v>
      </c>
      <c r="C1436" s="49">
        <f t="shared" si="45"/>
        <v>27.824347021276601</v>
      </c>
      <c r="D1436" s="30">
        <v>0</v>
      </c>
      <c r="E1436" s="31">
        <v>27.824347021276601</v>
      </c>
      <c r="F1436" s="32">
        <v>0</v>
      </c>
      <c r="G1436" s="32">
        <v>0</v>
      </c>
      <c r="H1436" s="32">
        <v>0</v>
      </c>
      <c r="I1436" s="32">
        <v>0</v>
      </c>
      <c r="J1436" s="29">
        <f>Лист4!E1434/1000</f>
        <v>435.91477000000003</v>
      </c>
      <c r="K1436" s="33"/>
      <c r="L1436" s="33"/>
    </row>
    <row r="1437" spans="1:12" s="34" customFormat="1" ht="18.75" customHeight="1" x14ac:dyDescent="0.25">
      <c r="A1437" s="23" t="str">
        <f>Лист4!A1435</f>
        <v xml:space="preserve">Николая Островского ул. д.52 </v>
      </c>
      <c r="B1437" s="49">
        <f t="shared" si="44"/>
        <v>168.00997446808512</v>
      </c>
      <c r="C1437" s="49">
        <f t="shared" si="45"/>
        <v>11.455225531914895</v>
      </c>
      <c r="D1437" s="30">
        <v>0</v>
      </c>
      <c r="E1437" s="31">
        <v>11.455225531914895</v>
      </c>
      <c r="F1437" s="32">
        <v>0</v>
      </c>
      <c r="G1437" s="32">
        <v>0</v>
      </c>
      <c r="H1437" s="32">
        <v>0</v>
      </c>
      <c r="I1437" s="32">
        <v>0</v>
      </c>
      <c r="J1437" s="29">
        <f>Лист4!E1435/1000</f>
        <v>179.46520000000001</v>
      </c>
      <c r="K1437" s="33"/>
      <c r="L1437" s="33"/>
    </row>
    <row r="1438" spans="1:12" s="34" customFormat="1" ht="18.75" customHeight="1" x14ac:dyDescent="0.25">
      <c r="A1438" s="23" t="str">
        <f>Лист4!A1436</f>
        <v xml:space="preserve">Николая Островского ул. д.53 </v>
      </c>
      <c r="B1438" s="49">
        <f t="shared" si="44"/>
        <v>172.12678297872341</v>
      </c>
      <c r="C1438" s="49">
        <f t="shared" si="45"/>
        <v>11.735917021276597</v>
      </c>
      <c r="D1438" s="30">
        <v>0</v>
      </c>
      <c r="E1438" s="31">
        <v>11.735917021276597</v>
      </c>
      <c r="F1438" s="32">
        <v>0</v>
      </c>
      <c r="G1438" s="32">
        <v>0</v>
      </c>
      <c r="H1438" s="32">
        <v>0</v>
      </c>
      <c r="I1438" s="32">
        <v>0</v>
      </c>
      <c r="J1438" s="29">
        <f>Лист4!E1436/1000</f>
        <v>183.86270000000002</v>
      </c>
      <c r="K1438" s="33"/>
      <c r="L1438" s="33"/>
    </row>
    <row r="1439" spans="1:12" s="34" customFormat="1" ht="25.5" customHeight="1" x14ac:dyDescent="0.25">
      <c r="A1439" s="23" t="str">
        <f>Лист4!A1437</f>
        <v xml:space="preserve">Николая Островского ул. д.54 </v>
      </c>
      <c r="B1439" s="49">
        <f t="shared" si="44"/>
        <v>96.000791489361703</v>
      </c>
      <c r="C1439" s="49">
        <f t="shared" si="45"/>
        <v>6.5455085106382986</v>
      </c>
      <c r="D1439" s="30">
        <v>0</v>
      </c>
      <c r="E1439" s="31">
        <v>6.5455085106382986</v>
      </c>
      <c r="F1439" s="32">
        <v>0</v>
      </c>
      <c r="G1439" s="32">
        <v>0</v>
      </c>
      <c r="H1439" s="32">
        <v>0</v>
      </c>
      <c r="I1439" s="32">
        <v>0</v>
      </c>
      <c r="J1439" s="29">
        <f>Лист4!E1437/1000</f>
        <v>102.5463</v>
      </c>
      <c r="K1439" s="33"/>
      <c r="L1439" s="33"/>
    </row>
    <row r="1440" spans="1:12" s="34" customFormat="1" ht="18.75" customHeight="1" x14ac:dyDescent="0.25">
      <c r="A1440" s="23" t="str">
        <f>Лист4!A1438</f>
        <v xml:space="preserve">Николая Островского ул. д.56 </v>
      </c>
      <c r="B1440" s="49">
        <f t="shared" si="44"/>
        <v>218.81537021276591</v>
      </c>
      <c r="C1440" s="49">
        <f t="shared" si="45"/>
        <v>14.919229787234041</v>
      </c>
      <c r="D1440" s="30">
        <v>0</v>
      </c>
      <c r="E1440" s="31">
        <v>14.919229787234041</v>
      </c>
      <c r="F1440" s="32">
        <v>0</v>
      </c>
      <c r="G1440" s="32">
        <v>0</v>
      </c>
      <c r="H1440" s="32">
        <v>0</v>
      </c>
      <c r="I1440" s="32">
        <v>0</v>
      </c>
      <c r="J1440" s="29">
        <f>Лист4!E1438/1000</f>
        <v>233.73459999999994</v>
      </c>
      <c r="K1440" s="33"/>
      <c r="L1440" s="33"/>
    </row>
    <row r="1441" spans="1:12" s="34" customFormat="1" ht="25.5" customHeight="1" x14ac:dyDescent="0.25">
      <c r="A1441" s="23" t="str">
        <f>Лист4!A1439</f>
        <v xml:space="preserve">Николая Островского ул. д.59 </v>
      </c>
      <c r="B1441" s="49">
        <f t="shared" si="44"/>
        <v>395.2297097872339</v>
      </c>
      <c r="C1441" s="49">
        <f t="shared" si="45"/>
        <v>26.947480212765953</v>
      </c>
      <c r="D1441" s="30">
        <v>0</v>
      </c>
      <c r="E1441" s="31">
        <v>26.947480212765953</v>
      </c>
      <c r="F1441" s="32">
        <v>0</v>
      </c>
      <c r="G1441" s="32">
        <v>0</v>
      </c>
      <c r="H1441" s="32">
        <v>0</v>
      </c>
      <c r="I1441" s="32">
        <v>0</v>
      </c>
      <c r="J1441" s="29">
        <f>Лист4!E1439/1000</f>
        <v>422.17718999999988</v>
      </c>
      <c r="K1441" s="33"/>
      <c r="L1441" s="33"/>
    </row>
    <row r="1442" spans="1:12" s="34" customFormat="1" ht="38.25" customHeight="1" x14ac:dyDescent="0.25">
      <c r="A1442" s="23" t="str">
        <f>Лист4!A1440</f>
        <v xml:space="preserve">Николая Островского ул. д.5А </v>
      </c>
      <c r="B1442" s="49">
        <f t="shared" si="44"/>
        <v>194.79801702127656</v>
      </c>
      <c r="C1442" s="49">
        <f t="shared" si="45"/>
        <v>13.281682978723403</v>
      </c>
      <c r="D1442" s="30">
        <v>0</v>
      </c>
      <c r="E1442" s="31">
        <v>13.281682978723403</v>
      </c>
      <c r="F1442" s="32">
        <v>0</v>
      </c>
      <c r="G1442" s="32">
        <v>0</v>
      </c>
      <c r="H1442" s="32">
        <v>0</v>
      </c>
      <c r="I1442" s="32">
        <v>0</v>
      </c>
      <c r="J1442" s="29">
        <f>Лист4!E1440/1000</f>
        <v>208.07969999999997</v>
      </c>
      <c r="K1442" s="33"/>
      <c r="L1442" s="33"/>
    </row>
    <row r="1443" spans="1:12" s="34" customFormat="1" ht="18.75" customHeight="1" x14ac:dyDescent="0.25">
      <c r="A1443" s="23" t="str">
        <f>Лист4!A1441</f>
        <v xml:space="preserve">Николая Островского ул. д.5Б </v>
      </c>
      <c r="B1443" s="49">
        <f t="shared" si="44"/>
        <v>175.14424680851062</v>
      </c>
      <c r="C1443" s="49">
        <f t="shared" si="45"/>
        <v>11.941653191489362</v>
      </c>
      <c r="D1443" s="30">
        <v>0</v>
      </c>
      <c r="E1443" s="31">
        <v>11.941653191489362</v>
      </c>
      <c r="F1443" s="32">
        <v>0</v>
      </c>
      <c r="G1443" s="32">
        <v>0</v>
      </c>
      <c r="H1443" s="32">
        <v>0</v>
      </c>
      <c r="I1443" s="32">
        <v>0</v>
      </c>
      <c r="J1443" s="29">
        <f>Лист4!E1441/1000</f>
        <v>187.08589999999998</v>
      </c>
      <c r="K1443" s="33"/>
      <c r="L1443" s="33"/>
    </row>
    <row r="1444" spans="1:12" s="34" customFormat="1" ht="18.75" customHeight="1" x14ac:dyDescent="0.25">
      <c r="A1444" s="23" t="str">
        <f>Лист4!A1442</f>
        <v xml:space="preserve">Николая Островского ул. д.61 </v>
      </c>
      <c r="B1444" s="49">
        <f t="shared" si="44"/>
        <v>516.35408936170211</v>
      </c>
      <c r="C1444" s="49">
        <f t="shared" si="45"/>
        <v>35.205960638297881</v>
      </c>
      <c r="D1444" s="30">
        <v>0</v>
      </c>
      <c r="E1444" s="31">
        <v>35.205960638297881</v>
      </c>
      <c r="F1444" s="32">
        <v>0</v>
      </c>
      <c r="G1444" s="32">
        <v>0</v>
      </c>
      <c r="H1444" s="32">
        <v>0</v>
      </c>
      <c r="I1444" s="32">
        <v>0</v>
      </c>
      <c r="J1444" s="29">
        <f>Лист4!E1442/1000</f>
        <v>551.56005000000005</v>
      </c>
      <c r="K1444" s="33"/>
      <c r="L1444" s="33"/>
    </row>
    <row r="1445" spans="1:12" s="34" customFormat="1" ht="18.75" customHeight="1" x14ac:dyDescent="0.25">
      <c r="A1445" s="23" t="str">
        <f>Лист4!A1443</f>
        <v xml:space="preserve">Николая Островского ул. д.61А </v>
      </c>
      <c r="B1445" s="49">
        <f t="shared" si="44"/>
        <v>520.62669531914889</v>
      </c>
      <c r="C1445" s="49">
        <f t="shared" si="45"/>
        <v>35.497274680851064</v>
      </c>
      <c r="D1445" s="30">
        <v>0</v>
      </c>
      <c r="E1445" s="31">
        <v>35.497274680851064</v>
      </c>
      <c r="F1445" s="32">
        <v>0</v>
      </c>
      <c r="G1445" s="32">
        <v>0</v>
      </c>
      <c r="H1445" s="32">
        <v>0</v>
      </c>
      <c r="I1445" s="32">
        <v>0</v>
      </c>
      <c r="J1445" s="29">
        <f>Лист4!E1443/1000</f>
        <v>556.12396999999999</v>
      </c>
      <c r="K1445" s="33"/>
      <c r="L1445" s="33"/>
    </row>
    <row r="1446" spans="1:12" s="34" customFormat="1" ht="18.75" customHeight="1" x14ac:dyDescent="0.25">
      <c r="A1446" s="23" t="str">
        <f>Лист4!A1444</f>
        <v xml:space="preserve">Николая Островского ул. д.62 </v>
      </c>
      <c r="B1446" s="49">
        <f t="shared" si="44"/>
        <v>214.10143489361707</v>
      </c>
      <c r="C1446" s="49">
        <f t="shared" si="45"/>
        <v>14.597825106382984</v>
      </c>
      <c r="D1446" s="30">
        <v>0</v>
      </c>
      <c r="E1446" s="31">
        <v>14.597825106382984</v>
      </c>
      <c r="F1446" s="32">
        <v>0</v>
      </c>
      <c r="G1446" s="32">
        <v>0</v>
      </c>
      <c r="H1446" s="32">
        <v>0</v>
      </c>
      <c r="I1446" s="32">
        <v>0</v>
      </c>
      <c r="J1446" s="29">
        <f>Лист4!E1444/1000</f>
        <v>228.69926000000007</v>
      </c>
      <c r="K1446" s="33"/>
      <c r="L1446" s="33"/>
    </row>
    <row r="1447" spans="1:12" s="34" customFormat="1" ht="18.75" customHeight="1" x14ac:dyDescent="0.25">
      <c r="A1447" s="23" t="str">
        <f>Лист4!A1445</f>
        <v xml:space="preserve">Николая Островского ул. д.63 </v>
      </c>
      <c r="B1447" s="49">
        <f t="shared" si="44"/>
        <v>516.97931063829787</v>
      </c>
      <c r="C1447" s="49">
        <f t="shared" si="45"/>
        <v>35.24858936170213</v>
      </c>
      <c r="D1447" s="30">
        <v>0</v>
      </c>
      <c r="E1447" s="31">
        <v>35.24858936170213</v>
      </c>
      <c r="F1447" s="32">
        <v>0</v>
      </c>
      <c r="G1447" s="32">
        <v>0</v>
      </c>
      <c r="H1447" s="32">
        <v>0</v>
      </c>
      <c r="I1447" s="32">
        <v>1458</v>
      </c>
      <c r="J1447" s="29">
        <f>Лист4!E1445/1000-I1447</f>
        <v>-905.77210000000002</v>
      </c>
      <c r="K1447" s="33"/>
      <c r="L1447" s="33"/>
    </row>
    <row r="1448" spans="1:12" s="34" customFormat="1" ht="18.75" customHeight="1" x14ac:dyDescent="0.25">
      <c r="A1448" s="23" t="str">
        <f>Лист4!A1446</f>
        <v xml:space="preserve">Николая Островского ул. д.64 </v>
      </c>
      <c r="B1448" s="49">
        <f t="shared" si="44"/>
        <v>506.92731404255318</v>
      </c>
      <c r="C1448" s="49">
        <f t="shared" si="45"/>
        <v>34.563225957446811</v>
      </c>
      <c r="D1448" s="30">
        <v>0</v>
      </c>
      <c r="E1448" s="31">
        <v>34.563225957446811</v>
      </c>
      <c r="F1448" s="32">
        <v>0</v>
      </c>
      <c r="G1448" s="32">
        <v>0</v>
      </c>
      <c r="H1448" s="32">
        <v>0</v>
      </c>
      <c r="I1448" s="32">
        <v>1997.8</v>
      </c>
      <c r="J1448" s="29">
        <f>Лист4!E1446/1000-I1448</f>
        <v>-1456.3094599999999</v>
      </c>
      <c r="K1448" s="33"/>
      <c r="L1448" s="33"/>
    </row>
    <row r="1449" spans="1:12" s="34" customFormat="1" ht="42" customHeight="1" x14ac:dyDescent="0.25">
      <c r="A1449" s="23" t="str">
        <f>Лист4!A1447</f>
        <v xml:space="preserve">Николая Островского ул. д.64 - корп. 1 </v>
      </c>
      <c r="B1449" s="49">
        <f t="shared" si="44"/>
        <v>54.982774468085104</v>
      </c>
      <c r="C1449" s="49">
        <f t="shared" si="45"/>
        <v>3.7488255319148935</v>
      </c>
      <c r="D1449" s="30">
        <v>0</v>
      </c>
      <c r="E1449" s="31">
        <v>3.7488255319148935</v>
      </c>
      <c r="F1449" s="32">
        <v>0</v>
      </c>
      <c r="G1449" s="32">
        <v>0</v>
      </c>
      <c r="H1449" s="32">
        <v>0</v>
      </c>
      <c r="I1449" s="32"/>
      <c r="J1449" s="29">
        <f>Лист4!E1447/1000</f>
        <v>58.7316</v>
      </c>
      <c r="K1449" s="33"/>
      <c r="L1449" s="33"/>
    </row>
    <row r="1450" spans="1:12" s="34" customFormat="1" ht="18.75" customHeight="1" x14ac:dyDescent="0.25">
      <c r="A1450" s="23" t="str">
        <f>Лист4!A1448</f>
        <v xml:space="preserve">Николая Островского ул. д.65 </v>
      </c>
      <c r="B1450" s="49">
        <f t="shared" si="44"/>
        <v>397.74314893617026</v>
      </c>
      <c r="C1450" s="49">
        <f t="shared" si="45"/>
        <v>27.118851063829787</v>
      </c>
      <c r="D1450" s="30">
        <v>0</v>
      </c>
      <c r="E1450" s="31">
        <v>27.118851063829787</v>
      </c>
      <c r="F1450" s="32">
        <v>0</v>
      </c>
      <c r="G1450" s="32">
        <v>0</v>
      </c>
      <c r="H1450" s="32">
        <v>0</v>
      </c>
      <c r="I1450" s="32">
        <v>0</v>
      </c>
      <c r="J1450" s="29">
        <f>Лист4!E1448/1000</f>
        <v>424.86200000000002</v>
      </c>
      <c r="K1450" s="33"/>
      <c r="L1450" s="33"/>
    </row>
    <row r="1451" spans="1:12" s="34" customFormat="1" ht="25.5" customHeight="1" x14ac:dyDescent="0.25">
      <c r="A1451" s="23" t="str">
        <f>Лист4!A1449</f>
        <v xml:space="preserve">Николая Островского ул. д.66 </v>
      </c>
      <c r="B1451" s="49">
        <f t="shared" si="44"/>
        <v>506.00528255319142</v>
      </c>
      <c r="C1451" s="49">
        <f t="shared" si="45"/>
        <v>29.073087446808511</v>
      </c>
      <c r="D1451" s="30">
        <v>0</v>
      </c>
      <c r="E1451" s="31">
        <v>29.073087446808511</v>
      </c>
      <c r="F1451" s="32">
        <v>0</v>
      </c>
      <c r="G1451" s="32">
        <v>0</v>
      </c>
      <c r="H1451" s="32">
        <v>0</v>
      </c>
      <c r="I1451" s="41">
        <v>79.599999999999994</v>
      </c>
      <c r="J1451" s="29">
        <f>Лист4!E1449/1000</f>
        <v>455.47836999999998</v>
      </c>
      <c r="K1451" s="33"/>
      <c r="L1451" s="33"/>
    </row>
    <row r="1452" spans="1:12" s="34" customFormat="1" ht="25.5" customHeight="1" x14ac:dyDescent="0.25">
      <c r="A1452" s="23" t="str">
        <f>Лист4!A1450</f>
        <v xml:space="preserve">Николая Островского ул. д.66 - корп. 1 </v>
      </c>
      <c r="B1452" s="49">
        <f t="shared" si="44"/>
        <v>892.78864680851098</v>
      </c>
      <c r="C1452" s="49">
        <f t="shared" si="45"/>
        <v>60.871953191489382</v>
      </c>
      <c r="D1452" s="30">
        <v>0</v>
      </c>
      <c r="E1452" s="31">
        <v>60.871953191489382</v>
      </c>
      <c r="F1452" s="32">
        <v>0</v>
      </c>
      <c r="G1452" s="32">
        <v>0</v>
      </c>
      <c r="H1452" s="32">
        <v>0</v>
      </c>
      <c r="I1452" s="32">
        <v>0</v>
      </c>
      <c r="J1452" s="29">
        <f>Лист4!E1450/1000</f>
        <v>953.66060000000039</v>
      </c>
      <c r="K1452" s="33"/>
      <c r="L1452" s="33"/>
    </row>
    <row r="1453" spans="1:12" s="34" customFormat="1" ht="25.5" customHeight="1" x14ac:dyDescent="0.25">
      <c r="A1453" s="23" t="str">
        <f>Лист4!A1451</f>
        <v xml:space="preserve">Николая Островского ул. д.66 - корп. 2 </v>
      </c>
      <c r="B1453" s="49">
        <f t="shared" si="44"/>
        <v>620.35213361702131</v>
      </c>
      <c r="C1453" s="49">
        <f t="shared" si="45"/>
        <v>42.296736382978722</v>
      </c>
      <c r="D1453" s="30">
        <v>0</v>
      </c>
      <c r="E1453" s="31">
        <v>42.296736382978722</v>
      </c>
      <c r="F1453" s="32">
        <v>0</v>
      </c>
      <c r="G1453" s="32">
        <v>0</v>
      </c>
      <c r="H1453" s="32">
        <v>0</v>
      </c>
      <c r="I1453" s="32">
        <v>0</v>
      </c>
      <c r="J1453" s="29">
        <f>Лист4!E1451/1000</f>
        <v>662.64886999999999</v>
      </c>
      <c r="K1453" s="33"/>
      <c r="L1453" s="33"/>
    </row>
    <row r="1454" spans="1:12" s="34" customFormat="1" ht="25.5" customHeight="1" x14ac:dyDescent="0.25">
      <c r="A1454" s="23" t="str">
        <f>Лист4!A1452</f>
        <v xml:space="preserve">Николая Островского ул. д.70 </v>
      </c>
      <c r="B1454" s="49">
        <f t="shared" si="44"/>
        <v>523.39740340425521</v>
      </c>
      <c r="C1454" s="49">
        <f t="shared" si="45"/>
        <v>35.686186595744672</v>
      </c>
      <c r="D1454" s="30">
        <v>0</v>
      </c>
      <c r="E1454" s="31">
        <v>35.686186595744672</v>
      </c>
      <c r="F1454" s="32">
        <v>0</v>
      </c>
      <c r="G1454" s="32">
        <v>0</v>
      </c>
      <c r="H1454" s="32">
        <v>0</v>
      </c>
      <c r="I1454" s="32">
        <v>0</v>
      </c>
      <c r="J1454" s="29">
        <f>Лист4!E1452/1000</f>
        <v>559.08358999999984</v>
      </c>
      <c r="K1454" s="33"/>
      <c r="L1454" s="33"/>
    </row>
    <row r="1455" spans="1:12" s="34" customFormat="1" ht="25.5" customHeight="1" x14ac:dyDescent="0.25">
      <c r="A1455" s="23" t="str">
        <f>Лист4!A1453</f>
        <v xml:space="preserve">Николая Островского ул. д.70 - корп. 1 </v>
      </c>
      <c r="B1455" s="49">
        <f t="shared" si="44"/>
        <v>486.97694638297867</v>
      </c>
      <c r="C1455" s="49">
        <f t="shared" si="45"/>
        <v>33.202973617021271</v>
      </c>
      <c r="D1455" s="30">
        <v>0</v>
      </c>
      <c r="E1455" s="31">
        <v>33.202973617021271</v>
      </c>
      <c r="F1455" s="32">
        <v>0</v>
      </c>
      <c r="G1455" s="32">
        <v>0</v>
      </c>
      <c r="H1455" s="32">
        <v>0</v>
      </c>
      <c r="I1455" s="32">
        <v>0</v>
      </c>
      <c r="J1455" s="29">
        <f>Лист4!E1453/1000</f>
        <v>520.17991999999992</v>
      </c>
      <c r="K1455" s="33"/>
      <c r="L1455" s="33"/>
    </row>
    <row r="1456" spans="1:12" s="34" customFormat="1" ht="25.5" customHeight="1" x14ac:dyDescent="0.25">
      <c r="A1456" s="23" t="str">
        <f>Лист4!A1454</f>
        <v xml:space="preserve">Николая Островского ул. д.72 </v>
      </c>
      <c r="B1456" s="49">
        <f t="shared" si="44"/>
        <v>490.73148510638305</v>
      </c>
      <c r="C1456" s="49">
        <f t="shared" si="45"/>
        <v>33.458964893617029</v>
      </c>
      <c r="D1456" s="30">
        <v>0</v>
      </c>
      <c r="E1456" s="31">
        <v>33.458964893617029</v>
      </c>
      <c r="F1456" s="32">
        <v>0</v>
      </c>
      <c r="G1456" s="32">
        <v>0</v>
      </c>
      <c r="H1456" s="32">
        <v>0</v>
      </c>
      <c r="I1456" s="32">
        <v>0</v>
      </c>
      <c r="J1456" s="29">
        <f>Лист4!E1454/1000</f>
        <v>524.19045000000006</v>
      </c>
      <c r="K1456" s="33"/>
      <c r="L1456" s="33"/>
    </row>
    <row r="1457" spans="1:12" s="34" customFormat="1" ht="25.5" customHeight="1" x14ac:dyDescent="0.25">
      <c r="A1457" s="23" t="str">
        <f>Лист4!A1455</f>
        <v xml:space="preserve">Николая Островского ул. д.72 - корп. 1 </v>
      </c>
      <c r="B1457" s="49">
        <f t="shared" si="44"/>
        <v>509.00871063829788</v>
      </c>
      <c r="C1457" s="49">
        <f t="shared" si="45"/>
        <v>34.705139361702123</v>
      </c>
      <c r="D1457" s="30">
        <v>0</v>
      </c>
      <c r="E1457" s="31">
        <v>34.705139361702123</v>
      </c>
      <c r="F1457" s="32">
        <v>0</v>
      </c>
      <c r="G1457" s="32">
        <v>0</v>
      </c>
      <c r="H1457" s="32">
        <v>0</v>
      </c>
      <c r="I1457" s="32">
        <v>0</v>
      </c>
      <c r="J1457" s="29">
        <f>Лист4!E1455/1000</f>
        <v>543.71384999999998</v>
      </c>
      <c r="K1457" s="33"/>
      <c r="L1457" s="33"/>
    </row>
    <row r="1458" spans="1:12" s="34" customFormat="1" ht="20.25" customHeight="1" x14ac:dyDescent="0.25">
      <c r="A1458" s="23" t="str">
        <f>Лист4!A1456</f>
        <v xml:space="preserve">Николая Островского ул. д.74 </v>
      </c>
      <c r="B1458" s="49">
        <f t="shared" si="44"/>
        <v>394.52384680851037</v>
      </c>
      <c r="C1458" s="49">
        <f t="shared" si="45"/>
        <v>26.89935319148935</v>
      </c>
      <c r="D1458" s="30">
        <v>0</v>
      </c>
      <c r="E1458" s="31">
        <v>26.89935319148935</v>
      </c>
      <c r="F1458" s="32">
        <v>0</v>
      </c>
      <c r="G1458" s="32">
        <v>0</v>
      </c>
      <c r="H1458" s="32">
        <v>0</v>
      </c>
      <c r="I1458" s="32">
        <v>1533.2</v>
      </c>
      <c r="J1458" s="29">
        <f>Лист4!E1456/1000-I1458</f>
        <v>-1111.7768000000003</v>
      </c>
      <c r="K1458" s="33"/>
      <c r="L1458" s="33"/>
    </row>
    <row r="1459" spans="1:12" s="34" customFormat="1" ht="25.5" customHeight="1" x14ac:dyDescent="0.25">
      <c r="A1459" s="23" t="str">
        <f>Лист4!A1457</f>
        <v xml:space="preserve">Николая Островского ул. д.74 - корп. 1 </v>
      </c>
      <c r="B1459" s="49">
        <f t="shared" si="44"/>
        <v>495.41804680851055</v>
      </c>
      <c r="C1459" s="49">
        <f t="shared" si="45"/>
        <v>33.778503191489349</v>
      </c>
      <c r="D1459" s="30">
        <v>0</v>
      </c>
      <c r="E1459" s="31">
        <v>33.778503191489349</v>
      </c>
      <c r="F1459" s="32">
        <v>0</v>
      </c>
      <c r="G1459" s="32">
        <v>0</v>
      </c>
      <c r="H1459" s="32">
        <v>0</v>
      </c>
      <c r="I1459" s="32">
        <v>0</v>
      </c>
      <c r="J1459" s="29">
        <f>Лист4!E1457/1000</f>
        <v>529.19654999999989</v>
      </c>
      <c r="K1459" s="33"/>
      <c r="L1459" s="33"/>
    </row>
    <row r="1460" spans="1:12" s="34" customFormat="1" ht="15" customHeight="1" x14ac:dyDescent="0.25">
      <c r="A1460" s="23" t="str">
        <f>Лист4!A1458</f>
        <v xml:space="preserve">Николая Островского ул. д.76 </v>
      </c>
      <c r="B1460" s="49">
        <f t="shared" si="44"/>
        <v>459.21237531914892</v>
      </c>
      <c r="C1460" s="49">
        <f t="shared" si="45"/>
        <v>31.309934680851065</v>
      </c>
      <c r="D1460" s="30">
        <v>0</v>
      </c>
      <c r="E1460" s="31">
        <v>31.309934680851065</v>
      </c>
      <c r="F1460" s="32">
        <v>0</v>
      </c>
      <c r="G1460" s="32">
        <v>0</v>
      </c>
      <c r="H1460" s="32">
        <v>0</v>
      </c>
      <c r="I1460" s="32">
        <v>0</v>
      </c>
      <c r="J1460" s="29">
        <f>Лист4!E1458/1000</f>
        <v>490.52231</v>
      </c>
      <c r="K1460" s="33"/>
      <c r="L1460" s="33"/>
    </row>
    <row r="1461" spans="1:12" s="34" customFormat="1" ht="15" customHeight="1" x14ac:dyDescent="0.25">
      <c r="A1461" s="23" t="str">
        <f>Лист4!A1459</f>
        <v xml:space="preserve">Николая Островского ул. д.76 - корп. 1 </v>
      </c>
      <c r="B1461" s="49">
        <f t="shared" si="44"/>
        <v>487.21515489361673</v>
      </c>
      <c r="C1461" s="49">
        <f t="shared" si="45"/>
        <v>33.219215106382961</v>
      </c>
      <c r="D1461" s="30">
        <v>0</v>
      </c>
      <c r="E1461" s="31">
        <v>33.219215106382961</v>
      </c>
      <c r="F1461" s="32">
        <v>0</v>
      </c>
      <c r="G1461" s="32">
        <v>0</v>
      </c>
      <c r="H1461" s="32">
        <v>0</v>
      </c>
      <c r="I1461" s="32">
        <v>0</v>
      </c>
      <c r="J1461" s="29">
        <f>Лист4!E1459/1000</f>
        <v>520.43436999999972</v>
      </c>
      <c r="K1461" s="33"/>
      <c r="L1461" s="33"/>
    </row>
    <row r="1462" spans="1:12" s="34" customFormat="1" ht="15" customHeight="1" x14ac:dyDescent="0.25">
      <c r="A1462" s="23" t="str">
        <f>Лист4!A1460</f>
        <v xml:space="preserve">Ползунова ул. д.1 </v>
      </c>
      <c r="B1462" s="49">
        <f t="shared" si="44"/>
        <v>143.21762212765955</v>
      </c>
      <c r="C1462" s="49">
        <f t="shared" si="45"/>
        <v>9.7648378723404239</v>
      </c>
      <c r="D1462" s="30">
        <v>0</v>
      </c>
      <c r="E1462" s="31">
        <v>9.7648378723404239</v>
      </c>
      <c r="F1462" s="32">
        <v>0</v>
      </c>
      <c r="G1462" s="32">
        <v>0</v>
      </c>
      <c r="H1462" s="32">
        <v>0</v>
      </c>
      <c r="I1462" s="32">
        <v>0</v>
      </c>
      <c r="J1462" s="29">
        <f>Лист4!E1460/1000</f>
        <v>152.98245999999997</v>
      </c>
      <c r="K1462" s="33"/>
      <c r="L1462" s="33"/>
    </row>
    <row r="1463" spans="1:12" s="34" customFormat="1" ht="25.5" customHeight="1" x14ac:dyDescent="0.25">
      <c r="A1463" s="23" t="str">
        <f>Лист4!A1461</f>
        <v xml:space="preserve">Ползунова ул. д.5 </v>
      </c>
      <c r="B1463" s="49">
        <f t="shared" si="44"/>
        <v>142.5658978723404</v>
      </c>
      <c r="C1463" s="49">
        <f t="shared" si="45"/>
        <v>9.7204021276595736</v>
      </c>
      <c r="D1463" s="30">
        <v>0</v>
      </c>
      <c r="E1463" s="31">
        <v>9.7204021276595736</v>
      </c>
      <c r="F1463" s="32">
        <v>0</v>
      </c>
      <c r="G1463" s="32">
        <v>0</v>
      </c>
      <c r="H1463" s="32">
        <v>0</v>
      </c>
      <c r="I1463" s="32">
        <v>0</v>
      </c>
      <c r="J1463" s="29">
        <f>Лист4!E1461/1000</f>
        <v>152.28629999999998</v>
      </c>
      <c r="K1463" s="33"/>
      <c r="L1463" s="33"/>
    </row>
    <row r="1464" spans="1:12" s="34" customFormat="1" ht="25.5" customHeight="1" x14ac:dyDescent="0.25">
      <c r="A1464" s="23" t="str">
        <f>Лист4!A1462</f>
        <v xml:space="preserve">Ползунова ул. д.7 - корп. 1 </v>
      </c>
      <c r="B1464" s="49">
        <f t="shared" si="44"/>
        <v>327.98091489361707</v>
      </c>
      <c r="C1464" s="49">
        <f t="shared" si="45"/>
        <v>22.362335106382982</v>
      </c>
      <c r="D1464" s="30">
        <v>0</v>
      </c>
      <c r="E1464" s="31">
        <v>22.362335106382982</v>
      </c>
      <c r="F1464" s="32">
        <v>0</v>
      </c>
      <c r="G1464" s="32">
        <v>0</v>
      </c>
      <c r="H1464" s="32">
        <v>0</v>
      </c>
      <c r="I1464" s="32">
        <v>0</v>
      </c>
      <c r="J1464" s="29">
        <f>Лист4!E1462/1000</f>
        <v>350.34325000000007</v>
      </c>
      <c r="K1464" s="33"/>
      <c r="L1464" s="33"/>
    </row>
    <row r="1465" spans="1:12" s="34" customFormat="1" ht="25.5" customHeight="1" x14ac:dyDescent="0.25">
      <c r="A1465" s="23" t="str">
        <f>Лист4!A1463</f>
        <v xml:space="preserve">Ползунова ул. д.7 - корп. 2 </v>
      </c>
      <c r="B1465" s="49">
        <f t="shared" si="44"/>
        <v>322.61450638297873</v>
      </c>
      <c r="C1465" s="49">
        <f t="shared" si="45"/>
        <v>21.996443617021278</v>
      </c>
      <c r="D1465" s="30">
        <v>0</v>
      </c>
      <c r="E1465" s="31">
        <v>21.996443617021278</v>
      </c>
      <c r="F1465" s="32">
        <v>0</v>
      </c>
      <c r="G1465" s="32">
        <v>0</v>
      </c>
      <c r="H1465" s="32">
        <v>0</v>
      </c>
      <c r="I1465" s="32">
        <v>0</v>
      </c>
      <c r="J1465" s="29">
        <f>Лист4!E1463/1000</f>
        <v>344.61095</v>
      </c>
      <c r="K1465" s="33"/>
      <c r="L1465" s="33"/>
    </row>
    <row r="1466" spans="1:12" s="34" customFormat="1" ht="25.5" customHeight="1" x14ac:dyDescent="0.25">
      <c r="A1466" s="23" t="str">
        <f>Лист4!A1464</f>
        <v xml:space="preserve">Пороховая ул. д.14 </v>
      </c>
      <c r="B1466" s="49">
        <f t="shared" si="44"/>
        <v>21.357983829787237</v>
      </c>
      <c r="C1466" s="49">
        <f t="shared" si="45"/>
        <v>1.4562261702127661</v>
      </c>
      <c r="D1466" s="30">
        <v>0</v>
      </c>
      <c r="E1466" s="31">
        <v>1.4562261702127661</v>
      </c>
      <c r="F1466" s="32">
        <v>0</v>
      </c>
      <c r="G1466" s="32">
        <v>0</v>
      </c>
      <c r="H1466" s="32">
        <v>0</v>
      </c>
      <c r="I1466" s="32">
        <v>0</v>
      </c>
      <c r="J1466" s="29">
        <f>Лист4!E1464/1000</f>
        <v>22.814210000000003</v>
      </c>
      <c r="K1466" s="33"/>
      <c r="L1466" s="33"/>
    </row>
    <row r="1467" spans="1:12" s="34" customFormat="1" ht="25.5" customHeight="1" x14ac:dyDescent="0.25">
      <c r="A1467" s="23" t="str">
        <f>Лист4!A1465</f>
        <v xml:space="preserve">Пороховая ул. д.14А </v>
      </c>
      <c r="B1467" s="49">
        <f t="shared" si="44"/>
        <v>0</v>
      </c>
      <c r="C1467" s="49">
        <f t="shared" si="45"/>
        <v>0</v>
      </c>
      <c r="D1467" s="30">
        <v>0</v>
      </c>
      <c r="E1467" s="31">
        <v>0</v>
      </c>
      <c r="F1467" s="32">
        <v>0</v>
      </c>
      <c r="G1467" s="32">
        <v>0</v>
      </c>
      <c r="H1467" s="32">
        <v>0</v>
      </c>
      <c r="I1467" s="32">
        <v>0</v>
      </c>
      <c r="J1467" s="29">
        <f>Лист4!E1465/1000</f>
        <v>0</v>
      </c>
      <c r="K1467" s="33"/>
      <c r="L1467" s="33"/>
    </row>
    <row r="1468" spans="1:12" s="34" customFormat="1" ht="25.5" customHeight="1" x14ac:dyDescent="0.25">
      <c r="A1468" s="23" t="str">
        <f>Лист4!A1466</f>
        <v xml:space="preserve">Пороховая ул. д.16А </v>
      </c>
      <c r="B1468" s="49">
        <f t="shared" si="44"/>
        <v>267.34488000000005</v>
      </c>
      <c r="C1468" s="49">
        <f t="shared" si="45"/>
        <v>18.228060000000006</v>
      </c>
      <c r="D1468" s="30">
        <v>0</v>
      </c>
      <c r="E1468" s="31">
        <v>18.228060000000006</v>
      </c>
      <c r="F1468" s="32">
        <v>0</v>
      </c>
      <c r="G1468" s="32">
        <v>0</v>
      </c>
      <c r="H1468" s="32">
        <v>0</v>
      </c>
      <c r="I1468" s="32">
        <v>0</v>
      </c>
      <c r="J1468" s="29">
        <f>Лист4!E1466/1000</f>
        <v>285.57294000000007</v>
      </c>
      <c r="K1468" s="33"/>
      <c r="L1468" s="33"/>
    </row>
    <row r="1469" spans="1:12" s="34" customFormat="1" ht="25.5" customHeight="1" x14ac:dyDescent="0.25">
      <c r="A1469" s="23" t="str">
        <f>Лист4!A1467</f>
        <v xml:space="preserve">Пороховая ул. д.4 </v>
      </c>
      <c r="B1469" s="49">
        <f t="shared" si="44"/>
        <v>48.50043234042554</v>
      </c>
      <c r="C1469" s="49">
        <f t="shared" si="45"/>
        <v>3.3068476595744682</v>
      </c>
      <c r="D1469" s="30">
        <v>0</v>
      </c>
      <c r="E1469" s="31">
        <v>3.3068476595744682</v>
      </c>
      <c r="F1469" s="32">
        <v>0</v>
      </c>
      <c r="G1469" s="32">
        <v>0</v>
      </c>
      <c r="H1469" s="32">
        <v>0</v>
      </c>
      <c r="I1469" s="32">
        <v>0</v>
      </c>
      <c r="J1469" s="29">
        <f>Лист4!E1467/1000</f>
        <v>51.807280000000006</v>
      </c>
      <c r="K1469" s="33"/>
      <c r="L1469" s="33"/>
    </row>
    <row r="1470" spans="1:12" s="34" customFormat="1" ht="25.5" customHeight="1" x14ac:dyDescent="0.25">
      <c r="A1470" s="23" t="str">
        <f>Лист4!A1468</f>
        <v xml:space="preserve">Просторная ул. д.5А </v>
      </c>
      <c r="B1470" s="49">
        <f t="shared" si="44"/>
        <v>5.6394893617021276E-2</v>
      </c>
      <c r="C1470" s="49">
        <f t="shared" si="45"/>
        <v>3.8451063829787234E-3</v>
      </c>
      <c r="D1470" s="30">
        <v>0</v>
      </c>
      <c r="E1470" s="31">
        <v>3.8451063829787234E-3</v>
      </c>
      <c r="F1470" s="32">
        <v>0</v>
      </c>
      <c r="G1470" s="32">
        <v>0</v>
      </c>
      <c r="H1470" s="32">
        <v>0</v>
      </c>
      <c r="I1470" s="32">
        <v>0</v>
      </c>
      <c r="J1470" s="29">
        <f>Лист4!E1468/1000</f>
        <v>6.0240000000000002E-2</v>
      </c>
      <c r="K1470" s="33"/>
      <c r="L1470" s="33"/>
    </row>
    <row r="1471" spans="1:12" s="34" customFormat="1" ht="25.5" customHeight="1" x14ac:dyDescent="0.25">
      <c r="A1471" s="23" t="str">
        <f>Лист4!A1469</f>
        <v xml:space="preserve">Ровная 2-я ул. д.1 </v>
      </c>
      <c r="B1471" s="49">
        <f t="shared" si="44"/>
        <v>1582.1850374468088</v>
      </c>
      <c r="C1471" s="49">
        <f t="shared" si="45"/>
        <v>107.87625255319152</v>
      </c>
      <c r="D1471" s="30">
        <v>0</v>
      </c>
      <c r="E1471" s="31">
        <v>107.87625255319152</v>
      </c>
      <c r="F1471" s="32">
        <v>0</v>
      </c>
      <c r="G1471" s="32">
        <v>0</v>
      </c>
      <c r="H1471" s="32">
        <v>0</v>
      </c>
      <c r="I1471" s="32">
        <v>0</v>
      </c>
      <c r="J1471" s="29">
        <f>Лист4!E1469/1000</f>
        <v>1690.0612900000003</v>
      </c>
      <c r="K1471" s="33"/>
      <c r="L1471" s="33"/>
    </row>
    <row r="1472" spans="1:12" s="34" customFormat="1" ht="25.5" customHeight="1" x14ac:dyDescent="0.25">
      <c r="A1472" s="23" t="str">
        <f>Лист4!A1470</f>
        <v xml:space="preserve">Рождественского 3-й пр. д.3А </v>
      </c>
      <c r="B1472" s="49">
        <f t="shared" si="44"/>
        <v>138.02865531914892</v>
      </c>
      <c r="C1472" s="49">
        <f t="shared" si="45"/>
        <v>9.411044680851063</v>
      </c>
      <c r="D1472" s="30">
        <v>0</v>
      </c>
      <c r="E1472" s="31">
        <v>9.411044680851063</v>
      </c>
      <c r="F1472" s="32">
        <v>0</v>
      </c>
      <c r="G1472" s="32">
        <v>0</v>
      </c>
      <c r="H1472" s="32">
        <v>0</v>
      </c>
      <c r="I1472" s="32">
        <v>0</v>
      </c>
      <c r="J1472" s="29">
        <f>Лист4!E1470/1000</f>
        <v>147.43969999999999</v>
      </c>
      <c r="K1472" s="33"/>
      <c r="L1472" s="33"/>
    </row>
    <row r="1473" spans="1:13" s="34" customFormat="1" ht="25.5" customHeight="1" x14ac:dyDescent="0.25">
      <c r="A1473" s="23" t="str">
        <f>Лист4!A1471</f>
        <v xml:space="preserve">Рождественского ул. д.11 </v>
      </c>
      <c r="B1473" s="49">
        <f t="shared" si="44"/>
        <v>542.40442042553184</v>
      </c>
      <c r="C1473" s="49">
        <f t="shared" si="45"/>
        <v>36.982119574468086</v>
      </c>
      <c r="D1473" s="30">
        <v>0</v>
      </c>
      <c r="E1473" s="31">
        <v>36.982119574468086</v>
      </c>
      <c r="F1473" s="32">
        <v>0</v>
      </c>
      <c r="G1473" s="32">
        <v>0</v>
      </c>
      <c r="H1473" s="32">
        <v>0</v>
      </c>
      <c r="I1473" s="32">
        <v>0</v>
      </c>
      <c r="J1473" s="29">
        <f>Лист4!E1471/1000</f>
        <v>579.38653999999997</v>
      </c>
      <c r="K1473" s="33"/>
      <c r="L1473" s="33"/>
    </row>
    <row r="1474" spans="1:13" s="34" customFormat="1" ht="38.25" customHeight="1" x14ac:dyDescent="0.25">
      <c r="A1474" s="23" t="str">
        <f>Лист4!A1472</f>
        <v xml:space="preserve">Рождественского ул. д.9 </v>
      </c>
      <c r="B1474" s="49">
        <f t="shared" si="44"/>
        <v>270.06742127659572</v>
      </c>
      <c r="C1474" s="49">
        <f t="shared" si="45"/>
        <v>15.447778723404255</v>
      </c>
      <c r="D1474" s="30">
        <v>0</v>
      </c>
      <c r="E1474" s="31">
        <v>15.447778723404255</v>
      </c>
      <c r="F1474" s="32">
        <v>0</v>
      </c>
      <c r="G1474" s="32">
        <v>0</v>
      </c>
      <c r="H1474" s="32">
        <v>0</v>
      </c>
      <c r="I1474" s="32">
        <v>43.5</v>
      </c>
      <c r="J1474" s="29">
        <f>Лист4!E1472/1000-I1474</f>
        <v>242.01519999999999</v>
      </c>
      <c r="K1474" s="33"/>
      <c r="L1474" s="33"/>
    </row>
    <row r="1475" spans="1:13" s="34" customFormat="1" ht="25.5" customHeight="1" x14ac:dyDescent="0.25">
      <c r="A1475" s="23" t="str">
        <f>Лист4!A1473</f>
        <v xml:space="preserve">Рождественского ул. д.9 - корп. 2 </v>
      </c>
      <c r="B1475" s="49">
        <f t="shared" si="44"/>
        <v>280.15311148936172</v>
      </c>
      <c r="C1475" s="49">
        <f t="shared" si="45"/>
        <v>19.101348510638296</v>
      </c>
      <c r="D1475" s="30">
        <v>0</v>
      </c>
      <c r="E1475" s="31">
        <v>19.101348510638296</v>
      </c>
      <c r="F1475" s="32">
        <v>0</v>
      </c>
      <c r="G1475" s="32">
        <v>0</v>
      </c>
      <c r="H1475" s="32">
        <v>0</v>
      </c>
      <c r="I1475" s="32">
        <v>0</v>
      </c>
      <c r="J1475" s="29">
        <f>Лист4!E1473/1000</f>
        <v>299.25445999999999</v>
      </c>
      <c r="K1475" s="33"/>
      <c r="L1475" s="33"/>
    </row>
    <row r="1476" spans="1:13" s="34" customFormat="1" ht="25.5" customHeight="1" x14ac:dyDescent="0.25">
      <c r="A1476" s="23" t="str">
        <f>Лист4!A1474</f>
        <v xml:space="preserve">Сабанс-Яр ул. д.1 </v>
      </c>
      <c r="B1476" s="49">
        <f t="shared" si="44"/>
        <v>39.663659574468085</v>
      </c>
      <c r="C1476" s="49">
        <f t="shared" si="45"/>
        <v>2.7043404255319148</v>
      </c>
      <c r="D1476" s="30">
        <v>0</v>
      </c>
      <c r="E1476" s="31">
        <v>2.7043404255319148</v>
      </c>
      <c r="F1476" s="32">
        <v>0</v>
      </c>
      <c r="G1476" s="32">
        <v>0</v>
      </c>
      <c r="H1476" s="32">
        <v>0</v>
      </c>
      <c r="I1476" s="32">
        <v>0</v>
      </c>
      <c r="J1476" s="29">
        <f>Лист4!E1474/1000</f>
        <v>42.368000000000002</v>
      </c>
      <c r="K1476" s="33"/>
      <c r="L1476" s="33"/>
    </row>
    <row r="1477" spans="1:13" s="34" customFormat="1" ht="38.25" customHeight="1" x14ac:dyDescent="0.25">
      <c r="A1477" s="23" t="str">
        <f>Лист4!A1475</f>
        <v xml:space="preserve">Сабанс-Яр ул. д.1 - корп. 1 </v>
      </c>
      <c r="B1477" s="49">
        <f t="shared" si="44"/>
        <v>84.385821276595735</v>
      </c>
      <c r="C1477" s="49">
        <f t="shared" si="45"/>
        <v>5.7535787234042548</v>
      </c>
      <c r="D1477" s="30">
        <v>0</v>
      </c>
      <c r="E1477" s="31">
        <v>5.7535787234042548</v>
      </c>
      <c r="F1477" s="32">
        <v>0</v>
      </c>
      <c r="G1477" s="32">
        <v>0</v>
      </c>
      <c r="H1477" s="32">
        <v>0</v>
      </c>
      <c r="I1477" s="32">
        <v>0</v>
      </c>
      <c r="J1477" s="29">
        <f>Лист4!E1475/1000</f>
        <v>90.139399999999995</v>
      </c>
      <c r="K1477" s="33"/>
      <c r="L1477" s="33"/>
    </row>
    <row r="1478" spans="1:13" s="34" customFormat="1" ht="18.75" customHeight="1" x14ac:dyDescent="0.25">
      <c r="A1478" s="23" t="str">
        <f>Лист4!A1476</f>
        <v xml:space="preserve">Сабанс-Яр ул. д.2 </v>
      </c>
      <c r="B1478" s="49">
        <f t="shared" ref="B1478:B1541" si="46">J1478+I1478-E1478</f>
        <v>49.415838297872341</v>
      </c>
      <c r="C1478" s="49">
        <f t="shared" ref="C1478:C1541" si="47">E1478</f>
        <v>3.3692617021276599</v>
      </c>
      <c r="D1478" s="30">
        <v>0</v>
      </c>
      <c r="E1478" s="31">
        <v>3.3692617021276599</v>
      </c>
      <c r="F1478" s="32">
        <v>0</v>
      </c>
      <c r="G1478" s="32">
        <v>0</v>
      </c>
      <c r="H1478" s="32">
        <v>0</v>
      </c>
      <c r="I1478" s="32">
        <v>0</v>
      </c>
      <c r="J1478" s="29">
        <f>Лист4!E1476/1000</f>
        <v>52.7851</v>
      </c>
      <c r="K1478" s="33"/>
      <c r="L1478" s="33"/>
    </row>
    <row r="1479" spans="1:13" s="34" customFormat="1" ht="18.75" customHeight="1" x14ac:dyDescent="0.25">
      <c r="A1479" s="23" t="str">
        <f>Лист4!A1477</f>
        <v xml:space="preserve">Сабанс-Яр ул. д.3 </v>
      </c>
      <c r="B1479" s="49">
        <f t="shared" si="46"/>
        <v>70.639753191489348</v>
      </c>
      <c r="C1479" s="49">
        <f t="shared" si="47"/>
        <v>4.8163468085106382</v>
      </c>
      <c r="D1479" s="30">
        <v>0</v>
      </c>
      <c r="E1479" s="31">
        <v>4.8163468085106382</v>
      </c>
      <c r="F1479" s="32">
        <v>0</v>
      </c>
      <c r="G1479" s="32">
        <v>0</v>
      </c>
      <c r="H1479" s="32">
        <v>0</v>
      </c>
      <c r="I1479" s="32">
        <v>0</v>
      </c>
      <c r="J1479" s="29">
        <f>Лист4!E1477/1000</f>
        <v>75.456099999999992</v>
      </c>
      <c r="K1479" s="33"/>
      <c r="L1479" s="33"/>
    </row>
    <row r="1480" spans="1:13" s="34" customFormat="1" ht="18.75" customHeight="1" x14ac:dyDescent="0.25">
      <c r="A1480" s="23" t="str">
        <f>Лист4!A1478</f>
        <v xml:space="preserve">Сабанс-Яр ул. д.4 </v>
      </c>
      <c r="B1480" s="49">
        <f t="shared" si="46"/>
        <v>3.5175004255319151</v>
      </c>
      <c r="C1480" s="49">
        <f t="shared" si="47"/>
        <v>0.23982957446808512</v>
      </c>
      <c r="D1480" s="30">
        <v>0</v>
      </c>
      <c r="E1480" s="31">
        <v>0.23982957446808512</v>
      </c>
      <c r="F1480" s="32">
        <v>0</v>
      </c>
      <c r="G1480" s="32">
        <v>0</v>
      </c>
      <c r="H1480" s="32">
        <v>0</v>
      </c>
      <c r="I1480" s="32">
        <v>0</v>
      </c>
      <c r="J1480" s="29">
        <f>Лист4!E1478/1000</f>
        <v>3.7573300000000001</v>
      </c>
      <c r="K1480" s="33"/>
      <c r="L1480" s="33"/>
    </row>
    <row r="1481" spans="1:13" s="34" customFormat="1" ht="18.75" customHeight="1" x14ac:dyDescent="0.25">
      <c r="A1481" s="23" t="str">
        <f>Лист4!A1479</f>
        <v xml:space="preserve">Сабанс-Яр ул. д.5 </v>
      </c>
      <c r="B1481" s="49">
        <f t="shared" si="46"/>
        <v>112.81104765957446</v>
      </c>
      <c r="C1481" s="49">
        <f t="shared" si="47"/>
        <v>7.6916623404255313</v>
      </c>
      <c r="D1481" s="30">
        <v>0</v>
      </c>
      <c r="E1481" s="31">
        <v>7.6916623404255313</v>
      </c>
      <c r="F1481" s="32">
        <v>0</v>
      </c>
      <c r="G1481" s="32">
        <v>0</v>
      </c>
      <c r="H1481" s="32">
        <v>0</v>
      </c>
      <c r="I1481" s="32">
        <v>0</v>
      </c>
      <c r="J1481" s="29">
        <f>Лист4!E1479/1000</f>
        <v>120.50270999999999</v>
      </c>
      <c r="K1481" s="33"/>
      <c r="L1481" s="33"/>
    </row>
    <row r="1482" spans="1:13" s="34" customFormat="1" ht="18.75" customHeight="1" x14ac:dyDescent="0.25">
      <c r="A1482" s="23" t="str">
        <f>Лист4!A1480</f>
        <v xml:space="preserve">Садовая ул. д.33 </v>
      </c>
      <c r="B1482" s="49">
        <f t="shared" si="46"/>
        <v>0.50787234042553187</v>
      </c>
      <c r="C1482" s="49">
        <f t="shared" si="47"/>
        <v>3.4627659574468082E-2</v>
      </c>
      <c r="D1482" s="30">
        <v>0</v>
      </c>
      <c r="E1482" s="31">
        <v>3.4627659574468082E-2</v>
      </c>
      <c r="F1482" s="32">
        <v>0</v>
      </c>
      <c r="G1482" s="32">
        <v>0</v>
      </c>
      <c r="H1482" s="32">
        <v>0</v>
      </c>
      <c r="I1482" s="32">
        <v>0</v>
      </c>
      <c r="J1482" s="29">
        <f>Лист4!E1480/1000</f>
        <v>0.54249999999999998</v>
      </c>
      <c r="K1482" s="33"/>
      <c r="L1482" s="33"/>
    </row>
    <row r="1483" spans="1:13" s="34" customFormat="1" ht="18.75" customHeight="1" x14ac:dyDescent="0.25">
      <c r="A1483" s="23" t="str">
        <f>Лист4!A1481</f>
        <v xml:space="preserve">Сахалинская ул. д.9 </v>
      </c>
      <c r="B1483" s="49">
        <f t="shared" si="46"/>
        <v>392.91743489361704</v>
      </c>
      <c r="C1483" s="49">
        <f t="shared" si="47"/>
        <v>26.789825106382981</v>
      </c>
      <c r="D1483" s="30">
        <v>0</v>
      </c>
      <c r="E1483" s="31">
        <v>26.789825106382981</v>
      </c>
      <c r="F1483" s="32">
        <v>0</v>
      </c>
      <c r="G1483" s="32">
        <v>0</v>
      </c>
      <c r="H1483" s="32">
        <v>0</v>
      </c>
      <c r="I1483" s="32">
        <v>0</v>
      </c>
      <c r="J1483" s="29">
        <f>Лист4!E1481/1000</f>
        <v>419.70726000000002</v>
      </c>
      <c r="K1483" s="33"/>
      <c r="L1483" s="33"/>
    </row>
    <row r="1484" spans="1:13" s="34" customFormat="1" ht="18.75" customHeight="1" x14ac:dyDescent="0.25">
      <c r="A1484" s="23" t="str">
        <f>Лист4!A1482</f>
        <v xml:space="preserve">Сахалинская ул. д.9 - корп. 1 </v>
      </c>
      <c r="B1484" s="49">
        <f t="shared" si="46"/>
        <v>2333.6492919148936</v>
      </c>
      <c r="C1484" s="49">
        <f t="shared" si="47"/>
        <v>54.576088085106377</v>
      </c>
      <c r="D1484" s="30">
        <v>0</v>
      </c>
      <c r="E1484" s="31">
        <v>54.576088085106377</v>
      </c>
      <c r="F1484" s="32">
        <v>0</v>
      </c>
      <c r="G1484" s="32">
        <v>0</v>
      </c>
      <c r="H1484" s="32">
        <v>0</v>
      </c>
      <c r="I1484" s="32">
        <v>1533.2</v>
      </c>
      <c r="J1484" s="29">
        <f>Лист4!E1482/1000</f>
        <v>855.02537999999993</v>
      </c>
      <c r="K1484" s="33"/>
      <c r="L1484" s="33"/>
    </row>
    <row r="1485" spans="1:13" s="34" customFormat="1" ht="18.75" customHeight="1" x14ac:dyDescent="0.25">
      <c r="A1485" s="23" t="str">
        <f>Лист4!A1483</f>
        <v xml:space="preserve">Симферопольская ул. д.18 </v>
      </c>
      <c r="B1485" s="49">
        <f t="shared" si="46"/>
        <v>16.49756595744681</v>
      </c>
      <c r="C1485" s="49">
        <f t="shared" si="47"/>
        <v>1.1248340425531915</v>
      </c>
      <c r="D1485" s="30">
        <v>0</v>
      </c>
      <c r="E1485" s="31">
        <v>1.1248340425531915</v>
      </c>
      <c r="F1485" s="32">
        <v>0</v>
      </c>
      <c r="G1485" s="32">
        <v>0</v>
      </c>
      <c r="H1485" s="32">
        <v>0</v>
      </c>
      <c r="I1485" s="32">
        <v>0</v>
      </c>
      <c r="J1485" s="29">
        <f>Лист4!E1483/1000</f>
        <v>17.622400000000003</v>
      </c>
      <c r="K1485" s="33"/>
      <c r="L1485" s="33"/>
    </row>
    <row r="1486" spans="1:13" s="34" customFormat="1" ht="18.75" customHeight="1" x14ac:dyDescent="0.25">
      <c r="A1486" s="23" t="str">
        <f>Лист4!A1484</f>
        <v xml:space="preserve">Ставропольская ул. д.29 </v>
      </c>
      <c r="B1486" s="49">
        <f t="shared" si="46"/>
        <v>87.846374468085102</v>
      </c>
      <c r="C1486" s="49">
        <f t="shared" si="47"/>
        <v>5.989525531914893</v>
      </c>
      <c r="D1486" s="30">
        <v>0</v>
      </c>
      <c r="E1486" s="31">
        <v>5.989525531914893</v>
      </c>
      <c r="F1486" s="32">
        <v>0</v>
      </c>
      <c r="G1486" s="32">
        <v>0</v>
      </c>
      <c r="H1486" s="32">
        <v>0</v>
      </c>
      <c r="I1486" s="32"/>
      <c r="J1486" s="29">
        <f>Лист4!E1484/1000</f>
        <v>93.835899999999995</v>
      </c>
      <c r="K1486" s="33"/>
      <c r="L1486" s="33"/>
      <c r="M1486" s="33">
        <v>0</v>
      </c>
    </row>
    <row r="1487" spans="1:13" s="34" customFormat="1" ht="18.75" customHeight="1" x14ac:dyDescent="0.25">
      <c r="A1487" s="23" t="str">
        <f>Лист4!A1485</f>
        <v xml:space="preserve">Ставропольская ул. д.29А </v>
      </c>
      <c r="B1487" s="49">
        <f t="shared" si="46"/>
        <v>1520.7205302127659</v>
      </c>
      <c r="C1487" s="49">
        <f t="shared" si="47"/>
        <v>4.2763997872340429</v>
      </c>
      <c r="D1487" s="30">
        <v>0</v>
      </c>
      <c r="E1487" s="31">
        <v>4.2763997872340429</v>
      </c>
      <c r="F1487" s="32">
        <v>0</v>
      </c>
      <c r="G1487" s="32">
        <v>0</v>
      </c>
      <c r="H1487" s="32">
        <v>0</v>
      </c>
      <c r="I1487" s="41">
        <v>1458</v>
      </c>
      <c r="J1487" s="29">
        <f>Лист4!E1485/1000</f>
        <v>66.996930000000006</v>
      </c>
      <c r="K1487" s="33"/>
      <c r="L1487" s="33"/>
    </row>
    <row r="1488" spans="1:13" s="34" customFormat="1" ht="18.75" customHeight="1" x14ac:dyDescent="0.25">
      <c r="A1488" s="23" t="str">
        <f>Лист4!A1486</f>
        <v xml:space="preserve">Ставропольская ул. д.31 </v>
      </c>
      <c r="B1488" s="49">
        <f t="shared" si="46"/>
        <v>2130.8398978723403</v>
      </c>
      <c r="C1488" s="49">
        <f t="shared" si="47"/>
        <v>9.0709021276595738</v>
      </c>
      <c r="D1488" s="30">
        <v>0</v>
      </c>
      <c r="E1488" s="31">
        <v>9.0709021276595738</v>
      </c>
      <c r="F1488" s="32">
        <v>0</v>
      </c>
      <c r="G1488" s="32">
        <v>0</v>
      </c>
      <c r="H1488" s="32">
        <v>0</v>
      </c>
      <c r="I1488" s="41">
        <v>1997.8</v>
      </c>
      <c r="J1488" s="29">
        <f>Лист4!E1486/1000</f>
        <v>142.11079999999998</v>
      </c>
      <c r="K1488" s="33"/>
      <c r="L1488" s="33"/>
    </row>
    <row r="1489" spans="1:12" s="34" customFormat="1" ht="18.75" customHeight="1" x14ac:dyDescent="0.25">
      <c r="A1489" s="23" t="str">
        <f>Лист4!A1487</f>
        <v xml:space="preserve">Ставропольская ул. д.31А </v>
      </c>
      <c r="B1489" s="49">
        <f t="shared" si="46"/>
        <v>27.333174468085108</v>
      </c>
      <c r="C1489" s="49">
        <f t="shared" si="47"/>
        <v>1.8636255319148938</v>
      </c>
      <c r="D1489" s="30">
        <v>0</v>
      </c>
      <c r="E1489" s="31">
        <v>1.8636255319148938</v>
      </c>
      <c r="F1489" s="32">
        <v>0</v>
      </c>
      <c r="G1489" s="32">
        <v>0</v>
      </c>
      <c r="H1489" s="32">
        <v>0</v>
      </c>
      <c r="I1489" s="32">
        <v>0</v>
      </c>
      <c r="J1489" s="29">
        <f>Лист4!E1487/1000</f>
        <v>29.196800000000003</v>
      </c>
      <c r="K1489" s="33"/>
      <c r="L1489" s="33"/>
    </row>
    <row r="1490" spans="1:12" s="34" customFormat="1" ht="18.75" customHeight="1" x14ac:dyDescent="0.25">
      <c r="A1490" s="23" t="str">
        <f>Лист4!A1488</f>
        <v xml:space="preserve">Ставропольская ул. д.33 </v>
      </c>
      <c r="B1490" s="49">
        <f t="shared" si="46"/>
        <v>109.61991489361702</v>
      </c>
      <c r="C1490" s="49">
        <f t="shared" si="47"/>
        <v>7.4740851063829794</v>
      </c>
      <c r="D1490" s="30">
        <v>0</v>
      </c>
      <c r="E1490" s="31">
        <v>7.4740851063829794</v>
      </c>
      <c r="F1490" s="32">
        <v>0</v>
      </c>
      <c r="G1490" s="32">
        <v>0</v>
      </c>
      <c r="H1490" s="32">
        <v>0</v>
      </c>
      <c r="I1490" s="32">
        <v>0</v>
      </c>
      <c r="J1490" s="29">
        <f>Лист4!E1488/1000</f>
        <v>117.09400000000001</v>
      </c>
      <c r="K1490" s="33"/>
      <c r="L1490" s="33"/>
    </row>
    <row r="1491" spans="1:12" s="34" customFormat="1" ht="41.25" customHeight="1" x14ac:dyDescent="0.25">
      <c r="A1491" s="23" t="str">
        <f>Лист4!A1489</f>
        <v xml:space="preserve">Ставропольская ул. д.33А </v>
      </c>
      <c r="B1491" s="49">
        <f t="shared" si="46"/>
        <v>148.45229276595745</v>
      </c>
      <c r="C1491" s="49">
        <f t="shared" si="47"/>
        <v>10.121747234042553</v>
      </c>
      <c r="D1491" s="30">
        <v>0</v>
      </c>
      <c r="E1491" s="31">
        <v>10.121747234042553</v>
      </c>
      <c r="F1491" s="32">
        <v>0</v>
      </c>
      <c r="G1491" s="32">
        <v>0</v>
      </c>
      <c r="H1491" s="32">
        <v>0</v>
      </c>
      <c r="I1491" s="32">
        <v>0</v>
      </c>
      <c r="J1491" s="29">
        <f>Лист4!E1489/1000</f>
        <v>158.57404</v>
      </c>
      <c r="K1491" s="33"/>
      <c r="L1491" s="33"/>
    </row>
    <row r="1492" spans="1:12" s="34" customFormat="1" ht="18.75" customHeight="1" x14ac:dyDescent="0.25">
      <c r="A1492" s="23" t="str">
        <f>Лист4!A1490</f>
        <v xml:space="preserve">Ставропольская ул. д.37 </v>
      </c>
      <c r="B1492" s="49">
        <f t="shared" si="46"/>
        <v>132.89825531914892</v>
      </c>
      <c r="C1492" s="49">
        <f t="shared" si="47"/>
        <v>9.0612446808510629</v>
      </c>
      <c r="D1492" s="30">
        <v>0</v>
      </c>
      <c r="E1492" s="31">
        <v>9.0612446808510629</v>
      </c>
      <c r="F1492" s="32">
        <v>0</v>
      </c>
      <c r="G1492" s="32">
        <v>0</v>
      </c>
      <c r="H1492" s="32">
        <v>0</v>
      </c>
      <c r="I1492" s="32">
        <v>0</v>
      </c>
      <c r="J1492" s="29">
        <f>Лист4!E1490/1000</f>
        <v>141.95949999999999</v>
      </c>
      <c r="K1492" s="33"/>
      <c r="L1492" s="33"/>
    </row>
    <row r="1493" spans="1:12" s="34" customFormat="1" ht="18.75" customHeight="1" x14ac:dyDescent="0.25">
      <c r="A1493" s="23" t="str">
        <f>Лист4!A1491</f>
        <v xml:space="preserve">Ставропольская ул. д.60 </v>
      </c>
      <c r="B1493" s="49">
        <f t="shared" si="46"/>
        <v>6.4812936170212758</v>
      </c>
      <c r="C1493" s="49">
        <f t="shared" si="47"/>
        <v>0.44190638297872337</v>
      </c>
      <c r="D1493" s="30">
        <v>0</v>
      </c>
      <c r="E1493" s="31">
        <v>0.44190638297872337</v>
      </c>
      <c r="F1493" s="32">
        <v>0</v>
      </c>
      <c r="G1493" s="32">
        <v>0</v>
      </c>
      <c r="H1493" s="32">
        <v>0</v>
      </c>
      <c r="I1493" s="32">
        <v>0</v>
      </c>
      <c r="J1493" s="29">
        <f>Лист4!E1491/1000</f>
        <v>6.9231999999999996</v>
      </c>
      <c r="K1493" s="33"/>
      <c r="L1493" s="33"/>
    </row>
    <row r="1494" spans="1:12" s="34" customFormat="1" ht="18.75" customHeight="1" x14ac:dyDescent="0.25">
      <c r="A1494" s="23" t="str">
        <f>Лист4!A1492</f>
        <v xml:space="preserve">Степная 2-я ул. д.15 </v>
      </c>
      <c r="B1494" s="49">
        <f t="shared" si="46"/>
        <v>21.435114893617023</v>
      </c>
      <c r="C1494" s="49">
        <f t="shared" si="47"/>
        <v>1.461485106382979</v>
      </c>
      <c r="D1494" s="30">
        <v>0</v>
      </c>
      <c r="E1494" s="31">
        <v>1.461485106382979</v>
      </c>
      <c r="F1494" s="32">
        <v>0</v>
      </c>
      <c r="G1494" s="32">
        <v>0</v>
      </c>
      <c r="H1494" s="32">
        <v>0</v>
      </c>
      <c r="I1494" s="32"/>
      <c r="J1494" s="29">
        <f>Лист4!E1492/1000</f>
        <v>22.896600000000003</v>
      </c>
      <c r="K1494" s="33"/>
      <c r="L1494" s="33"/>
    </row>
    <row r="1495" spans="1:12" s="34" customFormat="1" ht="18.75" customHeight="1" x14ac:dyDescent="0.25">
      <c r="A1495" s="23" t="str">
        <f>Лист4!A1493</f>
        <v xml:space="preserve">Степная 2-я ул. д.17 </v>
      </c>
      <c r="B1495" s="49">
        <f t="shared" si="46"/>
        <v>13.801395744680852</v>
      </c>
      <c r="C1495" s="49">
        <f t="shared" si="47"/>
        <v>0.941004255319149</v>
      </c>
      <c r="D1495" s="30">
        <v>0</v>
      </c>
      <c r="E1495" s="31">
        <v>0.941004255319149</v>
      </c>
      <c r="F1495" s="32">
        <v>0</v>
      </c>
      <c r="G1495" s="32">
        <v>0</v>
      </c>
      <c r="H1495" s="32">
        <v>0</v>
      </c>
      <c r="I1495" s="32">
        <v>0</v>
      </c>
      <c r="J1495" s="29">
        <f>Лист4!E1493/1000</f>
        <v>14.7424</v>
      </c>
      <c r="K1495" s="33"/>
      <c r="L1495" s="33"/>
    </row>
    <row r="1496" spans="1:12" s="34" customFormat="1" ht="18.75" customHeight="1" x14ac:dyDescent="0.25">
      <c r="A1496" s="23" t="str">
        <f>Лист4!A1494</f>
        <v xml:space="preserve">Степная 2-я ул. д.19 </v>
      </c>
      <c r="B1496" s="49">
        <f t="shared" si="46"/>
        <v>9.2433702127659565</v>
      </c>
      <c r="C1496" s="49">
        <f t="shared" si="47"/>
        <v>0.63022978723404255</v>
      </c>
      <c r="D1496" s="30">
        <v>0</v>
      </c>
      <c r="E1496" s="31">
        <v>0.63022978723404255</v>
      </c>
      <c r="F1496" s="32">
        <v>0</v>
      </c>
      <c r="G1496" s="32">
        <v>0</v>
      </c>
      <c r="H1496" s="32">
        <v>0</v>
      </c>
      <c r="I1496" s="32">
        <v>0</v>
      </c>
      <c r="J1496" s="29">
        <f>Лист4!E1494/1000</f>
        <v>9.8735999999999997</v>
      </c>
      <c r="K1496" s="33"/>
      <c r="L1496" s="33"/>
    </row>
    <row r="1497" spans="1:12" s="34" customFormat="1" ht="18.75" customHeight="1" x14ac:dyDescent="0.25">
      <c r="A1497" s="23" t="str">
        <f>Лист4!A1495</f>
        <v xml:space="preserve">Степная 2-я ул. д.21 </v>
      </c>
      <c r="B1497" s="49">
        <f t="shared" si="46"/>
        <v>9.9982978723404253E-2</v>
      </c>
      <c r="C1497" s="49">
        <f t="shared" si="47"/>
        <v>6.8170212765957441E-3</v>
      </c>
      <c r="D1497" s="30">
        <v>0</v>
      </c>
      <c r="E1497" s="31">
        <v>6.8170212765957441E-3</v>
      </c>
      <c r="F1497" s="32">
        <v>0</v>
      </c>
      <c r="G1497" s="32">
        <v>0</v>
      </c>
      <c r="H1497" s="32">
        <v>0</v>
      </c>
      <c r="I1497" s="32">
        <v>0</v>
      </c>
      <c r="J1497" s="29">
        <f>Лист4!E1495/1000</f>
        <v>0.10679999999999999</v>
      </c>
      <c r="K1497" s="33"/>
      <c r="L1497" s="33"/>
    </row>
    <row r="1498" spans="1:12" s="34" customFormat="1" ht="18.75" customHeight="1" x14ac:dyDescent="0.25">
      <c r="A1498" s="23" t="str">
        <f>Лист4!A1496</f>
        <v xml:space="preserve">Степная 2-я ул. д.23 </v>
      </c>
      <c r="B1498" s="49">
        <f t="shared" si="46"/>
        <v>13.103199999999999</v>
      </c>
      <c r="C1498" s="49">
        <f t="shared" si="47"/>
        <v>0.89339999999999986</v>
      </c>
      <c r="D1498" s="30">
        <v>0</v>
      </c>
      <c r="E1498" s="31">
        <v>0.89339999999999986</v>
      </c>
      <c r="F1498" s="32">
        <v>0</v>
      </c>
      <c r="G1498" s="32">
        <v>0</v>
      </c>
      <c r="H1498" s="32">
        <v>0</v>
      </c>
      <c r="I1498" s="32">
        <v>0</v>
      </c>
      <c r="J1498" s="29">
        <f>Лист4!E1496/1000</f>
        <v>13.996599999999999</v>
      </c>
      <c r="K1498" s="33"/>
      <c r="L1498" s="33"/>
    </row>
    <row r="1499" spans="1:12" s="34" customFormat="1" ht="18.75" customHeight="1" x14ac:dyDescent="0.25">
      <c r="A1499" s="23" t="str">
        <f>Лист4!A1497</f>
        <v xml:space="preserve">Степная 2-я ул. д.25 </v>
      </c>
      <c r="B1499" s="49">
        <f t="shared" si="46"/>
        <v>0</v>
      </c>
      <c r="C1499" s="49">
        <f t="shared" si="47"/>
        <v>0</v>
      </c>
      <c r="D1499" s="30">
        <v>0</v>
      </c>
      <c r="E1499" s="31">
        <v>0</v>
      </c>
      <c r="F1499" s="32">
        <v>0</v>
      </c>
      <c r="G1499" s="32">
        <v>0</v>
      </c>
      <c r="H1499" s="32">
        <v>0</v>
      </c>
      <c r="I1499" s="32">
        <v>0</v>
      </c>
      <c r="J1499" s="29">
        <f>Лист4!E1497/1000</f>
        <v>0</v>
      </c>
      <c r="K1499" s="33"/>
      <c r="L1499" s="33"/>
    </row>
    <row r="1500" spans="1:12" s="34" customFormat="1" ht="18.75" customHeight="1" x14ac:dyDescent="0.25">
      <c r="A1500" s="23" t="str">
        <f>Лист4!A1498</f>
        <v xml:space="preserve">Степная 2-я ул. д.27 </v>
      </c>
      <c r="B1500" s="49">
        <f t="shared" si="46"/>
        <v>28.62115744680851</v>
      </c>
      <c r="C1500" s="49">
        <f t="shared" si="47"/>
        <v>1.9514425531914892</v>
      </c>
      <c r="D1500" s="30">
        <v>0</v>
      </c>
      <c r="E1500" s="31">
        <v>1.9514425531914892</v>
      </c>
      <c r="F1500" s="32">
        <v>0</v>
      </c>
      <c r="G1500" s="32">
        <v>0</v>
      </c>
      <c r="H1500" s="32">
        <v>0</v>
      </c>
      <c r="I1500" s="32">
        <v>0</v>
      </c>
      <c r="J1500" s="29">
        <f>Лист4!E1498/1000</f>
        <v>30.572599999999998</v>
      </c>
      <c r="K1500" s="33"/>
      <c r="L1500" s="33"/>
    </row>
    <row r="1501" spans="1:12" s="34" customFormat="1" ht="18.75" customHeight="1" x14ac:dyDescent="0.25">
      <c r="A1501" s="23" t="str">
        <f>Лист4!A1499</f>
        <v xml:space="preserve">Степная 2-я ул. д.29 </v>
      </c>
      <c r="B1501" s="49">
        <f t="shared" si="46"/>
        <v>10.239642553191491</v>
      </c>
      <c r="C1501" s="49">
        <f t="shared" si="47"/>
        <v>0.69815744680851077</v>
      </c>
      <c r="D1501" s="30">
        <v>0</v>
      </c>
      <c r="E1501" s="31">
        <v>0.69815744680851077</v>
      </c>
      <c r="F1501" s="32">
        <v>0</v>
      </c>
      <c r="G1501" s="32">
        <v>0</v>
      </c>
      <c r="H1501" s="32">
        <v>0</v>
      </c>
      <c r="I1501" s="32">
        <v>0</v>
      </c>
      <c r="J1501" s="29">
        <f>Лист4!E1499/1000</f>
        <v>10.937800000000001</v>
      </c>
      <c r="K1501" s="33"/>
      <c r="L1501" s="33"/>
    </row>
    <row r="1502" spans="1:12" s="34" customFormat="1" ht="18.75" customHeight="1" x14ac:dyDescent="0.25">
      <c r="A1502" s="23" t="str">
        <f>Лист4!A1500</f>
        <v xml:space="preserve">Степная 2-я ул. д.33 </v>
      </c>
      <c r="B1502" s="49">
        <f t="shared" si="46"/>
        <v>45.307548936170207</v>
      </c>
      <c r="C1502" s="49">
        <f t="shared" si="47"/>
        <v>3.089151063829787</v>
      </c>
      <c r="D1502" s="30">
        <v>0</v>
      </c>
      <c r="E1502" s="31">
        <v>3.089151063829787</v>
      </c>
      <c r="F1502" s="32">
        <v>0</v>
      </c>
      <c r="G1502" s="32">
        <v>0</v>
      </c>
      <c r="H1502" s="32">
        <v>0</v>
      </c>
      <c r="I1502" s="32">
        <v>0</v>
      </c>
      <c r="J1502" s="29">
        <f>Лист4!E1500/1000</f>
        <v>48.396699999999996</v>
      </c>
      <c r="K1502" s="33"/>
      <c r="L1502" s="33"/>
    </row>
    <row r="1503" spans="1:12" s="34" customFormat="1" ht="18.75" customHeight="1" x14ac:dyDescent="0.25">
      <c r="A1503" s="23" t="str">
        <f>Лист4!A1501</f>
        <v xml:space="preserve">Степная 2-я ул. д.39 </v>
      </c>
      <c r="B1503" s="49">
        <f t="shared" si="46"/>
        <v>25.763029787234043</v>
      </c>
      <c r="C1503" s="49">
        <f t="shared" si="47"/>
        <v>1.7565702127659573</v>
      </c>
      <c r="D1503" s="30">
        <v>0</v>
      </c>
      <c r="E1503" s="31">
        <v>1.7565702127659573</v>
      </c>
      <c r="F1503" s="32">
        <v>0</v>
      </c>
      <c r="G1503" s="32">
        <v>0</v>
      </c>
      <c r="H1503" s="32">
        <v>0</v>
      </c>
      <c r="I1503" s="32">
        <v>0</v>
      </c>
      <c r="J1503" s="29">
        <f>Лист4!E1501/1000</f>
        <v>27.519600000000001</v>
      </c>
      <c r="K1503" s="33"/>
      <c r="L1503" s="33"/>
    </row>
    <row r="1504" spans="1:12" s="34" customFormat="1" ht="18.75" customHeight="1" x14ac:dyDescent="0.25">
      <c r="A1504" s="23" t="str">
        <f>Лист4!A1502</f>
        <v xml:space="preserve">Степная 2-я ул. д.41 </v>
      </c>
      <c r="B1504" s="49">
        <f t="shared" si="46"/>
        <v>17.972970212765958</v>
      </c>
      <c r="C1504" s="49">
        <f t="shared" si="47"/>
        <v>1.2254297872340425</v>
      </c>
      <c r="D1504" s="30">
        <v>0</v>
      </c>
      <c r="E1504" s="31">
        <v>1.2254297872340425</v>
      </c>
      <c r="F1504" s="32">
        <v>0</v>
      </c>
      <c r="G1504" s="32">
        <v>0</v>
      </c>
      <c r="H1504" s="32">
        <v>0</v>
      </c>
      <c r="I1504" s="32"/>
      <c r="J1504" s="29">
        <f>Лист4!E1502/1000</f>
        <v>19.198399999999999</v>
      </c>
      <c r="K1504" s="33"/>
      <c r="L1504" s="33"/>
    </row>
    <row r="1505" spans="1:12" s="34" customFormat="1" ht="18.75" customHeight="1" x14ac:dyDescent="0.25">
      <c r="A1505" s="23" t="str">
        <f>Лист4!A1503</f>
        <v xml:space="preserve">Строителей ул. д.2 </v>
      </c>
      <c r="B1505" s="49">
        <f t="shared" si="46"/>
        <v>116.47960851063826</v>
      </c>
      <c r="C1505" s="49">
        <f t="shared" si="47"/>
        <v>7.9417914893616999</v>
      </c>
      <c r="D1505" s="30">
        <v>0</v>
      </c>
      <c r="E1505" s="31">
        <v>7.9417914893616999</v>
      </c>
      <c r="F1505" s="32">
        <v>0</v>
      </c>
      <c r="G1505" s="32">
        <v>0</v>
      </c>
      <c r="H1505" s="32">
        <v>0</v>
      </c>
      <c r="I1505" s="32">
        <v>0</v>
      </c>
      <c r="J1505" s="29">
        <f>Лист4!E1503/1000</f>
        <v>124.42139999999996</v>
      </c>
      <c r="K1505" s="33"/>
      <c r="L1505" s="33"/>
    </row>
    <row r="1506" spans="1:12" s="34" customFormat="1" ht="18.75" customHeight="1" x14ac:dyDescent="0.25">
      <c r="A1506" s="23" t="str">
        <f>Лист4!A1504</f>
        <v xml:space="preserve">Строителей ул. д.4 </v>
      </c>
      <c r="B1506" s="49">
        <f t="shared" si="46"/>
        <v>142.6095234042553</v>
      </c>
      <c r="C1506" s="49">
        <f t="shared" si="47"/>
        <v>9.723376595744682</v>
      </c>
      <c r="D1506" s="30">
        <v>0</v>
      </c>
      <c r="E1506" s="31">
        <v>9.723376595744682</v>
      </c>
      <c r="F1506" s="32">
        <v>0</v>
      </c>
      <c r="G1506" s="32">
        <v>0</v>
      </c>
      <c r="H1506" s="32">
        <v>0</v>
      </c>
      <c r="I1506" s="32"/>
      <c r="J1506" s="29">
        <f>Лист4!E1504/1000</f>
        <v>152.3329</v>
      </c>
      <c r="K1506" s="33"/>
      <c r="L1506" s="33"/>
    </row>
    <row r="1507" spans="1:12" s="34" customFormat="1" ht="18.75" customHeight="1" x14ac:dyDescent="0.25">
      <c r="A1507" s="23" t="str">
        <f>Лист4!A1505</f>
        <v xml:space="preserve">Строителей ул. д.6 </v>
      </c>
      <c r="B1507" s="49">
        <f t="shared" si="46"/>
        <v>126.22944680851064</v>
      </c>
      <c r="C1507" s="49">
        <f t="shared" si="47"/>
        <v>8.6065531914893629</v>
      </c>
      <c r="D1507" s="30">
        <v>0</v>
      </c>
      <c r="E1507" s="31">
        <v>8.6065531914893629</v>
      </c>
      <c r="F1507" s="32">
        <v>0</v>
      </c>
      <c r="G1507" s="32">
        <v>0</v>
      </c>
      <c r="H1507" s="32">
        <v>0</v>
      </c>
      <c r="I1507" s="32">
        <v>0</v>
      </c>
      <c r="J1507" s="29">
        <f>Лист4!E1505/1000</f>
        <v>134.83600000000001</v>
      </c>
      <c r="K1507" s="33"/>
      <c r="L1507" s="33"/>
    </row>
    <row r="1508" spans="1:12" s="34" customFormat="1" ht="18.75" customHeight="1" x14ac:dyDescent="0.25">
      <c r="A1508" s="23" t="str">
        <f>Лист4!A1506</f>
        <v xml:space="preserve">Строителей ул. д.8 </v>
      </c>
      <c r="B1508" s="49">
        <f t="shared" si="46"/>
        <v>123.30728510638299</v>
      </c>
      <c r="C1508" s="49">
        <f t="shared" si="47"/>
        <v>8.4073148936170234</v>
      </c>
      <c r="D1508" s="30">
        <v>0</v>
      </c>
      <c r="E1508" s="31">
        <v>8.4073148936170234</v>
      </c>
      <c r="F1508" s="32">
        <v>0</v>
      </c>
      <c r="G1508" s="32">
        <v>0</v>
      </c>
      <c r="H1508" s="32">
        <v>0</v>
      </c>
      <c r="I1508" s="32"/>
      <c r="J1508" s="29">
        <f>Лист4!E1506/1000</f>
        <v>131.71460000000002</v>
      </c>
      <c r="K1508" s="33"/>
      <c r="L1508" s="33"/>
    </row>
    <row r="1509" spans="1:12" s="34" customFormat="1" ht="18.75" customHeight="1" x14ac:dyDescent="0.25">
      <c r="A1509" s="23" t="str">
        <f>Лист4!A1507</f>
        <v xml:space="preserve">Таманский 1-й пер. д.2 </v>
      </c>
      <c r="B1509" s="49">
        <f t="shared" si="46"/>
        <v>104.97632340425533</v>
      </c>
      <c r="C1509" s="49">
        <f t="shared" si="47"/>
        <v>7.157476595744682</v>
      </c>
      <c r="D1509" s="30">
        <v>0</v>
      </c>
      <c r="E1509" s="31">
        <v>7.157476595744682</v>
      </c>
      <c r="F1509" s="32">
        <v>0</v>
      </c>
      <c r="G1509" s="32">
        <v>0</v>
      </c>
      <c r="H1509" s="32">
        <v>0</v>
      </c>
      <c r="I1509" s="32">
        <v>0</v>
      </c>
      <c r="J1509" s="29">
        <f>Лист4!E1507/1000</f>
        <v>112.13380000000001</v>
      </c>
      <c r="K1509" s="33"/>
      <c r="L1509" s="33"/>
    </row>
    <row r="1510" spans="1:12" s="34" customFormat="1" ht="18.75" customHeight="1" x14ac:dyDescent="0.25">
      <c r="A1510" s="23" t="str">
        <f>Лист4!A1508</f>
        <v xml:space="preserve">Таманский 1-й пер. д.3 </v>
      </c>
      <c r="B1510" s="49">
        <f t="shared" si="46"/>
        <v>38.887490212765961</v>
      </c>
      <c r="C1510" s="49">
        <f t="shared" si="47"/>
        <v>2.6514197872340426</v>
      </c>
      <c r="D1510" s="30">
        <v>0</v>
      </c>
      <c r="E1510" s="31">
        <v>2.6514197872340426</v>
      </c>
      <c r="F1510" s="32">
        <v>0</v>
      </c>
      <c r="G1510" s="32">
        <v>0</v>
      </c>
      <c r="H1510" s="32">
        <v>0</v>
      </c>
      <c r="I1510" s="32">
        <v>0</v>
      </c>
      <c r="J1510" s="29">
        <f>Лист4!E1508/1000</f>
        <v>41.538910000000001</v>
      </c>
      <c r="K1510" s="33"/>
      <c r="L1510" s="33"/>
    </row>
    <row r="1511" spans="1:12" s="34" customFormat="1" ht="18.75" customHeight="1" x14ac:dyDescent="0.25">
      <c r="A1511" s="23" t="str">
        <f>Лист4!A1509</f>
        <v xml:space="preserve">Таманский 1-й пер. д.5 </v>
      </c>
      <c r="B1511" s="49">
        <f t="shared" si="46"/>
        <v>64.521038297872337</v>
      </c>
      <c r="C1511" s="49">
        <f t="shared" si="47"/>
        <v>4.3991617021276586</v>
      </c>
      <c r="D1511" s="30">
        <v>0</v>
      </c>
      <c r="E1511" s="31">
        <v>4.3991617021276586</v>
      </c>
      <c r="F1511" s="32">
        <v>0</v>
      </c>
      <c r="G1511" s="32">
        <v>0</v>
      </c>
      <c r="H1511" s="32">
        <v>0</v>
      </c>
      <c r="I1511" s="32">
        <v>0</v>
      </c>
      <c r="J1511" s="29">
        <f>Лист4!E1509/1000</f>
        <v>68.920199999999994</v>
      </c>
      <c r="K1511" s="33"/>
      <c r="L1511" s="33"/>
    </row>
    <row r="1512" spans="1:12" s="34" customFormat="1" ht="18.75" customHeight="1" x14ac:dyDescent="0.25">
      <c r="A1512" s="23" t="str">
        <f>Лист4!A1510</f>
        <v xml:space="preserve">Таманский 1-й пер. д.6 </v>
      </c>
      <c r="B1512" s="49">
        <f t="shared" si="46"/>
        <v>26.018697872340425</v>
      </c>
      <c r="C1512" s="49">
        <f t="shared" si="47"/>
        <v>1.7740021276595743</v>
      </c>
      <c r="D1512" s="30">
        <v>0</v>
      </c>
      <c r="E1512" s="31">
        <v>1.7740021276595743</v>
      </c>
      <c r="F1512" s="32">
        <v>0</v>
      </c>
      <c r="G1512" s="32">
        <v>0</v>
      </c>
      <c r="H1512" s="32">
        <v>0</v>
      </c>
      <c r="I1512" s="32">
        <v>0</v>
      </c>
      <c r="J1512" s="29">
        <f>Лист4!E1510/1000</f>
        <v>27.7927</v>
      </c>
      <c r="K1512" s="33"/>
      <c r="L1512" s="33"/>
    </row>
    <row r="1513" spans="1:12" s="34" customFormat="1" ht="18.75" customHeight="1" x14ac:dyDescent="0.25">
      <c r="A1513" s="23" t="str">
        <f>Лист4!A1511</f>
        <v xml:space="preserve">Таманский 1-й пер. д.7 </v>
      </c>
      <c r="B1513" s="49">
        <f t="shared" si="46"/>
        <v>33.02817872340426</v>
      </c>
      <c r="C1513" s="49">
        <f t="shared" si="47"/>
        <v>2.2519212765957448</v>
      </c>
      <c r="D1513" s="30">
        <v>0</v>
      </c>
      <c r="E1513" s="31">
        <v>2.2519212765957448</v>
      </c>
      <c r="F1513" s="32">
        <v>0</v>
      </c>
      <c r="G1513" s="32">
        <v>0</v>
      </c>
      <c r="H1513" s="32">
        <v>0</v>
      </c>
      <c r="I1513" s="32"/>
      <c r="J1513" s="29">
        <f>Лист4!E1511/1000</f>
        <v>35.280100000000004</v>
      </c>
      <c r="K1513" s="33"/>
      <c r="L1513" s="33"/>
    </row>
    <row r="1514" spans="1:12" s="34" customFormat="1" ht="18.75" customHeight="1" x14ac:dyDescent="0.25">
      <c r="A1514" s="23" t="str">
        <f>Лист4!A1512</f>
        <v xml:space="preserve">Таманский 1-й пер. д.8 </v>
      </c>
      <c r="B1514" s="49">
        <f t="shared" si="46"/>
        <v>53.492166808510639</v>
      </c>
      <c r="C1514" s="49">
        <f t="shared" si="47"/>
        <v>3.6471931914893618</v>
      </c>
      <c r="D1514" s="30">
        <v>0</v>
      </c>
      <c r="E1514" s="31">
        <v>3.6471931914893618</v>
      </c>
      <c r="F1514" s="32">
        <v>0</v>
      </c>
      <c r="G1514" s="32">
        <v>0</v>
      </c>
      <c r="H1514" s="32">
        <v>0</v>
      </c>
      <c r="I1514" s="32">
        <v>0</v>
      </c>
      <c r="J1514" s="29">
        <f>Лист4!E1512/1000</f>
        <v>57.139360000000003</v>
      </c>
      <c r="K1514" s="33"/>
      <c r="L1514" s="33"/>
    </row>
    <row r="1515" spans="1:12" s="34" customFormat="1" ht="18.75" customHeight="1" x14ac:dyDescent="0.25">
      <c r="A1515" s="23" t="str">
        <f>Лист4!A1513</f>
        <v xml:space="preserve">Таманский пер. д.10/11 </v>
      </c>
      <c r="B1515" s="49">
        <f t="shared" si="46"/>
        <v>69.843540425531927</v>
      </c>
      <c r="C1515" s="49">
        <f t="shared" si="47"/>
        <v>4.7620595744680863</v>
      </c>
      <c r="D1515" s="30">
        <v>0</v>
      </c>
      <c r="E1515" s="31">
        <v>4.7620595744680863</v>
      </c>
      <c r="F1515" s="32">
        <v>0</v>
      </c>
      <c r="G1515" s="32">
        <v>0</v>
      </c>
      <c r="H1515" s="32">
        <v>0</v>
      </c>
      <c r="I1515" s="32">
        <v>0</v>
      </c>
      <c r="J1515" s="29">
        <f>Лист4!E1513/1000</f>
        <v>74.60560000000001</v>
      </c>
      <c r="K1515" s="33"/>
      <c r="L1515" s="33"/>
    </row>
    <row r="1516" spans="1:12" s="34" customFormat="1" ht="25.5" customHeight="1" x14ac:dyDescent="0.25">
      <c r="A1516" s="23" t="str">
        <f>Лист4!A1514</f>
        <v xml:space="preserve">Таманский пер. д.8/9 </v>
      </c>
      <c r="B1516" s="49">
        <f t="shared" si="46"/>
        <v>0.44046808510638297</v>
      </c>
      <c r="C1516" s="49">
        <f t="shared" si="47"/>
        <v>3.003191489361702E-2</v>
      </c>
      <c r="D1516" s="30">
        <v>0</v>
      </c>
      <c r="E1516" s="31">
        <v>3.003191489361702E-2</v>
      </c>
      <c r="F1516" s="32">
        <v>0</v>
      </c>
      <c r="G1516" s="32">
        <v>0</v>
      </c>
      <c r="H1516" s="32">
        <v>0</v>
      </c>
      <c r="I1516" s="32">
        <v>0</v>
      </c>
      <c r="J1516" s="29">
        <f>Лист4!E1514/1000</f>
        <v>0.47049999999999997</v>
      </c>
      <c r="K1516" s="33"/>
      <c r="L1516" s="33"/>
    </row>
    <row r="1517" spans="1:12" s="34" customFormat="1" ht="25.5" customHeight="1" x14ac:dyDescent="0.25">
      <c r="A1517" s="23" t="str">
        <f>Лист4!A1515</f>
        <v xml:space="preserve">Трофимова ул. д.97 </v>
      </c>
      <c r="B1517" s="49">
        <f t="shared" si="46"/>
        <v>0</v>
      </c>
      <c r="C1517" s="49">
        <f t="shared" si="47"/>
        <v>0</v>
      </c>
      <c r="D1517" s="30">
        <v>0</v>
      </c>
      <c r="E1517" s="31">
        <v>0</v>
      </c>
      <c r="F1517" s="32">
        <v>0</v>
      </c>
      <c r="G1517" s="32">
        <v>0</v>
      </c>
      <c r="H1517" s="32">
        <v>0</v>
      </c>
      <c r="I1517" s="32"/>
      <c r="J1517" s="29">
        <f>Лист4!E1515/1000</f>
        <v>0</v>
      </c>
      <c r="K1517" s="33"/>
      <c r="L1517" s="33"/>
    </row>
    <row r="1518" spans="1:12" s="34" customFormat="1" ht="25.5" customHeight="1" x14ac:dyDescent="0.25">
      <c r="A1518" s="23" t="str">
        <f>Лист4!A1516</f>
        <v xml:space="preserve">Ульянова ул. д.56 </v>
      </c>
      <c r="B1518" s="49">
        <f t="shared" si="46"/>
        <v>620.38811063829803</v>
      </c>
      <c r="C1518" s="49">
        <f t="shared" si="47"/>
        <v>42.29918936170214</v>
      </c>
      <c r="D1518" s="30">
        <v>0</v>
      </c>
      <c r="E1518" s="31">
        <v>42.29918936170214</v>
      </c>
      <c r="F1518" s="32">
        <v>0</v>
      </c>
      <c r="G1518" s="32">
        <v>0</v>
      </c>
      <c r="H1518" s="32">
        <v>0</v>
      </c>
      <c r="I1518" s="32">
        <v>0</v>
      </c>
      <c r="J1518" s="29">
        <f>Лист4!E1516/1000</f>
        <v>662.68730000000016</v>
      </c>
      <c r="K1518" s="33"/>
      <c r="L1518" s="33"/>
    </row>
    <row r="1519" spans="1:12" s="34" customFormat="1" ht="25.5" customHeight="1" x14ac:dyDescent="0.25">
      <c r="A1519" s="23" t="str">
        <f>Лист4!A1517</f>
        <v xml:space="preserve">Фунтовское шоссе ул. д.17 </v>
      </c>
      <c r="B1519" s="49">
        <f t="shared" si="46"/>
        <v>57.11686808510639</v>
      </c>
      <c r="C1519" s="49">
        <f t="shared" si="47"/>
        <v>3.8943319148936171</v>
      </c>
      <c r="D1519" s="30">
        <v>0</v>
      </c>
      <c r="E1519" s="31">
        <v>3.8943319148936171</v>
      </c>
      <c r="F1519" s="32">
        <v>0</v>
      </c>
      <c r="G1519" s="32">
        <v>0</v>
      </c>
      <c r="H1519" s="32">
        <v>0</v>
      </c>
      <c r="I1519" s="32">
        <v>0</v>
      </c>
      <c r="J1519" s="29">
        <f>Лист4!E1517/1000</f>
        <v>61.011200000000009</v>
      </c>
      <c r="K1519" s="33"/>
      <c r="L1519" s="33"/>
    </row>
    <row r="1520" spans="1:12" s="34" customFormat="1" ht="25.5" customHeight="1" x14ac:dyDescent="0.25">
      <c r="A1520" s="23" t="str">
        <f>Лист4!A1518</f>
        <v xml:space="preserve">Фунтовское шоссе ул. д.17А </v>
      </c>
      <c r="B1520" s="49">
        <f t="shared" si="46"/>
        <v>25.564468085106384</v>
      </c>
      <c r="C1520" s="49">
        <f t="shared" si="47"/>
        <v>1.7430319148936171</v>
      </c>
      <c r="D1520" s="30">
        <v>0</v>
      </c>
      <c r="E1520" s="31">
        <v>1.7430319148936171</v>
      </c>
      <c r="F1520" s="32">
        <v>0</v>
      </c>
      <c r="G1520" s="32">
        <v>0</v>
      </c>
      <c r="H1520" s="32">
        <v>0</v>
      </c>
      <c r="I1520" s="32">
        <v>0</v>
      </c>
      <c r="J1520" s="29">
        <f>Лист4!E1518/1000</f>
        <v>27.307500000000001</v>
      </c>
      <c r="K1520" s="33"/>
      <c r="L1520" s="33"/>
    </row>
    <row r="1521" spans="1:12" s="34" customFormat="1" ht="25.5" customHeight="1" x14ac:dyDescent="0.25">
      <c r="A1521" s="23" t="str">
        <f>Лист4!A1519</f>
        <v xml:space="preserve">Фунтовское шоссе ул. д.17Б </v>
      </c>
      <c r="B1521" s="49">
        <f t="shared" si="46"/>
        <v>32.443540425531921</v>
      </c>
      <c r="C1521" s="49">
        <f t="shared" si="47"/>
        <v>2.2120595744680855</v>
      </c>
      <c r="D1521" s="30">
        <v>0</v>
      </c>
      <c r="E1521" s="31">
        <v>2.2120595744680855</v>
      </c>
      <c r="F1521" s="32">
        <v>0</v>
      </c>
      <c r="G1521" s="32">
        <v>0</v>
      </c>
      <c r="H1521" s="32">
        <v>0</v>
      </c>
      <c r="I1521" s="32">
        <v>0</v>
      </c>
      <c r="J1521" s="29">
        <f>Лист4!E1519/1000</f>
        <v>34.655600000000007</v>
      </c>
      <c r="K1521" s="33"/>
      <c r="L1521" s="33"/>
    </row>
    <row r="1522" spans="1:12" s="34" customFormat="1" ht="25.5" customHeight="1" x14ac:dyDescent="0.25">
      <c r="A1522" s="23" t="str">
        <f>Лист4!A1520</f>
        <v xml:space="preserve">Фунтовское шоссе ул. д.23А </v>
      </c>
      <c r="B1522" s="49">
        <f t="shared" si="46"/>
        <v>295.23822127659571</v>
      </c>
      <c r="C1522" s="49">
        <f t="shared" si="47"/>
        <v>20.129878723404254</v>
      </c>
      <c r="D1522" s="30">
        <v>0</v>
      </c>
      <c r="E1522" s="31">
        <v>20.129878723404254</v>
      </c>
      <c r="F1522" s="32">
        <v>0</v>
      </c>
      <c r="G1522" s="32">
        <v>0</v>
      </c>
      <c r="H1522" s="32">
        <v>0</v>
      </c>
      <c r="I1522" s="32">
        <v>0</v>
      </c>
      <c r="J1522" s="29">
        <f>Лист4!E1520/1000</f>
        <v>315.36809999999997</v>
      </c>
      <c r="K1522" s="33"/>
      <c r="L1522" s="33"/>
    </row>
    <row r="1523" spans="1:12" s="34" customFormat="1" ht="25.5" customHeight="1" x14ac:dyDescent="0.25">
      <c r="A1523" s="23" t="str">
        <f>Лист4!A1521</f>
        <v xml:space="preserve">Фунтовское шоссе ул. д.23Б </v>
      </c>
      <c r="B1523" s="49">
        <f t="shared" si="46"/>
        <v>305.8811659574468</v>
      </c>
      <c r="C1523" s="49">
        <f t="shared" si="47"/>
        <v>20.855534042553192</v>
      </c>
      <c r="D1523" s="30">
        <v>0</v>
      </c>
      <c r="E1523" s="31">
        <v>20.855534042553192</v>
      </c>
      <c r="F1523" s="32">
        <v>0</v>
      </c>
      <c r="G1523" s="32">
        <v>0</v>
      </c>
      <c r="H1523" s="32">
        <v>0</v>
      </c>
      <c r="I1523" s="32">
        <v>0</v>
      </c>
      <c r="J1523" s="29">
        <f>Лист4!E1521/1000</f>
        <v>326.73669999999998</v>
      </c>
      <c r="K1523" s="33"/>
      <c r="L1523" s="33"/>
    </row>
    <row r="1524" spans="1:12" s="34" customFormat="1" ht="25.5" customHeight="1" x14ac:dyDescent="0.25">
      <c r="A1524" s="23" t="str">
        <f>Лист4!A1522</f>
        <v xml:space="preserve">Фунтовское шоссе ул. д.23В </v>
      </c>
      <c r="B1524" s="49">
        <f t="shared" si="46"/>
        <v>345.46259234042554</v>
      </c>
      <c r="C1524" s="49">
        <f t="shared" si="47"/>
        <v>23.554267659574467</v>
      </c>
      <c r="D1524" s="30">
        <v>0</v>
      </c>
      <c r="E1524" s="31">
        <v>23.554267659574467</v>
      </c>
      <c r="F1524" s="32">
        <v>0</v>
      </c>
      <c r="G1524" s="32">
        <v>0</v>
      </c>
      <c r="H1524" s="32">
        <v>0</v>
      </c>
      <c r="I1524" s="32">
        <v>0</v>
      </c>
      <c r="J1524" s="29">
        <f>Лист4!E1522/1000</f>
        <v>369.01686000000001</v>
      </c>
      <c r="K1524" s="33"/>
      <c r="L1524" s="33"/>
    </row>
    <row r="1525" spans="1:12" s="34" customFormat="1" ht="25.5" customHeight="1" x14ac:dyDescent="0.25">
      <c r="A1525" s="23" t="str">
        <f>Лист4!A1523</f>
        <v xml:space="preserve">Фунтовское шоссе ул. д.4 </v>
      </c>
      <c r="B1525" s="49">
        <f t="shared" si="46"/>
        <v>110.56965957446808</v>
      </c>
      <c r="C1525" s="49">
        <f t="shared" si="47"/>
        <v>7.538840425531915</v>
      </c>
      <c r="D1525" s="30">
        <v>0</v>
      </c>
      <c r="E1525" s="31">
        <v>7.538840425531915</v>
      </c>
      <c r="F1525" s="32">
        <v>0</v>
      </c>
      <c r="G1525" s="32">
        <v>0</v>
      </c>
      <c r="H1525" s="32">
        <v>0</v>
      </c>
      <c r="I1525" s="32">
        <v>0</v>
      </c>
      <c r="J1525" s="29">
        <f>Лист4!E1523/1000</f>
        <v>118.10849999999999</v>
      </c>
      <c r="K1525" s="33"/>
      <c r="L1525" s="33"/>
    </row>
    <row r="1526" spans="1:12" s="34" customFormat="1" ht="25.5" customHeight="1" x14ac:dyDescent="0.25">
      <c r="A1526" s="23" t="str">
        <f>Лист4!A1524</f>
        <v xml:space="preserve">Фунтовское шоссе ул. д.4 - корп. 1 </v>
      </c>
      <c r="B1526" s="49">
        <f t="shared" si="46"/>
        <v>602.2023302127659</v>
      </c>
      <c r="C1526" s="49">
        <f t="shared" si="47"/>
        <v>41.059249787234037</v>
      </c>
      <c r="D1526" s="30">
        <v>0</v>
      </c>
      <c r="E1526" s="31">
        <v>41.059249787234037</v>
      </c>
      <c r="F1526" s="32">
        <v>0</v>
      </c>
      <c r="G1526" s="32">
        <v>0</v>
      </c>
      <c r="H1526" s="32">
        <v>0</v>
      </c>
      <c r="I1526" s="32"/>
      <c r="J1526" s="29">
        <f>Лист4!E1524/1000</f>
        <v>643.26157999999998</v>
      </c>
      <c r="K1526" s="33"/>
      <c r="L1526" s="33"/>
    </row>
    <row r="1527" spans="1:12" s="34" customFormat="1" ht="25.5" customHeight="1" x14ac:dyDescent="0.25">
      <c r="A1527" s="23" t="str">
        <f>Лист4!A1525</f>
        <v xml:space="preserve">Фунтовское шоссе ул. д.6 </v>
      </c>
      <c r="B1527" s="49">
        <f t="shared" si="46"/>
        <v>192.96588510638298</v>
      </c>
      <c r="C1527" s="49">
        <f t="shared" si="47"/>
        <v>13.156764893617023</v>
      </c>
      <c r="D1527" s="30"/>
      <c r="E1527" s="31">
        <v>13.156764893617023</v>
      </c>
      <c r="F1527" s="32"/>
      <c r="G1527" s="32"/>
      <c r="H1527" s="32"/>
      <c r="I1527" s="32"/>
      <c r="J1527" s="29">
        <f>Лист4!E1525/1000</f>
        <v>206.12265000000002</v>
      </c>
      <c r="K1527" s="33"/>
      <c r="L1527" s="33"/>
    </row>
    <row r="1528" spans="1:12" s="34" customFormat="1" ht="25.5" customHeight="1" x14ac:dyDescent="0.25">
      <c r="A1528" s="23" t="str">
        <f>Лист4!A1526</f>
        <v xml:space="preserve">Фунтовское шоссе ул. д.6 - корп. 1 </v>
      </c>
      <c r="B1528" s="49">
        <f t="shared" si="46"/>
        <v>315.53646978723395</v>
      </c>
      <c r="C1528" s="49">
        <f t="shared" si="47"/>
        <v>21.513850212765952</v>
      </c>
      <c r="D1528" s="30">
        <v>0</v>
      </c>
      <c r="E1528" s="31">
        <v>21.513850212765952</v>
      </c>
      <c r="F1528" s="32">
        <v>0</v>
      </c>
      <c r="G1528" s="32">
        <v>0</v>
      </c>
      <c r="H1528" s="32">
        <v>0</v>
      </c>
      <c r="I1528" s="32">
        <v>0</v>
      </c>
      <c r="J1528" s="29">
        <f>Лист4!E1526/1000</f>
        <v>337.05031999999989</v>
      </c>
      <c r="K1528" s="33"/>
      <c r="L1528" s="33"/>
    </row>
    <row r="1529" spans="1:12" s="34" customFormat="1" ht="25.5" customHeight="1" x14ac:dyDescent="0.25">
      <c r="A1529" s="23" t="str">
        <f>Лист4!A1527</f>
        <v xml:space="preserve">Фунтовское шоссе ул. д.8 </v>
      </c>
      <c r="B1529" s="49">
        <f t="shared" si="46"/>
        <v>592.61020851063859</v>
      </c>
      <c r="C1529" s="49">
        <f t="shared" si="47"/>
        <v>40.405241489361728</v>
      </c>
      <c r="D1529" s="30">
        <v>0</v>
      </c>
      <c r="E1529" s="31">
        <v>40.405241489361728</v>
      </c>
      <c r="F1529" s="32">
        <v>0</v>
      </c>
      <c r="G1529" s="32">
        <v>0</v>
      </c>
      <c r="H1529" s="32">
        <v>0</v>
      </c>
      <c r="I1529" s="32">
        <v>0</v>
      </c>
      <c r="J1529" s="29">
        <f>Лист4!E1527/1000</f>
        <v>633.01545000000033</v>
      </c>
      <c r="K1529" s="33"/>
      <c r="L1529" s="33"/>
    </row>
    <row r="1530" spans="1:12" s="34" customFormat="1" ht="38.25" customHeight="1" x14ac:dyDescent="0.25">
      <c r="A1530" s="23" t="str">
        <f>Лист4!A1528</f>
        <v xml:space="preserve">Хамимова пер. д.8/16 </v>
      </c>
      <c r="B1530" s="49">
        <f t="shared" si="46"/>
        <v>0</v>
      </c>
      <c r="C1530" s="49">
        <f t="shared" si="47"/>
        <v>0</v>
      </c>
      <c r="D1530" s="30">
        <v>0</v>
      </c>
      <c r="E1530" s="31">
        <v>0</v>
      </c>
      <c r="F1530" s="32">
        <v>0</v>
      </c>
      <c r="G1530" s="32">
        <v>0</v>
      </c>
      <c r="H1530" s="32">
        <v>0</v>
      </c>
      <c r="I1530" s="32">
        <v>0</v>
      </c>
      <c r="J1530" s="29">
        <f>Лист4!E1528/1000</f>
        <v>0</v>
      </c>
      <c r="K1530" s="33"/>
      <c r="L1530" s="33"/>
    </row>
    <row r="1531" spans="1:12" s="34" customFormat="1" ht="25.5" customHeight="1" x14ac:dyDescent="0.25">
      <c r="A1531" s="23" t="str">
        <f>Лист4!A1529</f>
        <v xml:space="preserve">Челябинская ул. д.21 </v>
      </c>
      <c r="B1531" s="49">
        <f t="shared" si="46"/>
        <v>838.23362723404239</v>
      </c>
      <c r="C1531" s="49">
        <f t="shared" si="47"/>
        <v>57.152292765957434</v>
      </c>
      <c r="D1531" s="30">
        <v>0</v>
      </c>
      <c r="E1531" s="31">
        <v>57.152292765957434</v>
      </c>
      <c r="F1531" s="32">
        <v>0</v>
      </c>
      <c r="G1531" s="32">
        <v>0</v>
      </c>
      <c r="H1531" s="32">
        <v>0</v>
      </c>
      <c r="I1531" s="32">
        <v>0</v>
      </c>
      <c r="J1531" s="29">
        <f>Лист4!E1529/1000</f>
        <v>895.38591999999983</v>
      </c>
      <c r="K1531" s="33"/>
      <c r="L1531" s="33"/>
    </row>
    <row r="1532" spans="1:12" s="34" customFormat="1" ht="56.25" customHeight="1" x14ac:dyDescent="0.25">
      <c r="A1532" s="23" t="str">
        <f>Лист4!A1530</f>
        <v xml:space="preserve">Челябинская ул. д.22 </v>
      </c>
      <c r="B1532" s="49">
        <f t="shared" si="46"/>
        <v>497.83257021276586</v>
      </c>
      <c r="C1532" s="49">
        <f t="shared" si="47"/>
        <v>33.943129787234042</v>
      </c>
      <c r="D1532" s="30">
        <v>0</v>
      </c>
      <c r="E1532" s="31">
        <v>33.943129787234042</v>
      </c>
      <c r="F1532" s="32">
        <v>0</v>
      </c>
      <c r="G1532" s="32">
        <v>0</v>
      </c>
      <c r="H1532" s="32">
        <v>0</v>
      </c>
      <c r="I1532" s="32">
        <v>0</v>
      </c>
      <c r="J1532" s="29">
        <f>Лист4!E1530/1000</f>
        <v>531.77569999999992</v>
      </c>
      <c r="K1532" s="33"/>
      <c r="L1532" s="33"/>
    </row>
    <row r="1533" spans="1:12" s="34" customFormat="1" ht="25.5" customHeight="1" x14ac:dyDescent="0.25">
      <c r="A1533" s="23" t="str">
        <f>Лист4!A1531</f>
        <v xml:space="preserve">Чеченева ул. д.27 </v>
      </c>
      <c r="B1533" s="49">
        <f t="shared" si="46"/>
        <v>8.7455148936170204</v>
      </c>
      <c r="C1533" s="49">
        <f t="shared" si="47"/>
        <v>0.59628510638297871</v>
      </c>
      <c r="D1533" s="30">
        <v>0</v>
      </c>
      <c r="E1533" s="31">
        <v>0.59628510638297871</v>
      </c>
      <c r="F1533" s="32">
        <v>0</v>
      </c>
      <c r="G1533" s="32">
        <v>0</v>
      </c>
      <c r="H1533" s="32">
        <v>0</v>
      </c>
      <c r="I1533" s="32">
        <v>0</v>
      </c>
      <c r="J1533" s="29">
        <f>Лист4!E1531/1000</f>
        <v>9.3417999999999992</v>
      </c>
      <c r="K1533" s="33"/>
      <c r="L1533" s="33"/>
    </row>
    <row r="1534" spans="1:12" s="34" customFormat="1" ht="25.5" customHeight="1" x14ac:dyDescent="0.25">
      <c r="A1534" s="23" t="str">
        <f>Лист4!A1532</f>
        <v xml:space="preserve">Ширяева ул. д.3 </v>
      </c>
      <c r="B1534" s="49">
        <f t="shared" si="46"/>
        <v>1343.1496357446808</v>
      </c>
      <c r="C1534" s="49">
        <f t="shared" si="47"/>
        <v>91.57838425531915</v>
      </c>
      <c r="D1534" s="30">
        <v>0</v>
      </c>
      <c r="E1534" s="31">
        <v>91.57838425531915</v>
      </c>
      <c r="F1534" s="32">
        <v>0</v>
      </c>
      <c r="G1534" s="32">
        <v>0</v>
      </c>
      <c r="H1534" s="32">
        <v>0</v>
      </c>
      <c r="I1534" s="32"/>
      <c r="J1534" s="29">
        <f>Лист4!E1532/1000</f>
        <v>1434.72802</v>
      </c>
      <c r="K1534" s="33"/>
      <c r="L1534" s="33"/>
    </row>
    <row r="1535" spans="1:12" s="34" customFormat="1" ht="38.25" customHeight="1" x14ac:dyDescent="0.25">
      <c r="A1535" s="23" t="str">
        <f>Лист4!A1533</f>
        <v xml:space="preserve">Энергетиков пр. д.1 </v>
      </c>
      <c r="B1535" s="49">
        <f t="shared" si="46"/>
        <v>360.93658723404258</v>
      </c>
      <c r="C1535" s="49">
        <f t="shared" si="47"/>
        <v>24.609312765957448</v>
      </c>
      <c r="D1535" s="30">
        <v>0</v>
      </c>
      <c r="E1535" s="31">
        <v>24.609312765957448</v>
      </c>
      <c r="F1535" s="32">
        <v>0</v>
      </c>
      <c r="G1535" s="32">
        <v>0</v>
      </c>
      <c r="H1535" s="32">
        <v>0</v>
      </c>
      <c r="I1535" s="32">
        <v>0</v>
      </c>
      <c r="J1535" s="29">
        <f>Лист4!E1533/1000</f>
        <v>385.54590000000002</v>
      </c>
      <c r="K1535" s="33"/>
      <c r="L1535" s="33"/>
    </row>
    <row r="1536" spans="1:12" s="34" customFormat="1" ht="38.25" customHeight="1" x14ac:dyDescent="0.25">
      <c r="A1536" s="23" t="str">
        <f>Лист4!A1534</f>
        <v xml:space="preserve">Южная ул. д.25 </v>
      </c>
      <c r="B1536" s="49">
        <f t="shared" si="46"/>
        <v>287.05515744680855</v>
      </c>
      <c r="C1536" s="49">
        <f t="shared" si="47"/>
        <v>19.571942553191491</v>
      </c>
      <c r="D1536" s="30">
        <v>0</v>
      </c>
      <c r="E1536" s="31">
        <v>19.571942553191491</v>
      </c>
      <c r="F1536" s="32">
        <v>0</v>
      </c>
      <c r="G1536" s="32">
        <v>0</v>
      </c>
      <c r="H1536" s="32">
        <v>0</v>
      </c>
      <c r="I1536" s="32">
        <v>0</v>
      </c>
      <c r="J1536" s="29">
        <f>Лист4!E1534/1000</f>
        <v>306.62710000000004</v>
      </c>
      <c r="K1536" s="33"/>
      <c r="L1536" s="33"/>
    </row>
    <row r="1537" spans="1:12" s="34" customFormat="1" ht="38.25" customHeight="1" x14ac:dyDescent="0.25">
      <c r="A1537" s="23" t="str">
        <f>Лист4!A1535</f>
        <v xml:space="preserve">Южная ул. д.25 - корп. 1 </v>
      </c>
      <c r="B1537" s="49">
        <f t="shared" si="46"/>
        <v>257.3028536170213</v>
      </c>
      <c r="C1537" s="49">
        <f t="shared" si="47"/>
        <v>17.543376382978728</v>
      </c>
      <c r="D1537" s="30">
        <v>0</v>
      </c>
      <c r="E1537" s="31">
        <v>17.543376382978728</v>
      </c>
      <c r="F1537" s="32">
        <v>0</v>
      </c>
      <c r="G1537" s="32">
        <v>0</v>
      </c>
      <c r="H1537" s="32">
        <v>0</v>
      </c>
      <c r="I1537" s="32">
        <v>0</v>
      </c>
      <c r="J1537" s="29">
        <f>Лист4!E1535/1000</f>
        <v>274.84623000000005</v>
      </c>
      <c r="K1537" s="33"/>
      <c r="L1537" s="33"/>
    </row>
    <row r="1538" spans="1:12" s="34" customFormat="1" ht="38.25" customHeight="1" x14ac:dyDescent="0.25">
      <c r="A1538" s="23" t="str">
        <f>Лист4!A1536</f>
        <v xml:space="preserve">28-й Армии ул. д.10 </v>
      </c>
      <c r="B1538" s="49">
        <f t="shared" si="46"/>
        <v>598.61468255319164</v>
      </c>
      <c r="C1538" s="49">
        <f t="shared" si="47"/>
        <v>40.814637446808518</v>
      </c>
      <c r="D1538" s="30">
        <v>0</v>
      </c>
      <c r="E1538" s="31">
        <v>40.814637446808518</v>
      </c>
      <c r="F1538" s="32">
        <v>0</v>
      </c>
      <c r="G1538" s="32">
        <v>0</v>
      </c>
      <c r="H1538" s="32">
        <v>0</v>
      </c>
      <c r="I1538" s="32">
        <v>1769.1</v>
      </c>
      <c r="J1538" s="29">
        <f>Лист4!E1536/1000-I1538</f>
        <v>-1129.6706799999997</v>
      </c>
      <c r="K1538" s="33"/>
      <c r="L1538" s="33"/>
    </row>
    <row r="1539" spans="1:12" s="34" customFormat="1" ht="38.25" customHeight="1" x14ac:dyDescent="0.25">
      <c r="A1539" s="23" t="str">
        <f>Лист4!A1537</f>
        <v xml:space="preserve">28-й Армии ул. д.10 - корп. 1 </v>
      </c>
      <c r="B1539" s="49">
        <f t="shared" si="46"/>
        <v>215.17393957446811</v>
      </c>
      <c r="C1539" s="49">
        <f t="shared" si="47"/>
        <v>14.670950425531915</v>
      </c>
      <c r="D1539" s="30">
        <v>0</v>
      </c>
      <c r="E1539" s="31">
        <v>14.670950425531915</v>
      </c>
      <c r="F1539" s="32">
        <v>0</v>
      </c>
      <c r="G1539" s="32">
        <v>0</v>
      </c>
      <c r="H1539" s="32">
        <v>0</v>
      </c>
      <c r="I1539" s="32">
        <v>0</v>
      </c>
      <c r="J1539" s="29">
        <f>Лист4!E1537/1000</f>
        <v>229.84489000000002</v>
      </c>
      <c r="K1539" s="33"/>
      <c r="L1539" s="33"/>
    </row>
    <row r="1540" spans="1:12" s="34" customFormat="1" ht="25.5" customHeight="1" x14ac:dyDescent="0.25">
      <c r="A1540" s="23" t="str">
        <f>Лист4!A1538</f>
        <v xml:space="preserve">28-й Армии ул. д.10 - корп. 2 </v>
      </c>
      <c r="B1540" s="49">
        <f t="shared" si="46"/>
        <v>339.30197446808501</v>
      </c>
      <c r="C1540" s="49">
        <f t="shared" si="47"/>
        <v>23.134225531914886</v>
      </c>
      <c r="D1540" s="30">
        <v>0</v>
      </c>
      <c r="E1540" s="31">
        <v>23.134225531914886</v>
      </c>
      <c r="F1540" s="32">
        <v>0</v>
      </c>
      <c r="G1540" s="32">
        <v>0</v>
      </c>
      <c r="H1540" s="32">
        <v>0</v>
      </c>
      <c r="I1540" s="32">
        <v>0</v>
      </c>
      <c r="J1540" s="29">
        <f>Лист4!E1538/1000</f>
        <v>362.43619999999987</v>
      </c>
      <c r="K1540" s="33"/>
      <c r="L1540" s="33"/>
    </row>
    <row r="1541" spans="1:12" s="34" customFormat="1" ht="25.5" customHeight="1" x14ac:dyDescent="0.25">
      <c r="A1541" s="23" t="str">
        <f>Лист4!A1539</f>
        <v xml:space="preserve">28-й Армии ул. д.12 </v>
      </c>
      <c r="B1541" s="49">
        <f t="shared" si="46"/>
        <v>509.22802723404254</v>
      </c>
      <c r="C1541" s="49">
        <f t="shared" si="47"/>
        <v>34.720092765957446</v>
      </c>
      <c r="D1541" s="30">
        <v>0</v>
      </c>
      <c r="E1541" s="31">
        <v>34.720092765957446</v>
      </c>
      <c r="F1541" s="32">
        <v>0</v>
      </c>
      <c r="G1541" s="32">
        <v>0</v>
      </c>
      <c r="H1541" s="32">
        <v>0</v>
      </c>
      <c r="I1541" s="32"/>
      <c r="J1541" s="29">
        <f>Лист4!E1539/1000</f>
        <v>543.94812000000002</v>
      </c>
      <c r="K1541" s="33"/>
      <c r="L1541" s="33"/>
    </row>
    <row r="1542" spans="1:12" s="34" customFormat="1" ht="25.5" customHeight="1" x14ac:dyDescent="0.25">
      <c r="A1542" s="23" t="str">
        <f>Лист4!A1540</f>
        <v xml:space="preserve">28-й Армии ул. д.12 - корп. 1 </v>
      </c>
      <c r="B1542" s="49">
        <f t="shared" ref="B1542:B1604" si="48">J1542+I1542-E1542</f>
        <v>530.99640936170215</v>
      </c>
      <c r="C1542" s="49">
        <f t="shared" ref="C1542:C1604" si="49">E1542</f>
        <v>36.20430063829788</v>
      </c>
      <c r="D1542" s="30">
        <v>0</v>
      </c>
      <c r="E1542" s="31">
        <v>36.20430063829788</v>
      </c>
      <c r="F1542" s="32">
        <v>0</v>
      </c>
      <c r="G1542" s="32">
        <v>0</v>
      </c>
      <c r="H1542" s="32">
        <v>0</v>
      </c>
      <c r="I1542" s="32">
        <v>0</v>
      </c>
      <c r="J1542" s="29">
        <f>Лист4!E1540/1000</f>
        <v>567.20071000000007</v>
      </c>
      <c r="K1542" s="33"/>
      <c r="L1542" s="33"/>
    </row>
    <row r="1543" spans="1:12" s="34" customFormat="1" ht="25.5" customHeight="1" x14ac:dyDescent="0.25">
      <c r="A1543" s="23" t="str">
        <f>Лист4!A1541</f>
        <v xml:space="preserve">28-й Армии ул. д.14 </v>
      </c>
      <c r="B1543" s="49">
        <f t="shared" si="48"/>
        <v>536.54077446808515</v>
      </c>
      <c r="C1543" s="49">
        <f t="shared" si="49"/>
        <v>36.58232553191489</v>
      </c>
      <c r="D1543" s="30">
        <v>0</v>
      </c>
      <c r="E1543" s="31">
        <v>36.58232553191489</v>
      </c>
      <c r="F1543" s="32">
        <v>0</v>
      </c>
      <c r="G1543" s="32">
        <v>0</v>
      </c>
      <c r="H1543" s="32">
        <v>0</v>
      </c>
      <c r="I1543" s="32">
        <v>0</v>
      </c>
      <c r="J1543" s="29">
        <f>Лист4!E1541/1000</f>
        <v>573.12310000000002</v>
      </c>
      <c r="K1543" s="33"/>
      <c r="L1543" s="33"/>
    </row>
    <row r="1544" spans="1:12" s="34" customFormat="1" ht="25.5" customHeight="1" x14ac:dyDescent="0.25">
      <c r="A1544" s="23" t="str">
        <f>Лист4!A1542</f>
        <v xml:space="preserve">28-й Армии ул. д.16 </v>
      </c>
      <c r="B1544" s="49">
        <f t="shared" si="48"/>
        <v>513.23226127659564</v>
      </c>
      <c r="C1544" s="49">
        <f t="shared" si="49"/>
        <v>34.993108723404248</v>
      </c>
      <c r="D1544" s="30">
        <v>0</v>
      </c>
      <c r="E1544" s="31">
        <v>34.993108723404248</v>
      </c>
      <c r="F1544" s="32">
        <v>0</v>
      </c>
      <c r="G1544" s="32">
        <v>0</v>
      </c>
      <c r="H1544" s="32">
        <v>0</v>
      </c>
      <c r="I1544" s="32">
        <v>592.29999999999995</v>
      </c>
      <c r="J1544" s="29">
        <f>Лист4!E1542/1000-I1544</f>
        <v>-44.07463000000007</v>
      </c>
      <c r="K1544" s="33"/>
      <c r="L1544" s="33"/>
    </row>
    <row r="1545" spans="1:12" s="34" customFormat="1" ht="25.5" customHeight="1" x14ac:dyDescent="0.25">
      <c r="A1545" s="23" t="str">
        <f>Лист4!A1543</f>
        <v xml:space="preserve">28-й Армии ул. д.16 - корп. 1 </v>
      </c>
      <c r="B1545" s="49">
        <f t="shared" si="48"/>
        <v>455.48668936170213</v>
      </c>
      <c r="C1545" s="49">
        <f t="shared" si="49"/>
        <v>31.055910638297874</v>
      </c>
      <c r="D1545" s="30">
        <v>0</v>
      </c>
      <c r="E1545" s="31">
        <v>31.055910638297874</v>
      </c>
      <c r="F1545" s="32">
        <v>0</v>
      </c>
      <c r="G1545" s="32">
        <v>0</v>
      </c>
      <c r="H1545" s="32">
        <v>0</v>
      </c>
      <c r="I1545" s="32">
        <v>0</v>
      </c>
      <c r="J1545" s="29">
        <f>Лист4!E1543/1000</f>
        <v>486.54259999999999</v>
      </c>
      <c r="K1545" s="33"/>
      <c r="L1545" s="33"/>
    </row>
    <row r="1546" spans="1:12" s="34" customFormat="1" ht="25.5" customHeight="1" x14ac:dyDescent="0.25">
      <c r="A1546" s="23" t="str">
        <f>Лист4!A1544</f>
        <v xml:space="preserve">28-й Армии ул. д.6 </v>
      </c>
      <c r="B1546" s="49">
        <f t="shared" si="48"/>
        <v>409.87254468085109</v>
      </c>
      <c r="C1546" s="49">
        <f t="shared" si="49"/>
        <v>27.945855319148933</v>
      </c>
      <c r="D1546" s="30">
        <v>0</v>
      </c>
      <c r="E1546" s="31">
        <v>27.945855319148933</v>
      </c>
      <c r="F1546" s="32">
        <v>0</v>
      </c>
      <c r="G1546" s="32">
        <v>0</v>
      </c>
      <c r="H1546" s="32">
        <v>0</v>
      </c>
      <c r="I1546" s="32">
        <v>0</v>
      </c>
      <c r="J1546" s="29">
        <f>Лист4!E1544/1000</f>
        <v>437.8184</v>
      </c>
      <c r="K1546" s="33"/>
      <c r="L1546" s="33"/>
    </row>
    <row r="1547" spans="1:12" s="34" customFormat="1" ht="25.5" customHeight="1" x14ac:dyDescent="0.25">
      <c r="A1547" s="23" t="str">
        <f>Лист4!A1545</f>
        <v xml:space="preserve">28-й Армии ул. д.8 - корп. 1 </v>
      </c>
      <c r="B1547" s="49">
        <f t="shared" si="48"/>
        <v>538.3778212765958</v>
      </c>
      <c r="C1547" s="49">
        <f t="shared" si="49"/>
        <v>36.707578723404261</v>
      </c>
      <c r="D1547" s="30">
        <v>0</v>
      </c>
      <c r="E1547" s="31">
        <v>36.707578723404261</v>
      </c>
      <c r="F1547" s="32">
        <v>0</v>
      </c>
      <c r="G1547" s="32">
        <v>0</v>
      </c>
      <c r="H1547" s="32">
        <v>0</v>
      </c>
      <c r="I1547" s="32">
        <v>0</v>
      </c>
      <c r="J1547" s="29">
        <f>Лист4!E1545/1000</f>
        <v>575.08540000000005</v>
      </c>
      <c r="K1547" s="33"/>
      <c r="L1547" s="33"/>
    </row>
    <row r="1548" spans="1:12" s="34" customFormat="1" ht="25.5" customHeight="1" x14ac:dyDescent="0.25">
      <c r="A1548" s="23" t="str">
        <f>Лист4!A1546</f>
        <v xml:space="preserve">Авиационная ул. д.3 </v>
      </c>
      <c r="B1548" s="49">
        <f t="shared" si="48"/>
        <v>316.88646468085091</v>
      </c>
      <c r="C1548" s="49">
        <f t="shared" si="49"/>
        <v>21.605895319148928</v>
      </c>
      <c r="D1548" s="30">
        <v>0</v>
      </c>
      <c r="E1548" s="31">
        <v>21.605895319148928</v>
      </c>
      <c r="F1548" s="32">
        <v>0</v>
      </c>
      <c r="G1548" s="32">
        <v>0</v>
      </c>
      <c r="H1548" s="32">
        <v>0</v>
      </c>
      <c r="I1548" s="32">
        <v>1040.2</v>
      </c>
      <c r="J1548" s="29">
        <f>Лист4!E1546/1000-I1548</f>
        <v>-701.7076400000002</v>
      </c>
      <c r="K1548" s="33"/>
      <c r="L1548" s="33"/>
    </row>
    <row r="1549" spans="1:12" s="34" customFormat="1" ht="25.5" customHeight="1" x14ac:dyDescent="0.25">
      <c r="A1549" s="23" t="str">
        <f>Лист4!A1547</f>
        <v xml:space="preserve">Авиационная ул. д.30 </v>
      </c>
      <c r="B1549" s="49">
        <f t="shared" si="48"/>
        <v>247.68892851063833</v>
      </c>
      <c r="C1549" s="49">
        <f t="shared" si="49"/>
        <v>16.887881489361703</v>
      </c>
      <c r="D1549" s="30">
        <v>0</v>
      </c>
      <c r="E1549" s="31">
        <v>16.887881489361703</v>
      </c>
      <c r="F1549" s="32">
        <v>0</v>
      </c>
      <c r="G1549" s="32">
        <v>0</v>
      </c>
      <c r="H1549" s="32">
        <v>0</v>
      </c>
      <c r="I1549" s="32">
        <v>1507</v>
      </c>
      <c r="J1549" s="29">
        <f>Лист4!E1547/1000-I1549</f>
        <v>-1242.42319</v>
      </c>
      <c r="K1549" s="33"/>
      <c r="L1549" s="33"/>
    </row>
    <row r="1550" spans="1:12" s="34" customFormat="1" ht="25.5" customHeight="1" x14ac:dyDescent="0.25">
      <c r="A1550" s="23" t="str">
        <f>Лист4!A1548</f>
        <v xml:space="preserve">Авиационная ул. д.34А/14Б </v>
      </c>
      <c r="B1550" s="49">
        <f t="shared" si="48"/>
        <v>585.26467063829796</v>
      </c>
      <c r="C1550" s="49">
        <f t="shared" si="49"/>
        <v>39.904409361702136</v>
      </c>
      <c r="D1550" s="30">
        <v>0</v>
      </c>
      <c r="E1550" s="31">
        <v>39.904409361702136</v>
      </c>
      <c r="F1550" s="32">
        <v>0</v>
      </c>
      <c r="G1550" s="32">
        <v>0</v>
      </c>
      <c r="H1550" s="32">
        <v>0</v>
      </c>
      <c r="I1550" s="32">
        <v>0</v>
      </c>
      <c r="J1550" s="29">
        <f>Лист4!E1548/1000</f>
        <v>625.16908000000012</v>
      </c>
      <c r="K1550" s="33"/>
      <c r="L1550" s="33"/>
    </row>
    <row r="1551" spans="1:12" s="34" customFormat="1" ht="25.5" customHeight="1" x14ac:dyDescent="0.25">
      <c r="A1551" s="23" t="str">
        <f>Лист4!A1549</f>
        <v xml:space="preserve">Авиационная ул. д.5 </v>
      </c>
      <c r="B1551" s="49">
        <f t="shared" si="48"/>
        <v>271.63858723404257</v>
      </c>
      <c r="C1551" s="49">
        <f t="shared" si="49"/>
        <v>18.520812765957448</v>
      </c>
      <c r="D1551" s="30">
        <v>0</v>
      </c>
      <c r="E1551" s="31">
        <v>18.520812765957448</v>
      </c>
      <c r="F1551" s="32">
        <v>0</v>
      </c>
      <c r="G1551" s="32">
        <v>0</v>
      </c>
      <c r="H1551" s="32">
        <v>0</v>
      </c>
      <c r="I1551" s="32"/>
      <c r="J1551" s="29">
        <f>Лист4!E1549/1000</f>
        <v>290.15940000000001</v>
      </c>
      <c r="K1551" s="33"/>
      <c r="L1551" s="33"/>
    </row>
    <row r="1552" spans="1:12" s="34" customFormat="1" ht="25.5" customHeight="1" x14ac:dyDescent="0.25">
      <c r="A1552" s="23" t="str">
        <f>Лист4!A1550</f>
        <v xml:space="preserve">Адмиралтейская ул. д.50 </v>
      </c>
      <c r="B1552" s="49">
        <f t="shared" si="48"/>
        <v>38.086877446808508</v>
      </c>
      <c r="C1552" s="49">
        <f t="shared" si="49"/>
        <v>2.5968325531914891</v>
      </c>
      <c r="D1552" s="30">
        <v>0</v>
      </c>
      <c r="E1552" s="31">
        <v>2.5968325531914891</v>
      </c>
      <c r="F1552" s="32">
        <v>0</v>
      </c>
      <c r="G1552" s="32">
        <v>0</v>
      </c>
      <c r="H1552" s="32">
        <v>0</v>
      </c>
      <c r="I1552" s="32">
        <v>0</v>
      </c>
      <c r="J1552" s="29">
        <f>Лист4!E1550/1000</f>
        <v>40.683709999999998</v>
      </c>
      <c r="K1552" s="33"/>
      <c r="L1552" s="33"/>
    </row>
    <row r="1553" spans="1:12" s="34" customFormat="1" ht="25.5" customHeight="1" x14ac:dyDescent="0.25">
      <c r="A1553" s="23" t="str">
        <f>Лист4!A1551</f>
        <v xml:space="preserve">Адмиралтейская ул. д.52 </v>
      </c>
      <c r="B1553" s="49">
        <f t="shared" si="48"/>
        <v>0.12123404255319149</v>
      </c>
      <c r="C1553" s="49">
        <f t="shared" si="49"/>
        <v>8.2659574468085112E-3</v>
      </c>
      <c r="D1553" s="30">
        <v>0</v>
      </c>
      <c r="E1553" s="31">
        <v>8.2659574468085112E-3</v>
      </c>
      <c r="F1553" s="32">
        <v>0</v>
      </c>
      <c r="G1553" s="32">
        <v>0</v>
      </c>
      <c r="H1553" s="32">
        <v>0</v>
      </c>
      <c r="I1553" s="32">
        <v>0</v>
      </c>
      <c r="J1553" s="29">
        <f>Лист4!E1551/1000</f>
        <v>0.1295</v>
      </c>
      <c r="K1553" s="33"/>
      <c r="L1553" s="33"/>
    </row>
    <row r="1554" spans="1:12" s="34" customFormat="1" ht="25.5" customHeight="1" x14ac:dyDescent="0.25">
      <c r="A1554" s="23" t="str">
        <f>Лист4!A1552</f>
        <v xml:space="preserve">Адмиралтейская ул. д.52/2 </v>
      </c>
      <c r="B1554" s="49">
        <f t="shared" si="48"/>
        <v>42.884927659574473</v>
      </c>
      <c r="C1554" s="49">
        <f t="shared" si="49"/>
        <v>2.9239723404255318</v>
      </c>
      <c r="D1554" s="30">
        <v>0</v>
      </c>
      <c r="E1554" s="31">
        <v>2.9239723404255318</v>
      </c>
      <c r="F1554" s="32">
        <v>0</v>
      </c>
      <c r="G1554" s="32">
        <v>0</v>
      </c>
      <c r="H1554" s="32">
        <v>0</v>
      </c>
      <c r="I1554" s="32">
        <v>0</v>
      </c>
      <c r="J1554" s="29">
        <f>Лист4!E1552/1000</f>
        <v>45.808900000000001</v>
      </c>
      <c r="K1554" s="33"/>
      <c r="L1554" s="33"/>
    </row>
    <row r="1555" spans="1:12" s="34" customFormat="1" ht="25.5" customHeight="1" x14ac:dyDescent="0.25">
      <c r="A1555" s="23" t="str">
        <f>Лист4!A1553</f>
        <v xml:space="preserve">Адмиралтейская ул. д.54 </v>
      </c>
      <c r="B1555" s="49">
        <f t="shared" si="48"/>
        <v>19.766672340425529</v>
      </c>
      <c r="C1555" s="49">
        <f t="shared" si="49"/>
        <v>1.3477276595744678</v>
      </c>
      <c r="D1555" s="30">
        <v>0</v>
      </c>
      <c r="E1555" s="31">
        <v>1.3477276595744678</v>
      </c>
      <c r="F1555" s="32">
        <v>0</v>
      </c>
      <c r="G1555" s="32">
        <v>0</v>
      </c>
      <c r="H1555" s="32">
        <v>0</v>
      </c>
      <c r="I1555" s="32">
        <v>0</v>
      </c>
      <c r="J1555" s="29">
        <f>Лист4!E1553/1000</f>
        <v>21.114399999999996</v>
      </c>
      <c r="K1555" s="33"/>
      <c r="L1555" s="33"/>
    </row>
    <row r="1556" spans="1:12" s="34" customFormat="1" ht="25.5" customHeight="1" x14ac:dyDescent="0.25">
      <c r="A1556" s="23" t="str">
        <f>Лист4!A1554</f>
        <v xml:space="preserve">Адмиралтейская ул. д.54/1 </v>
      </c>
      <c r="B1556" s="49">
        <f t="shared" si="48"/>
        <v>0.39169361702127659</v>
      </c>
      <c r="C1556" s="49">
        <f t="shared" si="49"/>
        <v>2.6706382978723402E-2</v>
      </c>
      <c r="D1556" s="30">
        <v>0</v>
      </c>
      <c r="E1556" s="31">
        <v>2.6706382978723402E-2</v>
      </c>
      <c r="F1556" s="32">
        <v>0</v>
      </c>
      <c r="G1556" s="32">
        <v>0</v>
      </c>
      <c r="H1556" s="32">
        <v>0</v>
      </c>
      <c r="I1556" s="32">
        <v>0</v>
      </c>
      <c r="J1556" s="29">
        <f>Лист4!E1554/1000</f>
        <v>0.41839999999999999</v>
      </c>
      <c r="K1556" s="33"/>
      <c r="L1556" s="33"/>
    </row>
    <row r="1557" spans="1:12" s="34" customFormat="1" ht="25.5" customHeight="1" x14ac:dyDescent="0.25">
      <c r="A1557" s="23" t="str">
        <f>Лист4!A1555</f>
        <v xml:space="preserve">Адмиралтейская ул. д.56 </v>
      </c>
      <c r="B1557" s="49">
        <f t="shared" si="48"/>
        <v>1.1821676595744681</v>
      </c>
      <c r="C1557" s="49">
        <f t="shared" si="49"/>
        <v>8.060234042553191E-2</v>
      </c>
      <c r="D1557" s="30">
        <v>0</v>
      </c>
      <c r="E1557" s="31">
        <v>8.060234042553191E-2</v>
      </c>
      <c r="F1557" s="32">
        <v>0</v>
      </c>
      <c r="G1557" s="32">
        <v>0</v>
      </c>
      <c r="H1557" s="32">
        <v>0</v>
      </c>
      <c r="I1557" s="32">
        <v>0</v>
      </c>
      <c r="J1557" s="29">
        <f>Лист4!E1555/1000</f>
        <v>1.2627699999999999</v>
      </c>
      <c r="K1557" s="33"/>
      <c r="L1557" s="33"/>
    </row>
    <row r="1558" spans="1:12" s="34" customFormat="1" ht="25.5" customHeight="1" x14ac:dyDescent="0.25">
      <c r="A1558" s="23" t="str">
        <f>Лист4!A1556</f>
        <v xml:space="preserve">Адмиралтейская ул. д.62 </v>
      </c>
      <c r="B1558" s="49">
        <f t="shared" si="48"/>
        <v>35.132970212765962</v>
      </c>
      <c r="C1558" s="49">
        <f t="shared" si="49"/>
        <v>2.3954297872340429</v>
      </c>
      <c r="D1558" s="30">
        <v>0</v>
      </c>
      <c r="E1558" s="31">
        <v>2.3954297872340429</v>
      </c>
      <c r="F1558" s="32">
        <v>0</v>
      </c>
      <c r="G1558" s="32">
        <v>0</v>
      </c>
      <c r="H1558" s="32">
        <v>0</v>
      </c>
      <c r="I1558" s="32">
        <v>0</v>
      </c>
      <c r="J1558" s="29">
        <f>Лист4!E1556/1000</f>
        <v>37.528400000000005</v>
      </c>
      <c r="K1558" s="33"/>
      <c r="L1558" s="33"/>
    </row>
    <row r="1559" spans="1:12" s="34" customFormat="1" ht="38.25" customHeight="1" x14ac:dyDescent="0.25">
      <c r="A1559" s="23" t="str">
        <f>Лист4!A1557</f>
        <v xml:space="preserve">Адмиралтейская ул. д.64 </v>
      </c>
      <c r="B1559" s="49">
        <f t="shared" si="48"/>
        <v>0</v>
      </c>
      <c r="C1559" s="49">
        <f t="shared" si="49"/>
        <v>0</v>
      </c>
      <c r="D1559" s="30">
        <v>0</v>
      </c>
      <c r="E1559" s="31">
        <v>0</v>
      </c>
      <c r="F1559" s="32">
        <v>0</v>
      </c>
      <c r="G1559" s="32">
        <v>0</v>
      </c>
      <c r="H1559" s="32">
        <v>0</v>
      </c>
      <c r="I1559" s="32">
        <v>0</v>
      </c>
      <c r="J1559" s="29">
        <f>Лист4!E1557/1000</f>
        <v>0</v>
      </c>
      <c r="K1559" s="33"/>
      <c r="L1559" s="33"/>
    </row>
    <row r="1560" spans="1:12" s="34" customFormat="1" ht="38.25" customHeight="1" x14ac:dyDescent="0.25">
      <c r="A1560" s="23" t="str">
        <f>Лист4!A1558</f>
        <v xml:space="preserve">Адмиралтейская ул. д.66 </v>
      </c>
      <c r="B1560" s="49">
        <f t="shared" si="48"/>
        <v>20.225348936170214</v>
      </c>
      <c r="C1560" s="49">
        <f t="shared" si="49"/>
        <v>1.3790010638297874</v>
      </c>
      <c r="D1560" s="30">
        <v>0</v>
      </c>
      <c r="E1560" s="31">
        <v>1.3790010638297874</v>
      </c>
      <c r="F1560" s="32">
        <v>0</v>
      </c>
      <c r="G1560" s="32">
        <v>0</v>
      </c>
      <c r="H1560" s="32">
        <v>0</v>
      </c>
      <c r="I1560" s="32">
        <v>0</v>
      </c>
      <c r="J1560" s="29">
        <f>Лист4!E1558/1000</f>
        <v>21.60435</v>
      </c>
      <c r="K1560" s="33"/>
      <c r="L1560" s="33"/>
    </row>
    <row r="1561" spans="1:12" s="34" customFormat="1" ht="38.25" customHeight="1" x14ac:dyDescent="0.25">
      <c r="A1561" s="23" t="str">
        <f>Лист4!A1559</f>
        <v xml:space="preserve">Академика Королева ул. д.17 </v>
      </c>
      <c r="B1561" s="49">
        <f t="shared" si="48"/>
        <v>11.112340425531912</v>
      </c>
      <c r="C1561" s="49">
        <f t="shared" si="49"/>
        <v>0.75765957446808496</v>
      </c>
      <c r="D1561" s="30">
        <v>0</v>
      </c>
      <c r="E1561" s="31">
        <v>0.75765957446808496</v>
      </c>
      <c r="F1561" s="32">
        <v>0</v>
      </c>
      <c r="G1561" s="32">
        <v>0</v>
      </c>
      <c r="H1561" s="32">
        <v>0</v>
      </c>
      <c r="I1561" s="32">
        <v>0</v>
      </c>
      <c r="J1561" s="29">
        <f>Лист4!E1559/1000</f>
        <v>11.869999999999997</v>
      </c>
      <c r="K1561" s="33"/>
      <c r="L1561" s="33"/>
    </row>
    <row r="1562" spans="1:12" s="34" customFormat="1" ht="25.5" customHeight="1" x14ac:dyDescent="0.25">
      <c r="A1562" s="23" t="str">
        <f>Лист4!A1560</f>
        <v xml:space="preserve">Академика Королева ул. д.35/1 </v>
      </c>
      <c r="B1562" s="49">
        <f t="shared" si="48"/>
        <v>398.25317446808509</v>
      </c>
      <c r="C1562" s="49">
        <f t="shared" si="49"/>
        <v>27.153625531914891</v>
      </c>
      <c r="D1562" s="30">
        <v>0</v>
      </c>
      <c r="E1562" s="31">
        <v>27.153625531914891</v>
      </c>
      <c r="F1562" s="32">
        <v>0</v>
      </c>
      <c r="G1562" s="32">
        <v>0</v>
      </c>
      <c r="H1562" s="32">
        <v>0</v>
      </c>
      <c r="I1562" s="32">
        <v>0</v>
      </c>
      <c r="J1562" s="29">
        <f>Лист4!E1560/1000</f>
        <v>425.40679999999998</v>
      </c>
      <c r="K1562" s="33"/>
      <c r="L1562" s="33"/>
    </row>
    <row r="1563" spans="1:12" s="34" customFormat="1" ht="25.5" customHeight="1" x14ac:dyDescent="0.25">
      <c r="A1563" s="23" t="str">
        <f>Лист4!A1561</f>
        <v xml:space="preserve">Академика Королева ул. д.39 </v>
      </c>
      <c r="B1563" s="49">
        <f t="shared" si="48"/>
        <v>489.74348851063826</v>
      </c>
      <c r="C1563" s="49">
        <f t="shared" si="49"/>
        <v>33.391601489361705</v>
      </c>
      <c r="D1563" s="30">
        <v>0</v>
      </c>
      <c r="E1563" s="31">
        <v>33.391601489361705</v>
      </c>
      <c r="F1563" s="32">
        <v>0</v>
      </c>
      <c r="G1563" s="32">
        <v>0</v>
      </c>
      <c r="H1563" s="32">
        <v>0</v>
      </c>
      <c r="I1563" s="32">
        <v>0</v>
      </c>
      <c r="J1563" s="29">
        <f>Лист4!E1561/1000</f>
        <v>523.13508999999999</v>
      </c>
      <c r="K1563" s="33"/>
      <c r="L1563" s="33"/>
    </row>
    <row r="1564" spans="1:12" s="34" customFormat="1" ht="25.5" customHeight="1" x14ac:dyDescent="0.25">
      <c r="A1564" s="23" t="str">
        <f>Лист4!A1562</f>
        <v xml:space="preserve">Академика Королева ул. д.5 </v>
      </c>
      <c r="B1564" s="49">
        <f t="shared" si="48"/>
        <v>24.685029787234043</v>
      </c>
      <c r="C1564" s="49">
        <f t="shared" si="49"/>
        <v>1.6830702127659576</v>
      </c>
      <c r="D1564" s="30">
        <v>0</v>
      </c>
      <c r="E1564" s="31">
        <v>1.6830702127659576</v>
      </c>
      <c r="F1564" s="32">
        <v>0</v>
      </c>
      <c r="G1564" s="32">
        <v>0</v>
      </c>
      <c r="H1564" s="32">
        <v>0</v>
      </c>
      <c r="I1564" s="32">
        <v>0</v>
      </c>
      <c r="J1564" s="29">
        <f>Лист4!E1562/1000</f>
        <v>26.368100000000002</v>
      </c>
      <c r="K1564" s="33"/>
      <c r="L1564" s="33"/>
    </row>
    <row r="1565" spans="1:12" s="34" customFormat="1" ht="25.5" customHeight="1" x14ac:dyDescent="0.25">
      <c r="A1565" s="23" t="str">
        <f>Лист4!A1563</f>
        <v xml:space="preserve">Академика Королева ул. д.7/25 </v>
      </c>
      <c r="B1565" s="49">
        <f t="shared" si="48"/>
        <v>94.416136170212752</v>
      </c>
      <c r="C1565" s="49">
        <f t="shared" si="49"/>
        <v>6.4374638297872329</v>
      </c>
      <c r="D1565" s="30">
        <v>0</v>
      </c>
      <c r="E1565" s="31">
        <v>6.4374638297872329</v>
      </c>
      <c r="F1565" s="32">
        <v>0</v>
      </c>
      <c r="G1565" s="32">
        <v>0</v>
      </c>
      <c r="H1565" s="32">
        <v>0</v>
      </c>
      <c r="I1565" s="32">
        <v>0</v>
      </c>
      <c r="J1565" s="29">
        <f>Лист4!E1563/1000</f>
        <v>100.85359999999999</v>
      </c>
      <c r="K1565" s="33"/>
      <c r="L1565" s="33"/>
    </row>
    <row r="1566" spans="1:12" s="34" customFormat="1" ht="25.5" customHeight="1" x14ac:dyDescent="0.25">
      <c r="A1566" s="23" t="str">
        <f>Лист4!A1564</f>
        <v xml:space="preserve">Аксакова ул. д.12 </v>
      </c>
      <c r="B1566" s="49">
        <f t="shared" si="48"/>
        <v>1725.219769361702</v>
      </c>
      <c r="C1566" s="49">
        <f t="shared" si="49"/>
        <v>117.62862063829787</v>
      </c>
      <c r="D1566" s="30">
        <v>0</v>
      </c>
      <c r="E1566" s="31">
        <v>117.62862063829787</v>
      </c>
      <c r="F1566" s="32">
        <v>0</v>
      </c>
      <c r="G1566" s="32">
        <v>0</v>
      </c>
      <c r="H1566" s="32">
        <v>0</v>
      </c>
      <c r="I1566" s="32">
        <v>0</v>
      </c>
      <c r="J1566" s="29">
        <f>Лист4!E1564/1000</f>
        <v>1842.8483899999999</v>
      </c>
      <c r="K1566" s="33"/>
      <c r="L1566" s="33"/>
    </row>
    <row r="1567" spans="1:12" s="34" customFormat="1" ht="18.75" customHeight="1" x14ac:dyDescent="0.25">
      <c r="A1567" s="23" t="str">
        <f>Лист4!A1565</f>
        <v xml:space="preserve">Аксакова ул. д.12 - корп. 1 </v>
      </c>
      <c r="B1567" s="49">
        <f t="shared" si="48"/>
        <v>691.1659659574467</v>
      </c>
      <c r="C1567" s="49">
        <f t="shared" si="49"/>
        <v>45.093134042553189</v>
      </c>
      <c r="D1567" s="30">
        <v>0</v>
      </c>
      <c r="E1567" s="31">
        <v>45.093134042553189</v>
      </c>
      <c r="F1567" s="32">
        <v>0</v>
      </c>
      <c r="G1567" s="32">
        <v>0</v>
      </c>
      <c r="H1567" s="32">
        <v>0</v>
      </c>
      <c r="I1567" s="32">
        <v>29.8</v>
      </c>
      <c r="J1567" s="29">
        <f>Лист4!E1565/1000-I1567</f>
        <v>706.45909999999992</v>
      </c>
      <c r="K1567" s="33"/>
      <c r="L1567" s="33"/>
    </row>
    <row r="1568" spans="1:12" s="34" customFormat="1" ht="25.5" customHeight="1" x14ac:dyDescent="0.25">
      <c r="A1568" s="23" t="str">
        <f>Лист4!A1566</f>
        <v xml:space="preserve">Аксакова ул. д.6 - корп. 1 </v>
      </c>
      <c r="B1568" s="49">
        <f t="shared" si="48"/>
        <v>533.803609361702</v>
      </c>
      <c r="C1568" s="49">
        <f t="shared" si="49"/>
        <v>36.395700638297861</v>
      </c>
      <c r="D1568" s="30">
        <v>0</v>
      </c>
      <c r="E1568" s="31">
        <v>36.395700638297861</v>
      </c>
      <c r="F1568" s="32">
        <v>0</v>
      </c>
      <c r="G1568" s="32">
        <v>0</v>
      </c>
      <c r="H1568" s="32">
        <v>0</v>
      </c>
      <c r="I1568" s="32">
        <v>0</v>
      </c>
      <c r="J1568" s="29">
        <f>Лист4!E1566/1000</f>
        <v>570.19930999999985</v>
      </c>
      <c r="K1568" s="33"/>
      <c r="L1568" s="33"/>
    </row>
    <row r="1569" spans="1:12" s="34" customFormat="1" ht="25.5" customHeight="1" x14ac:dyDescent="0.25">
      <c r="A1569" s="23" t="str">
        <f>Лист4!A1567</f>
        <v xml:space="preserve">Аксакова ул. д.8 </v>
      </c>
      <c r="B1569" s="49">
        <f t="shared" si="48"/>
        <v>640.61033276595742</v>
      </c>
      <c r="C1569" s="49">
        <f t="shared" si="49"/>
        <v>43.677977234042558</v>
      </c>
      <c r="D1569" s="30">
        <v>0</v>
      </c>
      <c r="E1569" s="31">
        <v>43.677977234042558</v>
      </c>
      <c r="F1569" s="32">
        <v>0</v>
      </c>
      <c r="G1569" s="32">
        <v>0</v>
      </c>
      <c r="H1569" s="32">
        <v>0</v>
      </c>
      <c r="I1569" s="32">
        <v>0</v>
      </c>
      <c r="J1569" s="29">
        <f>Лист4!E1567/1000</f>
        <v>684.28831000000002</v>
      </c>
      <c r="K1569" s="33"/>
      <c r="L1569" s="33"/>
    </row>
    <row r="1570" spans="1:12" s="34" customFormat="1" ht="25.5" customHeight="1" x14ac:dyDescent="0.25">
      <c r="A1570" s="23" t="str">
        <f>Лист4!A1568</f>
        <v xml:space="preserve">Аксакова ул. д.8 - корп. 2 </v>
      </c>
      <c r="B1570" s="49">
        <f t="shared" si="48"/>
        <v>1010.9626017021274</v>
      </c>
      <c r="C1570" s="49">
        <f t="shared" si="49"/>
        <v>68.929268297872326</v>
      </c>
      <c r="D1570" s="30">
        <v>0</v>
      </c>
      <c r="E1570" s="31">
        <v>68.929268297872326</v>
      </c>
      <c r="F1570" s="32">
        <v>0</v>
      </c>
      <c r="G1570" s="32">
        <v>0</v>
      </c>
      <c r="H1570" s="32">
        <v>0</v>
      </c>
      <c r="I1570" s="32">
        <v>0</v>
      </c>
      <c r="J1570" s="29">
        <f>Лист4!E1568/1000</f>
        <v>1079.8918699999997</v>
      </c>
      <c r="K1570" s="33"/>
      <c r="L1570" s="33"/>
    </row>
    <row r="1571" spans="1:12" s="34" customFormat="1" ht="18.75" customHeight="1" x14ac:dyDescent="0.25">
      <c r="A1571" s="23" t="str">
        <f>Лист4!A1569</f>
        <v xml:space="preserve">Аксакова ул., д.8, кор.1 </v>
      </c>
      <c r="B1571" s="49">
        <f t="shared" si="48"/>
        <v>606.29507914893588</v>
      </c>
      <c r="C1571" s="49">
        <f t="shared" si="49"/>
        <v>41.338300851063821</v>
      </c>
      <c r="D1571" s="30">
        <v>0</v>
      </c>
      <c r="E1571" s="31">
        <v>41.338300851063821</v>
      </c>
      <c r="F1571" s="32">
        <v>0</v>
      </c>
      <c r="G1571" s="32">
        <v>0</v>
      </c>
      <c r="H1571" s="32">
        <v>0</v>
      </c>
      <c r="I1571" s="32">
        <v>0</v>
      </c>
      <c r="J1571" s="29">
        <f>Лист4!E1569/1000</f>
        <v>647.63337999999976</v>
      </c>
      <c r="K1571" s="33"/>
      <c r="L1571" s="33"/>
    </row>
    <row r="1572" spans="1:12" s="34" customFormat="1" ht="18.75" customHeight="1" x14ac:dyDescent="0.25">
      <c r="A1572" s="23" t="str">
        <f>Лист4!A1570</f>
        <v xml:space="preserve">Ангарская ул. д.10А </v>
      </c>
      <c r="B1572" s="49">
        <f t="shared" si="48"/>
        <v>79.881578723404246</v>
      </c>
      <c r="C1572" s="49">
        <f t="shared" si="49"/>
        <v>5.4464712765957444</v>
      </c>
      <c r="D1572" s="30">
        <v>0</v>
      </c>
      <c r="E1572" s="31">
        <v>5.4464712765957444</v>
      </c>
      <c r="F1572" s="32">
        <v>0</v>
      </c>
      <c r="G1572" s="32">
        <v>0</v>
      </c>
      <c r="H1572" s="32">
        <v>0</v>
      </c>
      <c r="I1572" s="32">
        <v>0</v>
      </c>
      <c r="J1572" s="29">
        <f>Лист4!E1570/1000</f>
        <v>85.32804999999999</v>
      </c>
      <c r="K1572" s="33"/>
      <c r="L1572" s="33"/>
    </row>
    <row r="1573" spans="1:12" s="34" customFormat="1" ht="25.5" customHeight="1" x14ac:dyDescent="0.25">
      <c r="A1573" s="23" t="str">
        <f>Лист4!A1571</f>
        <v xml:space="preserve">Ангарская ул. д.12 </v>
      </c>
      <c r="B1573" s="49">
        <f t="shared" si="48"/>
        <v>18.609753191489364</v>
      </c>
      <c r="C1573" s="49">
        <f t="shared" si="49"/>
        <v>1.2688468085106386</v>
      </c>
      <c r="D1573" s="30">
        <v>0</v>
      </c>
      <c r="E1573" s="31">
        <v>1.2688468085106386</v>
      </c>
      <c r="F1573" s="32">
        <v>0</v>
      </c>
      <c r="G1573" s="32">
        <v>0</v>
      </c>
      <c r="H1573" s="32">
        <v>0</v>
      </c>
      <c r="I1573" s="32">
        <v>0</v>
      </c>
      <c r="J1573" s="29">
        <f>Лист4!E1571/1000</f>
        <v>19.878600000000002</v>
      </c>
      <c r="K1573" s="33"/>
      <c r="L1573" s="33"/>
    </row>
    <row r="1574" spans="1:12" s="34" customFormat="1" ht="18.75" customHeight="1" x14ac:dyDescent="0.25">
      <c r="A1574" s="23" t="str">
        <f>Лист4!A1572</f>
        <v xml:space="preserve">Ангарская ул. д.16 </v>
      </c>
      <c r="B1574" s="49">
        <f t="shared" si="48"/>
        <v>52.945387234042549</v>
      </c>
      <c r="C1574" s="49">
        <f t="shared" si="49"/>
        <v>3.6099127659574464</v>
      </c>
      <c r="D1574" s="30">
        <v>0</v>
      </c>
      <c r="E1574" s="31">
        <v>3.6099127659574464</v>
      </c>
      <c r="F1574" s="32">
        <v>0</v>
      </c>
      <c r="G1574" s="32">
        <v>0</v>
      </c>
      <c r="H1574" s="32">
        <v>0</v>
      </c>
      <c r="I1574" s="32">
        <v>0</v>
      </c>
      <c r="J1574" s="29">
        <f>Лист4!E1572/1000</f>
        <v>56.555299999999995</v>
      </c>
      <c r="K1574" s="33"/>
      <c r="L1574" s="33"/>
    </row>
    <row r="1575" spans="1:12" s="34" customFormat="1" ht="18.75" customHeight="1" x14ac:dyDescent="0.25">
      <c r="A1575" s="23" t="str">
        <f>Лист4!A1573</f>
        <v xml:space="preserve">Ангарская ул. д.18 </v>
      </c>
      <c r="B1575" s="49">
        <f t="shared" si="48"/>
        <v>72.742204255319152</v>
      </c>
      <c r="C1575" s="49">
        <f t="shared" si="49"/>
        <v>4.9596957446808521</v>
      </c>
      <c r="D1575" s="30">
        <v>0</v>
      </c>
      <c r="E1575" s="31">
        <v>4.9596957446808521</v>
      </c>
      <c r="F1575" s="32">
        <v>0</v>
      </c>
      <c r="G1575" s="32">
        <v>0</v>
      </c>
      <c r="H1575" s="32">
        <v>0</v>
      </c>
      <c r="I1575" s="32">
        <v>0</v>
      </c>
      <c r="J1575" s="29">
        <f>Лист4!E1573/1000</f>
        <v>77.701900000000009</v>
      </c>
      <c r="K1575" s="33"/>
      <c r="L1575" s="33"/>
    </row>
    <row r="1576" spans="1:12" s="34" customFormat="1" ht="18.75" customHeight="1" x14ac:dyDescent="0.25">
      <c r="A1576" s="23" t="str">
        <f>Лист4!A1574</f>
        <v xml:space="preserve">Ангарская ул. д.20 </v>
      </c>
      <c r="B1576" s="49">
        <f t="shared" si="48"/>
        <v>47.65276595744681</v>
      </c>
      <c r="C1576" s="49">
        <f t="shared" si="49"/>
        <v>1.2268340425531901</v>
      </c>
      <c r="D1576" s="30">
        <v>0</v>
      </c>
      <c r="E1576" s="31">
        <v>1.2268340425531901</v>
      </c>
      <c r="F1576" s="32">
        <v>0</v>
      </c>
      <c r="G1576" s="32">
        <v>0</v>
      </c>
      <c r="H1576" s="32">
        <v>0</v>
      </c>
      <c r="I1576" s="32">
        <v>68.099999999999994</v>
      </c>
      <c r="J1576" s="29">
        <f>Лист4!E1574/1000-I1576</f>
        <v>-19.220399999999991</v>
      </c>
      <c r="K1576" s="33"/>
      <c r="L1576" s="33"/>
    </row>
    <row r="1577" spans="1:12" s="34" customFormat="1" ht="18.75" customHeight="1" x14ac:dyDescent="0.25">
      <c r="A1577" s="23" t="str">
        <f>Лист4!A1575</f>
        <v xml:space="preserve">Ангарская ул. д.22 </v>
      </c>
      <c r="B1577" s="49">
        <f t="shared" si="48"/>
        <v>98.41751489361701</v>
      </c>
      <c r="C1577" s="49">
        <f t="shared" si="49"/>
        <v>6.7102851063829787</v>
      </c>
      <c r="D1577" s="30">
        <v>0</v>
      </c>
      <c r="E1577" s="31">
        <v>6.7102851063829787</v>
      </c>
      <c r="F1577" s="32">
        <v>0</v>
      </c>
      <c r="G1577" s="32">
        <v>0</v>
      </c>
      <c r="H1577" s="32">
        <v>0</v>
      </c>
      <c r="I1577" s="32">
        <v>0</v>
      </c>
      <c r="J1577" s="29">
        <f>Лист4!E1575/1000</f>
        <v>105.12779999999999</v>
      </c>
      <c r="K1577" s="33"/>
      <c r="L1577" s="33"/>
    </row>
    <row r="1578" spans="1:12" s="34" customFormat="1" ht="18.75" customHeight="1" x14ac:dyDescent="0.25">
      <c r="A1578" s="23" t="str">
        <f>Лист4!A1576</f>
        <v xml:space="preserve">Ангарская ул. д.22А </v>
      </c>
      <c r="B1578" s="49">
        <f t="shared" si="48"/>
        <v>75.122604255319146</v>
      </c>
      <c r="C1578" s="49">
        <f t="shared" si="49"/>
        <v>5.1219957446808522</v>
      </c>
      <c r="D1578" s="30">
        <v>0</v>
      </c>
      <c r="E1578" s="31">
        <v>5.1219957446808522</v>
      </c>
      <c r="F1578" s="32">
        <v>0</v>
      </c>
      <c r="G1578" s="32">
        <v>0</v>
      </c>
      <c r="H1578" s="32">
        <v>0</v>
      </c>
      <c r="I1578" s="32">
        <v>0</v>
      </c>
      <c r="J1578" s="29">
        <f>Лист4!E1576/1000</f>
        <v>80.244600000000005</v>
      </c>
      <c r="K1578" s="33"/>
      <c r="L1578" s="33"/>
    </row>
    <row r="1579" spans="1:12" s="34" customFormat="1" ht="25.5" customHeight="1" x14ac:dyDescent="0.25">
      <c r="A1579" s="23" t="str">
        <f>Лист4!A1577</f>
        <v xml:space="preserve">Ангарская ул. д.24 </v>
      </c>
      <c r="B1579" s="49">
        <f t="shared" si="48"/>
        <v>93.803412765957432</v>
      </c>
      <c r="C1579" s="49">
        <f t="shared" si="49"/>
        <v>6.395687234042553</v>
      </c>
      <c r="D1579" s="30">
        <v>0</v>
      </c>
      <c r="E1579" s="31">
        <v>6.395687234042553</v>
      </c>
      <c r="F1579" s="32">
        <v>0</v>
      </c>
      <c r="G1579" s="32">
        <v>0</v>
      </c>
      <c r="H1579" s="32">
        <v>0</v>
      </c>
      <c r="I1579" s="32">
        <v>0</v>
      </c>
      <c r="J1579" s="29">
        <f>Лист4!E1577/1000</f>
        <v>100.19909999999999</v>
      </c>
      <c r="K1579" s="33"/>
      <c r="L1579" s="33"/>
    </row>
    <row r="1580" spans="1:12" s="34" customFormat="1" ht="18.75" customHeight="1" x14ac:dyDescent="0.25">
      <c r="A1580" s="23" t="str">
        <f>Лист4!A1578</f>
        <v xml:space="preserve">Ангарская ул. д.26 </v>
      </c>
      <c r="B1580" s="49">
        <f t="shared" si="48"/>
        <v>179.97310638297876</v>
      </c>
      <c r="C1580" s="49">
        <f t="shared" si="49"/>
        <v>12.270893617021279</v>
      </c>
      <c r="D1580" s="30">
        <v>0</v>
      </c>
      <c r="E1580" s="31">
        <v>12.270893617021279</v>
      </c>
      <c r="F1580" s="32">
        <v>0</v>
      </c>
      <c r="G1580" s="32">
        <v>0</v>
      </c>
      <c r="H1580" s="32">
        <v>0</v>
      </c>
      <c r="I1580" s="32">
        <v>752</v>
      </c>
      <c r="J1580" s="29">
        <f>Лист4!E1578/1000-I1580</f>
        <v>-559.75599999999997</v>
      </c>
      <c r="K1580" s="33"/>
      <c r="L1580" s="33"/>
    </row>
    <row r="1581" spans="1:12" s="34" customFormat="1" ht="25.5" customHeight="1" x14ac:dyDescent="0.25">
      <c r="A1581" s="23" t="str">
        <f>Лист4!A1579</f>
        <v xml:space="preserve">Анри Барбюса ул. д.17 </v>
      </c>
      <c r="B1581" s="49">
        <f t="shared" si="48"/>
        <v>516.30150468085105</v>
      </c>
      <c r="C1581" s="49">
        <f t="shared" si="49"/>
        <v>35.202375319148935</v>
      </c>
      <c r="D1581" s="30">
        <v>0</v>
      </c>
      <c r="E1581" s="31">
        <v>35.202375319148935</v>
      </c>
      <c r="F1581" s="32">
        <v>0</v>
      </c>
      <c r="G1581" s="32">
        <v>0</v>
      </c>
      <c r="H1581" s="32">
        <v>0</v>
      </c>
      <c r="I1581" s="32">
        <v>0</v>
      </c>
      <c r="J1581" s="29">
        <f>Лист4!E1579/1000</f>
        <v>551.50387999999998</v>
      </c>
      <c r="K1581" s="33"/>
      <c r="L1581" s="33"/>
    </row>
    <row r="1582" spans="1:12" s="34" customFormat="1" ht="18.75" customHeight="1" x14ac:dyDescent="0.25">
      <c r="A1582" s="23" t="str">
        <f>Лист4!A1580</f>
        <v xml:space="preserve">Анри Барбюса ул. д.32 </v>
      </c>
      <c r="B1582" s="49">
        <f t="shared" si="48"/>
        <v>449.98654893617027</v>
      </c>
      <c r="C1582" s="49">
        <f t="shared" si="49"/>
        <v>30.68090106382979</v>
      </c>
      <c r="D1582" s="30">
        <v>0</v>
      </c>
      <c r="E1582" s="31">
        <v>30.68090106382979</v>
      </c>
      <c r="F1582" s="32">
        <v>0</v>
      </c>
      <c r="G1582" s="32">
        <v>0</v>
      </c>
      <c r="H1582" s="32">
        <v>0</v>
      </c>
      <c r="I1582" s="32">
        <v>0</v>
      </c>
      <c r="J1582" s="29">
        <f>Лист4!E1580/1000</f>
        <v>480.66745000000003</v>
      </c>
      <c r="K1582" s="33"/>
      <c r="L1582" s="33"/>
    </row>
    <row r="1583" spans="1:12" s="34" customFormat="1" ht="18.75" customHeight="1" x14ac:dyDescent="0.25">
      <c r="A1583" s="23" t="str">
        <f>Лист4!A1581</f>
        <v xml:space="preserve">Анри Барбюса ул. д.34 </v>
      </c>
      <c r="B1583" s="49">
        <f t="shared" si="48"/>
        <v>325.63239148936162</v>
      </c>
      <c r="C1583" s="49">
        <f t="shared" si="49"/>
        <v>22.202208510638293</v>
      </c>
      <c r="D1583" s="30">
        <v>0</v>
      </c>
      <c r="E1583" s="31">
        <v>22.202208510638293</v>
      </c>
      <c r="F1583" s="32">
        <v>0</v>
      </c>
      <c r="G1583" s="32">
        <v>0</v>
      </c>
      <c r="H1583" s="32">
        <v>0</v>
      </c>
      <c r="I1583" s="32">
        <v>0</v>
      </c>
      <c r="J1583" s="29">
        <f>Лист4!E1581/1000</f>
        <v>347.83459999999991</v>
      </c>
      <c r="K1583" s="33"/>
      <c r="L1583" s="33"/>
    </row>
    <row r="1584" spans="1:12" s="34" customFormat="1" ht="18.75" customHeight="1" x14ac:dyDescent="0.25">
      <c r="A1584" s="23" t="str">
        <f>Лист4!A1582</f>
        <v xml:space="preserve">Анри Барбюса ул. д.36 </v>
      </c>
      <c r="B1584" s="49">
        <f t="shared" si="48"/>
        <v>339.56251063829797</v>
      </c>
      <c r="C1584" s="49">
        <f t="shared" si="49"/>
        <v>23.151989361702135</v>
      </c>
      <c r="D1584" s="30">
        <v>0</v>
      </c>
      <c r="E1584" s="31">
        <v>23.151989361702135</v>
      </c>
      <c r="F1584" s="32">
        <v>0</v>
      </c>
      <c r="G1584" s="32">
        <v>0</v>
      </c>
      <c r="H1584" s="32">
        <v>0</v>
      </c>
      <c r="I1584" s="32">
        <v>0</v>
      </c>
      <c r="J1584" s="29">
        <f>Лист4!E1582/1000</f>
        <v>362.7145000000001</v>
      </c>
      <c r="K1584" s="33"/>
      <c r="L1584" s="33"/>
    </row>
    <row r="1585" spans="1:12" s="34" customFormat="1" ht="18.75" customHeight="1" x14ac:dyDescent="0.25">
      <c r="A1585" s="23" t="str">
        <f>Лист4!A1583</f>
        <v xml:space="preserve">Астрономическая ул. д.13 </v>
      </c>
      <c r="B1585" s="49">
        <f t="shared" si="48"/>
        <v>7.3049361702127662</v>
      </c>
      <c r="C1585" s="49">
        <f t="shared" si="49"/>
        <v>0.49806382978723401</v>
      </c>
      <c r="D1585" s="30">
        <v>0</v>
      </c>
      <c r="E1585" s="31">
        <v>0.49806382978723401</v>
      </c>
      <c r="F1585" s="32">
        <v>0</v>
      </c>
      <c r="G1585" s="32">
        <v>0</v>
      </c>
      <c r="H1585" s="32">
        <v>0</v>
      </c>
      <c r="I1585" s="32">
        <v>0</v>
      </c>
      <c r="J1585" s="29">
        <f>Лист4!E1583/1000</f>
        <v>7.8029999999999999</v>
      </c>
      <c r="K1585" s="33"/>
      <c r="L1585" s="33"/>
    </row>
    <row r="1586" spans="1:12" s="34" customFormat="1" ht="18.75" customHeight="1" x14ac:dyDescent="0.25">
      <c r="A1586" s="23" t="str">
        <f>Лист4!A1584</f>
        <v xml:space="preserve">Астрономическая ул. д.19 </v>
      </c>
      <c r="B1586" s="49">
        <f t="shared" si="48"/>
        <v>135.7747489361702</v>
      </c>
      <c r="C1586" s="49">
        <f t="shared" si="49"/>
        <v>0.2505510638297872</v>
      </c>
      <c r="D1586" s="30">
        <v>0</v>
      </c>
      <c r="E1586" s="31">
        <v>0.2505510638297872</v>
      </c>
      <c r="F1586" s="32">
        <v>0</v>
      </c>
      <c r="G1586" s="32">
        <v>0</v>
      </c>
      <c r="H1586" s="32">
        <v>0</v>
      </c>
      <c r="I1586" s="41">
        <v>132.1</v>
      </c>
      <c r="J1586" s="29">
        <f>Лист4!E1584/1000</f>
        <v>3.9253</v>
      </c>
      <c r="K1586" s="33"/>
      <c r="L1586" s="33"/>
    </row>
    <row r="1587" spans="1:12" s="34" customFormat="1" ht="18.75" customHeight="1" x14ac:dyDescent="0.25">
      <c r="A1587" s="23" t="str">
        <f>Лист4!A1585</f>
        <v xml:space="preserve">Астрономическая ул. д.7 </v>
      </c>
      <c r="B1587" s="49">
        <f t="shared" si="48"/>
        <v>1.3402212765957446</v>
      </c>
      <c r="C1587" s="49">
        <f t="shared" si="49"/>
        <v>9.1378723404255319E-2</v>
      </c>
      <c r="D1587" s="30">
        <v>0</v>
      </c>
      <c r="E1587" s="31">
        <v>9.1378723404255319E-2</v>
      </c>
      <c r="F1587" s="32">
        <v>0</v>
      </c>
      <c r="G1587" s="32">
        <v>0</v>
      </c>
      <c r="H1587" s="32">
        <v>0</v>
      </c>
      <c r="I1587" s="32">
        <v>0</v>
      </c>
      <c r="J1587" s="29">
        <f>Лист4!E1585/1000</f>
        <v>1.4316</v>
      </c>
      <c r="K1587" s="33"/>
      <c r="L1587" s="33"/>
    </row>
    <row r="1588" spans="1:12" s="34" customFormat="1" ht="18.75" customHeight="1" x14ac:dyDescent="0.25">
      <c r="A1588" s="23" t="str">
        <f>Лист4!A1586</f>
        <v xml:space="preserve">Бабаевского ул. д.1 - корп. 2 </v>
      </c>
      <c r="B1588" s="49">
        <f t="shared" si="48"/>
        <v>1816.5753685106381</v>
      </c>
      <c r="C1588" s="49">
        <f t="shared" si="49"/>
        <v>30.782411489361692</v>
      </c>
      <c r="D1588" s="30">
        <v>0</v>
      </c>
      <c r="E1588" s="31">
        <v>30.782411489361692</v>
      </c>
      <c r="F1588" s="32">
        <v>0</v>
      </c>
      <c r="G1588" s="32">
        <v>0</v>
      </c>
      <c r="H1588" s="32">
        <v>0</v>
      </c>
      <c r="I1588" s="41">
        <v>1365.1</v>
      </c>
      <c r="J1588" s="29">
        <f>Лист4!E1586/1000</f>
        <v>482.25777999999985</v>
      </c>
      <c r="K1588" s="33"/>
      <c r="L1588" s="33"/>
    </row>
    <row r="1589" spans="1:12" s="34" customFormat="1" ht="18.75" customHeight="1" x14ac:dyDescent="0.25">
      <c r="A1589" s="23" t="str">
        <f>Лист4!A1587</f>
        <v xml:space="preserve">Бабаевского ул. д.1 - корп. 3 </v>
      </c>
      <c r="B1589" s="49">
        <f t="shared" si="48"/>
        <v>204.71262127659568</v>
      </c>
      <c r="C1589" s="49">
        <f t="shared" si="49"/>
        <v>13.957678723404252</v>
      </c>
      <c r="D1589" s="30">
        <v>0</v>
      </c>
      <c r="E1589" s="31">
        <v>13.957678723404252</v>
      </c>
      <c r="F1589" s="32">
        <v>0</v>
      </c>
      <c r="G1589" s="32">
        <v>0</v>
      </c>
      <c r="H1589" s="32">
        <v>0</v>
      </c>
      <c r="I1589" s="32">
        <v>0</v>
      </c>
      <c r="J1589" s="29">
        <f>Лист4!E1587/1000</f>
        <v>218.67029999999994</v>
      </c>
      <c r="K1589" s="33"/>
      <c r="L1589" s="33"/>
    </row>
    <row r="1590" spans="1:12" s="34" customFormat="1" ht="18.75" customHeight="1" x14ac:dyDescent="0.25">
      <c r="A1590" s="23" t="str">
        <f>Лист4!A1588</f>
        <v xml:space="preserve">Бабаевского ул. д.1 - корп. 4 </v>
      </c>
      <c r="B1590" s="49">
        <f t="shared" si="48"/>
        <v>109.12505531914893</v>
      </c>
      <c r="C1590" s="49">
        <f t="shared" si="49"/>
        <v>7.440344680851064</v>
      </c>
      <c r="D1590" s="30">
        <v>0</v>
      </c>
      <c r="E1590" s="31">
        <v>7.440344680851064</v>
      </c>
      <c r="F1590" s="32">
        <v>0</v>
      </c>
      <c r="G1590" s="32">
        <v>0</v>
      </c>
      <c r="H1590" s="32">
        <v>0</v>
      </c>
      <c r="I1590" s="32">
        <v>0</v>
      </c>
      <c r="J1590" s="29">
        <f>Лист4!E1588/1000</f>
        <v>116.5654</v>
      </c>
      <c r="K1590" s="33"/>
      <c r="L1590" s="33"/>
    </row>
    <row r="1591" spans="1:12" s="34" customFormat="1" ht="18.75" customHeight="1" x14ac:dyDescent="0.25">
      <c r="A1591" s="23" t="str">
        <f>Лист4!A1589</f>
        <v xml:space="preserve">Бабаевского ул. д.1 - корп. 5 </v>
      </c>
      <c r="B1591" s="49">
        <f t="shared" si="48"/>
        <v>393.65695319148932</v>
      </c>
      <c r="C1591" s="49">
        <f t="shared" si="49"/>
        <v>26.840246808510638</v>
      </c>
      <c r="D1591" s="30">
        <v>0</v>
      </c>
      <c r="E1591" s="31">
        <v>26.840246808510638</v>
      </c>
      <c r="F1591" s="32">
        <v>0</v>
      </c>
      <c r="G1591" s="32">
        <v>0</v>
      </c>
      <c r="H1591" s="32">
        <v>0</v>
      </c>
      <c r="I1591" s="32">
        <v>0</v>
      </c>
      <c r="J1591" s="29">
        <f>Лист4!E1589/1000</f>
        <v>420.49719999999996</v>
      </c>
      <c r="K1591" s="33"/>
      <c r="L1591" s="33"/>
    </row>
    <row r="1592" spans="1:12" s="34" customFormat="1" ht="18.75" customHeight="1" x14ac:dyDescent="0.25">
      <c r="A1592" s="23" t="str">
        <f>Лист4!A1590</f>
        <v xml:space="preserve">Бабаевского ул. д.1 - корп. 6 </v>
      </c>
      <c r="B1592" s="49">
        <f t="shared" si="48"/>
        <v>308.35993191489359</v>
      </c>
      <c r="C1592" s="49">
        <f t="shared" si="49"/>
        <v>17.622268085106384</v>
      </c>
      <c r="D1592" s="30">
        <v>0</v>
      </c>
      <c r="E1592" s="31">
        <v>17.622268085106384</v>
      </c>
      <c r="F1592" s="32">
        <v>0</v>
      </c>
      <c r="G1592" s="32">
        <v>0</v>
      </c>
      <c r="H1592" s="32">
        <v>0</v>
      </c>
      <c r="I1592" s="41">
        <v>49.9</v>
      </c>
      <c r="J1592" s="29">
        <f>Лист4!E1590/1000</f>
        <v>276.0822</v>
      </c>
      <c r="K1592" s="33"/>
      <c r="L1592" s="33"/>
    </row>
    <row r="1593" spans="1:12" s="34" customFormat="1" ht="25.5" customHeight="1" x14ac:dyDescent="0.25">
      <c r="A1593" s="23" t="str">
        <f>Лист4!A1591</f>
        <v xml:space="preserve">Бабаевского ул. д.29 </v>
      </c>
      <c r="B1593" s="49">
        <f t="shared" si="48"/>
        <v>437.76635404255325</v>
      </c>
      <c r="C1593" s="49">
        <f t="shared" si="49"/>
        <v>29.847705957446809</v>
      </c>
      <c r="D1593" s="30">
        <v>0</v>
      </c>
      <c r="E1593" s="31">
        <v>29.847705957446809</v>
      </c>
      <c r="F1593" s="32">
        <v>0</v>
      </c>
      <c r="G1593" s="32">
        <v>0</v>
      </c>
      <c r="H1593" s="32">
        <v>0</v>
      </c>
      <c r="I1593" s="32">
        <v>0</v>
      </c>
      <c r="J1593" s="29">
        <f>Лист4!E1591/1000</f>
        <v>467.61406000000005</v>
      </c>
      <c r="K1593" s="33"/>
      <c r="L1593" s="33"/>
    </row>
    <row r="1594" spans="1:12" s="34" customFormat="1" ht="18.75" customHeight="1" x14ac:dyDescent="0.25">
      <c r="A1594" s="23" t="str">
        <f>Лист4!A1592</f>
        <v xml:space="preserve">Бабаевского ул. д.31 </v>
      </c>
      <c r="B1594" s="49">
        <f t="shared" si="48"/>
        <v>1043.1916374468087</v>
      </c>
      <c r="C1594" s="49">
        <f t="shared" si="49"/>
        <v>71.126702553191507</v>
      </c>
      <c r="D1594" s="30">
        <v>0</v>
      </c>
      <c r="E1594" s="31">
        <v>71.126702553191507</v>
      </c>
      <c r="F1594" s="32">
        <v>0</v>
      </c>
      <c r="G1594" s="32">
        <v>0</v>
      </c>
      <c r="H1594" s="32">
        <v>0</v>
      </c>
      <c r="I1594" s="32">
        <v>0</v>
      </c>
      <c r="J1594" s="29">
        <f>Лист4!E1592/1000</f>
        <v>1114.3183400000003</v>
      </c>
      <c r="K1594" s="33"/>
      <c r="L1594" s="33"/>
    </row>
    <row r="1595" spans="1:12" s="34" customFormat="1" ht="25.5" customHeight="1" x14ac:dyDescent="0.25">
      <c r="A1595" s="23" t="str">
        <f>Лист4!A1593</f>
        <v xml:space="preserve">Бабаевского ул. д.31 - корп. 1 </v>
      </c>
      <c r="B1595" s="49">
        <f t="shared" si="48"/>
        <v>329.35933191489363</v>
      </c>
      <c r="C1595" s="49">
        <f t="shared" si="49"/>
        <v>22.456318085106385</v>
      </c>
      <c r="D1595" s="30">
        <v>0</v>
      </c>
      <c r="E1595" s="31">
        <v>22.456318085106385</v>
      </c>
      <c r="F1595" s="32">
        <v>0</v>
      </c>
      <c r="G1595" s="32">
        <v>0</v>
      </c>
      <c r="H1595" s="32">
        <v>0</v>
      </c>
      <c r="I1595" s="32">
        <v>0</v>
      </c>
      <c r="J1595" s="29">
        <f>Лист4!E1593/1000</f>
        <v>351.81565000000001</v>
      </c>
      <c r="K1595" s="33"/>
      <c r="L1595" s="33"/>
    </row>
    <row r="1596" spans="1:12" s="34" customFormat="1" ht="39" customHeight="1" x14ac:dyDescent="0.25">
      <c r="A1596" s="23" t="str">
        <f>Лист4!A1594</f>
        <v xml:space="preserve">Бабаевского ул. д.31 - корп. 2 </v>
      </c>
      <c r="B1596" s="49">
        <f t="shared" si="48"/>
        <v>593.80761702127631</v>
      </c>
      <c r="C1596" s="49">
        <f t="shared" si="49"/>
        <v>40.486882978723386</v>
      </c>
      <c r="D1596" s="30">
        <v>0</v>
      </c>
      <c r="E1596" s="31">
        <v>40.486882978723386</v>
      </c>
      <c r="F1596" s="32">
        <v>0</v>
      </c>
      <c r="G1596" s="32">
        <v>0</v>
      </c>
      <c r="H1596" s="32">
        <v>0</v>
      </c>
      <c r="I1596" s="32"/>
      <c r="J1596" s="29">
        <f>Лист4!E1594/1000</f>
        <v>634.29449999999974</v>
      </c>
      <c r="K1596" s="33"/>
      <c r="L1596" s="33"/>
    </row>
    <row r="1597" spans="1:12" s="34" customFormat="1" ht="25.5" customHeight="1" x14ac:dyDescent="0.25">
      <c r="A1597" s="23" t="str">
        <f>Лист4!A1595</f>
        <v xml:space="preserve">Бабаевского ул. д.31 - корп. 3 </v>
      </c>
      <c r="B1597" s="49">
        <f t="shared" si="48"/>
        <v>670.79208340425521</v>
      </c>
      <c r="C1597" s="49">
        <f t="shared" si="49"/>
        <v>38.713096595744673</v>
      </c>
      <c r="D1597" s="30">
        <v>0</v>
      </c>
      <c r="E1597" s="31">
        <v>38.713096595744673</v>
      </c>
      <c r="F1597" s="32">
        <v>0</v>
      </c>
      <c r="G1597" s="32">
        <v>0</v>
      </c>
      <c r="H1597" s="32">
        <v>0</v>
      </c>
      <c r="I1597" s="41">
        <v>103</v>
      </c>
      <c r="J1597" s="29">
        <f>Лист4!E1595/1000</f>
        <v>606.50517999999988</v>
      </c>
      <c r="K1597" s="33"/>
      <c r="L1597" s="33"/>
    </row>
    <row r="1598" spans="1:12" s="34" customFormat="1" ht="25.5" customHeight="1" x14ac:dyDescent="0.25">
      <c r="A1598" s="23" t="str">
        <f>Лист4!A1596</f>
        <v xml:space="preserve">Бабаевского ул. д.33 - корп. 1 </v>
      </c>
      <c r="B1598" s="49">
        <f t="shared" si="48"/>
        <v>395.70931914893623</v>
      </c>
      <c r="C1598" s="49">
        <f t="shared" si="49"/>
        <v>26.980180851063835</v>
      </c>
      <c r="D1598" s="30">
        <v>0</v>
      </c>
      <c r="E1598" s="31">
        <v>26.980180851063835</v>
      </c>
      <c r="F1598" s="32">
        <v>0</v>
      </c>
      <c r="G1598" s="32">
        <v>0</v>
      </c>
      <c r="H1598" s="32">
        <v>0</v>
      </c>
      <c r="I1598" s="32">
        <v>0</v>
      </c>
      <c r="J1598" s="29">
        <f>Лист4!E1596/1000</f>
        <v>422.68950000000007</v>
      </c>
      <c r="K1598" s="33"/>
      <c r="L1598" s="33"/>
    </row>
    <row r="1599" spans="1:12" s="34" customFormat="1" ht="25.5" customHeight="1" x14ac:dyDescent="0.25">
      <c r="A1599" s="23" t="str">
        <f>Лист4!A1597</f>
        <v xml:space="preserve">Бабаевского ул. д.33 - корп. 2 </v>
      </c>
      <c r="B1599" s="49">
        <f t="shared" si="48"/>
        <v>313.55239744680853</v>
      </c>
      <c r="C1599" s="49">
        <f t="shared" si="49"/>
        <v>21.378572553191489</v>
      </c>
      <c r="D1599" s="30">
        <v>0</v>
      </c>
      <c r="E1599" s="31">
        <v>21.378572553191489</v>
      </c>
      <c r="F1599" s="32">
        <v>0</v>
      </c>
      <c r="G1599" s="32">
        <v>0</v>
      </c>
      <c r="H1599" s="32">
        <v>0</v>
      </c>
      <c r="I1599" s="32">
        <v>0</v>
      </c>
      <c r="J1599" s="29">
        <f>Лист4!E1597/1000</f>
        <v>334.93097</v>
      </c>
      <c r="K1599" s="33"/>
      <c r="L1599" s="33"/>
    </row>
    <row r="1600" spans="1:12" s="34" customFormat="1" ht="25.5" customHeight="1" x14ac:dyDescent="0.25">
      <c r="A1600" s="23" t="str">
        <f>Лист4!A1598</f>
        <v xml:space="preserve">Бабаевского ул. д.35 - корп. 3 </v>
      </c>
      <c r="B1600" s="49">
        <f t="shared" si="48"/>
        <v>888.40222127659558</v>
      </c>
      <c r="C1600" s="49">
        <f t="shared" si="49"/>
        <v>60.572878723404244</v>
      </c>
      <c r="D1600" s="30">
        <v>0</v>
      </c>
      <c r="E1600" s="31">
        <v>60.572878723404244</v>
      </c>
      <c r="F1600" s="32">
        <v>0</v>
      </c>
      <c r="G1600" s="32">
        <v>0</v>
      </c>
      <c r="H1600" s="32">
        <v>0</v>
      </c>
      <c r="I1600" s="32">
        <v>0</v>
      </c>
      <c r="J1600" s="29">
        <f>Лист4!E1598/1000</f>
        <v>948.97509999999977</v>
      </c>
      <c r="K1600" s="33"/>
      <c r="L1600" s="33"/>
    </row>
    <row r="1601" spans="1:12" s="34" customFormat="1" ht="18.75" customHeight="1" x14ac:dyDescent="0.25">
      <c r="A1601" s="23" t="str">
        <f>Лист4!A1599</f>
        <v xml:space="preserve">Бабаевского ул. д.37 </v>
      </c>
      <c r="B1601" s="49">
        <f t="shared" si="48"/>
        <v>343.19513191489352</v>
      </c>
      <c r="C1601" s="49">
        <f t="shared" si="49"/>
        <v>23.399668085106377</v>
      </c>
      <c r="D1601" s="30">
        <v>0</v>
      </c>
      <c r="E1601" s="31">
        <v>23.399668085106377</v>
      </c>
      <c r="F1601" s="32">
        <v>0</v>
      </c>
      <c r="G1601" s="32">
        <v>0</v>
      </c>
      <c r="H1601" s="32">
        <v>0</v>
      </c>
      <c r="I1601" s="32">
        <v>0</v>
      </c>
      <c r="J1601" s="29">
        <f>Лист4!E1599/1000</f>
        <v>366.59479999999991</v>
      </c>
      <c r="K1601" s="33"/>
      <c r="L1601" s="33"/>
    </row>
    <row r="1602" spans="1:12" s="34" customFormat="1" ht="18.75" customHeight="1" x14ac:dyDescent="0.25">
      <c r="A1602" s="23" t="str">
        <f>Лист4!A1600</f>
        <v xml:space="preserve">Бабаевского ул. д.39 </v>
      </c>
      <c r="B1602" s="49">
        <f t="shared" si="48"/>
        <v>285.98474042553192</v>
      </c>
      <c r="C1602" s="49">
        <f t="shared" si="49"/>
        <v>19.498959574468085</v>
      </c>
      <c r="D1602" s="30">
        <v>0</v>
      </c>
      <c r="E1602" s="31">
        <v>19.498959574468085</v>
      </c>
      <c r="F1602" s="32">
        <v>0</v>
      </c>
      <c r="G1602" s="32">
        <v>0</v>
      </c>
      <c r="H1602" s="32">
        <v>0</v>
      </c>
      <c r="I1602" s="32">
        <v>0</v>
      </c>
      <c r="J1602" s="29">
        <f>Лист4!E1600/1000</f>
        <v>305.4837</v>
      </c>
      <c r="K1602" s="33"/>
      <c r="L1602" s="33"/>
    </row>
    <row r="1603" spans="1:12" s="34" customFormat="1" ht="25.5" customHeight="1" x14ac:dyDescent="0.25">
      <c r="A1603" s="23" t="str">
        <f>Лист4!A1601</f>
        <v xml:space="preserve">Беринга ул. д.10/9 </v>
      </c>
      <c r="B1603" s="49">
        <f t="shared" si="48"/>
        <v>144.39492170212759</v>
      </c>
      <c r="C1603" s="49">
        <f t="shared" si="49"/>
        <v>9.8451082978723399</v>
      </c>
      <c r="D1603" s="30">
        <v>0</v>
      </c>
      <c r="E1603" s="31">
        <v>9.8451082978723399</v>
      </c>
      <c r="F1603" s="32">
        <v>0</v>
      </c>
      <c r="G1603" s="32">
        <v>0</v>
      </c>
      <c r="H1603" s="32">
        <v>0</v>
      </c>
      <c r="I1603" s="32">
        <v>1145.0999999999999</v>
      </c>
      <c r="J1603" s="29">
        <f>Лист4!E1601/1000-I1603</f>
        <v>-990.85996999999998</v>
      </c>
      <c r="K1603" s="33"/>
      <c r="L1603" s="33"/>
    </row>
    <row r="1604" spans="1:12" s="34" customFormat="1" ht="25.5" customHeight="1" x14ac:dyDescent="0.25">
      <c r="A1604" s="23" t="str">
        <f>Лист4!A1602</f>
        <v xml:space="preserve">Беринга ул. д.38 </v>
      </c>
      <c r="B1604" s="49">
        <f t="shared" si="48"/>
        <v>26.844868085106381</v>
      </c>
      <c r="C1604" s="49">
        <f t="shared" si="49"/>
        <v>1.8303319148936168</v>
      </c>
      <c r="D1604" s="30">
        <v>0</v>
      </c>
      <c r="E1604" s="31">
        <v>1.8303319148936168</v>
      </c>
      <c r="F1604" s="32">
        <v>0</v>
      </c>
      <c r="G1604" s="32">
        <v>0</v>
      </c>
      <c r="H1604" s="32">
        <v>0</v>
      </c>
      <c r="I1604" s="32">
        <v>0</v>
      </c>
      <c r="J1604" s="29">
        <f>Лист4!E1602/1000</f>
        <v>28.675199999999997</v>
      </c>
      <c r="K1604" s="33"/>
      <c r="L1604" s="33"/>
    </row>
    <row r="1605" spans="1:12" s="34" customFormat="1" ht="18.75" customHeight="1" x14ac:dyDescent="0.25">
      <c r="A1605" s="23" t="str">
        <f>Лист4!A1603</f>
        <v xml:space="preserve">Беринга ул. д.40 </v>
      </c>
      <c r="B1605" s="49">
        <f t="shared" ref="B1605:B1667" si="50">J1605+I1605-E1605</f>
        <v>8.0345872340425526</v>
      </c>
      <c r="C1605" s="49">
        <f t="shared" ref="C1605:C1667" si="51">E1605</f>
        <v>0.54781276595744677</v>
      </c>
      <c r="D1605" s="30">
        <v>0</v>
      </c>
      <c r="E1605" s="31">
        <v>0.54781276595744677</v>
      </c>
      <c r="F1605" s="32">
        <v>0</v>
      </c>
      <c r="G1605" s="32">
        <v>0</v>
      </c>
      <c r="H1605" s="32">
        <v>0</v>
      </c>
      <c r="I1605" s="32">
        <v>0</v>
      </c>
      <c r="J1605" s="29">
        <f>Лист4!E1603/1000</f>
        <v>8.5823999999999998</v>
      </c>
      <c r="K1605" s="33"/>
      <c r="L1605" s="33"/>
    </row>
    <row r="1606" spans="1:12" s="34" customFormat="1" ht="18.75" customHeight="1" x14ac:dyDescent="0.25">
      <c r="A1606" s="23" t="str">
        <f>Лист4!A1604</f>
        <v xml:space="preserve">Беринга ул. д.8/7 </v>
      </c>
      <c r="B1606" s="49">
        <f t="shared" si="50"/>
        <v>50.77618723404256</v>
      </c>
      <c r="C1606" s="49">
        <f t="shared" si="51"/>
        <v>3.4620127659574469</v>
      </c>
      <c r="D1606" s="30">
        <v>0</v>
      </c>
      <c r="E1606" s="31">
        <v>3.4620127659574469</v>
      </c>
      <c r="F1606" s="32">
        <v>0</v>
      </c>
      <c r="G1606" s="32">
        <v>0</v>
      </c>
      <c r="H1606" s="32">
        <v>0</v>
      </c>
      <c r="I1606" s="32">
        <v>0</v>
      </c>
      <c r="J1606" s="29">
        <f>Лист4!E1604/1000</f>
        <v>54.238200000000006</v>
      </c>
      <c r="K1606" s="33"/>
      <c r="L1606" s="33"/>
    </row>
    <row r="1607" spans="1:12" s="34" customFormat="1" ht="25.5" customHeight="1" x14ac:dyDescent="0.25">
      <c r="A1607" s="23" t="str">
        <f>Лист4!A1605</f>
        <v xml:space="preserve">Бертюльская ул. д.14 </v>
      </c>
      <c r="B1607" s="49">
        <f t="shared" si="50"/>
        <v>51.387170212765994</v>
      </c>
      <c r="C1607" s="49">
        <f t="shared" si="51"/>
        <v>56.460769787234</v>
      </c>
      <c r="D1607" s="30">
        <v>0</v>
      </c>
      <c r="E1607" s="31">
        <v>56.460769787234</v>
      </c>
      <c r="F1607" s="32">
        <v>0</v>
      </c>
      <c r="G1607" s="32">
        <v>0</v>
      </c>
      <c r="H1607" s="32">
        <v>0</v>
      </c>
      <c r="I1607" s="32">
        <v>992.4</v>
      </c>
      <c r="J1607" s="29">
        <f>Лист4!E1605/1000-I1607</f>
        <v>-884.55205999999998</v>
      </c>
      <c r="K1607" s="33"/>
      <c r="L1607" s="33"/>
    </row>
    <row r="1608" spans="1:12" s="34" customFormat="1" ht="25.5" customHeight="1" x14ac:dyDescent="0.25">
      <c r="A1608" s="23" t="str">
        <f>Лист4!A1606</f>
        <v xml:space="preserve">Бориса Алексеева ул. д.14 </v>
      </c>
      <c r="B1608" s="49">
        <f t="shared" si="50"/>
        <v>925.08093957446829</v>
      </c>
      <c r="C1608" s="49">
        <f t="shared" si="51"/>
        <v>63.073700425531911</v>
      </c>
      <c r="D1608" s="30">
        <v>0</v>
      </c>
      <c r="E1608" s="31">
        <v>63.073700425531911</v>
      </c>
      <c r="F1608" s="32">
        <v>0</v>
      </c>
      <c r="G1608" s="32">
        <v>0</v>
      </c>
      <c r="H1608" s="32">
        <v>0</v>
      </c>
      <c r="I1608" s="32">
        <v>3051.9</v>
      </c>
      <c r="J1608" s="29">
        <f>Лист4!E1606/1000-I1608</f>
        <v>-2063.7453599999999</v>
      </c>
      <c r="K1608" s="33"/>
      <c r="L1608" s="33"/>
    </row>
    <row r="1609" spans="1:12" s="34" customFormat="1" ht="25.5" customHeight="1" x14ac:dyDescent="0.25">
      <c r="A1609" s="23" t="str">
        <f>Лист4!A1607</f>
        <v xml:space="preserve">Бориса Алексеева ул. д.16 </v>
      </c>
      <c r="B1609" s="49">
        <f t="shared" si="50"/>
        <v>443.8643421276596</v>
      </c>
      <c r="C1609" s="49">
        <f t="shared" si="51"/>
        <v>30.263477872340424</v>
      </c>
      <c r="D1609" s="30">
        <v>0</v>
      </c>
      <c r="E1609" s="31">
        <v>30.263477872340424</v>
      </c>
      <c r="F1609" s="32">
        <v>0</v>
      </c>
      <c r="G1609" s="32">
        <v>0</v>
      </c>
      <c r="H1609" s="32">
        <v>0</v>
      </c>
      <c r="I1609" s="32"/>
      <c r="J1609" s="29">
        <f>Лист4!E1607/1000</f>
        <v>474.12782000000004</v>
      </c>
      <c r="K1609" s="33"/>
      <c r="L1609" s="33"/>
    </row>
    <row r="1610" spans="1:12" s="34" customFormat="1" ht="25.5" customHeight="1" x14ac:dyDescent="0.25">
      <c r="A1610" s="23" t="str">
        <f>Лист4!A1608</f>
        <v xml:space="preserve">Бориса Алексеева ул. д.1А </v>
      </c>
      <c r="B1610" s="49">
        <f t="shared" si="50"/>
        <v>528.8692340425531</v>
      </c>
      <c r="C1610" s="49">
        <f t="shared" si="51"/>
        <v>36.059265957446797</v>
      </c>
      <c r="D1610" s="30">
        <v>0</v>
      </c>
      <c r="E1610" s="31">
        <v>36.059265957446797</v>
      </c>
      <c r="F1610" s="32">
        <v>0</v>
      </c>
      <c r="G1610" s="32">
        <v>0</v>
      </c>
      <c r="H1610" s="32">
        <v>0</v>
      </c>
      <c r="I1610" s="32">
        <v>0</v>
      </c>
      <c r="J1610" s="29">
        <f>Лист4!E1608/1000</f>
        <v>564.92849999999987</v>
      </c>
      <c r="K1610" s="33"/>
      <c r="L1610" s="33"/>
    </row>
    <row r="1611" spans="1:12" s="34" customFormat="1" ht="25.5" customHeight="1" x14ac:dyDescent="0.25">
      <c r="A1611" s="23" t="str">
        <f>Лист4!A1609</f>
        <v xml:space="preserve">Бориса Алексеева ул. д.1Б </v>
      </c>
      <c r="B1611" s="49">
        <f t="shared" si="50"/>
        <v>530.50303829787242</v>
      </c>
      <c r="C1611" s="49">
        <f t="shared" si="51"/>
        <v>36.17066170212766</v>
      </c>
      <c r="D1611" s="30">
        <v>0</v>
      </c>
      <c r="E1611" s="31">
        <v>36.17066170212766</v>
      </c>
      <c r="F1611" s="32">
        <v>0</v>
      </c>
      <c r="G1611" s="32">
        <v>0</v>
      </c>
      <c r="H1611" s="32">
        <v>0</v>
      </c>
      <c r="I1611" s="32">
        <v>0</v>
      </c>
      <c r="J1611" s="29">
        <f>Лист4!E1609/1000</f>
        <v>566.67370000000005</v>
      </c>
      <c r="K1611" s="33"/>
      <c r="L1611" s="33"/>
    </row>
    <row r="1612" spans="1:12" s="34" customFormat="1" ht="25.5" customHeight="1" x14ac:dyDescent="0.25">
      <c r="A1612" s="23" t="str">
        <f>Лист4!A1610</f>
        <v xml:space="preserve">Бориса Алексеева ул. д.1В </v>
      </c>
      <c r="B1612" s="49">
        <f t="shared" si="50"/>
        <v>547.79290382978718</v>
      </c>
      <c r="C1612" s="49">
        <f t="shared" si="51"/>
        <v>37.349516170212759</v>
      </c>
      <c r="D1612" s="30">
        <v>0</v>
      </c>
      <c r="E1612" s="31">
        <v>37.349516170212759</v>
      </c>
      <c r="F1612" s="32">
        <v>0</v>
      </c>
      <c r="G1612" s="32">
        <v>0</v>
      </c>
      <c r="H1612" s="32">
        <v>0</v>
      </c>
      <c r="I1612" s="32">
        <v>419.2</v>
      </c>
      <c r="J1612" s="29">
        <f>Лист4!E1610/1000-I1612</f>
        <v>165.94241999999991</v>
      </c>
      <c r="K1612" s="33"/>
      <c r="L1612" s="33"/>
    </row>
    <row r="1613" spans="1:12" s="34" customFormat="1" ht="25.5" customHeight="1" x14ac:dyDescent="0.25">
      <c r="A1613" s="23" t="str">
        <f>Лист4!A1611</f>
        <v xml:space="preserve">Бориса Алексеева ул. д.2Б </v>
      </c>
      <c r="B1613" s="49">
        <f t="shared" si="50"/>
        <v>645.85985106382986</v>
      </c>
      <c r="C1613" s="49">
        <f t="shared" si="51"/>
        <v>44.035898936170213</v>
      </c>
      <c r="D1613" s="30">
        <v>0</v>
      </c>
      <c r="E1613" s="31">
        <v>44.035898936170213</v>
      </c>
      <c r="F1613" s="32">
        <v>0</v>
      </c>
      <c r="G1613" s="32">
        <v>0</v>
      </c>
      <c r="H1613" s="32">
        <v>0</v>
      </c>
      <c r="I1613" s="32">
        <v>0</v>
      </c>
      <c r="J1613" s="29">
        <f>Лист4!E1611/1000</f>
        <v>689.89575000000002</v>
      </c>
      <c r="K1613" s="33"/>
      <c r="L1613" s="33"/>
    </row>
    <row r="1614" spans="1:12" s="34" customFormat="1" ht="18.75" customHeight="1" x14ac:dyDescent="0.25">
      <c r="A1614" s="23" t="str">
        <f>Лист4!A1612</f>
        <v xml:space="preserve">Бориса Алексеева ул. д.4А </v>
      </c>
      <c r="B1614" s="49">
        <f t="shared" si="50"/>
        <v>813.69396595744684</v>
      </c>
      <c r="C1614" s="49">
        <f t="shared" si="51"/>
        <v>55.479134042553198</v>
      </c>
      <c r="D1614" s="30">
        <v>0</v>
      </c>
      <c r="E1614" s="31">
        <v>55.479134042553198</v>
      </c>
      <c r="F1614" s="32">
        <v>0</v>
      </c>
      <c r="G1614" s="32">
        <v>0</v>
      </c>
      <c r="H1614" s="32">
        <v>0</v>
      </c>
      <c r="I1614" s="32">
        <v>0</v>
      </c>
      <c r="J1614" s="29">
        <f>Лист4!E1612/1000</f>
        <v>869.17310000000009</v>
      </c>
      <c r="K1614" s="33"/>
      <c r="L1614" s="33"/>
    </row>
    <row r="1615" spans="1:12" s="34" customFormat="1" ht="18.75" customHeight="1" x14ac:dyDescent="0.25">
      <c r="A1615" s="23" t="str">
        <f>Лист4!A1613</f>
        <v xml:space="preserve">Бориса Алексеева ул. д.6 </v>
      </c>
      <c r="B1615" s="49">
        <f t="shared" si="50"/>
        <v>781.72922978723386</v>
      </c>
      <c r="C1615" s="49">
        <f t="shared" si="51"/>
        <v>53.299720212765948</v>
      </c>
      <c r="D1615" s="30">
        <v>0</v>
      </c>
      <c r="E1615" s="31">
        <v>53.299720212765948</v>
      </c>
      <c r="F1615" s="32">
        <v>0</v>
      </c>
      <c r="G1615" s="32">
        <v>0</v>
      </c>
      <c r="H1615" s="32">
        <v>0</v>
      </c>
      <c r="I1615" s="32">
        <v>0</v>
      </c>
      <c r="J1615" s="29">
        <f>Лист4!E1613/1000</f>
        <v>835.02894999999978</v>
      </c>
      <c r="K1615" s="33"/>
      <c r="L1615" s="33"/>
    </row>
    <row r="1616" spans="1:12" s="34" customFormat="1" ht="18.75" customHeight="1" x14ac:dyDescent="0.25">
      <c r="A1616" s="23" t="str">
        <f>Лист4!A1614</f>
        <v xml:space="preserve">Ботвина ул. д.10 </v>
      </c>
      <c r="B1616" s="49">
        <f t="shared" si="50"/>
        <v>558.68119999999999</v>
      </c>
      <c r="C1616" s="49">
        <f t="shared" si="51"/>
        <v>38.091900000000003</v>
      </c>
      <c r="D1616" s="30">
        <v>0</v>
      </c>
      <c r="E1616" s="31">
        <v>38.091900000000003</v>
      </c>
      <c r="F1616" s="32">
        <v>0</v>
      </c>
      <c r="G1616" s="32">
        <v>0</v>
      </c>
      <c r="H1616" s="32">
        <v>0</v>
      </c>
      <c r="I1616" s="32">
        <v>0</v>
      </c>
      <c r="J1616" s="29">
        <f>Лист4!E1614/1000</f>
        <v>596.7731</v>
      </c>
      <c r="K1616" s="33"/>
      <c r="L1616" s="33"/>
    </row>
    <row r="1617" spans="1:12" s="34" customFormat="1" ht="25.5" customHeight="1" x14ac:dyDescent="0.25">
      <c r="A1617" s="23" t="str">
        <f>Лист4!A1615</f>
        <v xml:space="preserve">Ботвина ул. д.12 </v>
      </c>
      <c r="B1617" s="49">
        <f t="shared" si="50"/>
        <v>589.28363999999988</v>
      </c>
      <c r="C1617" s="49">
        <f t="shared" si="51"/>
        <v>40.178429999999999</v>
      </c>
      <c r="D1617" s="30">
        <v>0</v>
      </c>
      <c r="E1617" s="31">
        <v>40.178429999999999</v>
      </c>
      <c r="F1617" s="32">
        <v>0</v>
      </c>
      <c r="G1617" s="32">
        <v>0</v>
      </c>
      <c r="H1617" s="32">
        <v>0</v>
      </c>
      <c r="I1617" s="32">
        <v>0</v>
      </c>
      <c r="J1617" s="29">
        <f>Лист4!E1615/1000</f>
        <v>629.46206999999993</v>
      </c>
      <c r="K1617" s="33"/>
      <c r="L1617" s="33"/>
    </row>
    <row r="1618" spans="1:12" s="34" customFormat="1" ht="25.5" customHeight="1" x14ac:dyDescent="0.25">
      <c r="A1618" s="23" t="str">
        <f>Лист4!A1616</f>
        <v xml:space="preserve">Ботвина ул. д.12Б </v>
      </c>
      <c r="B1618" s="49">
        <f t="shared" si="50"/>
        <v>574.17082893617021</v>
      </c>
      <c r="C1618" s="49">
        <f t="shared" si="51"/>
        <v>39.148011063829784</v>
      </c>
      <c r="D1618" s="30">
        <v>0</v>
      </c>
      <c r="E1618" s="31">
        <v>39.148011063829784</v>
      </c>
      <c r="F1618" s="32">
        <v>0</v>
      </c>
      <c r="G1618" s="32">
        <v>0</v>
      </c>
      <c r="H1618" s="32">
        <v>0</v>
      </c>
      <c r="I1618" s="32">
        <v>0</v>
      </c>
      <c r="J1618" s="29">
        <f>Лист4!E1616/1000</f>
        <v>613.31884000000002</v>
      </c>
      <c r="K1618" s="33"/>
      <c r="L1618" s="33"/>
    </row>
    <row r="1619" spans="1:12" s="34" customFormat="1" ht="25.5" customHeight="1" x14ac:dyDescent="0.25">
      <c r="A1619" s="23" t="str">
        <f>Лист4!A1617</f>
        <v xml:space="preserve">Ботвина ул. д.14А </v>
      </c>
      <c r="B1619" s="49">
        <f t="shared" si="50"/>
        <v>521.71998297872358</v>
      </c>
      <c r="C1619" s="49">
        <f t="shared" si="51"/>
        <v>35.571817021276608</v>
      </c>
      <c r="D1619" s="30">
        <v>0</v>
      </c>
      <c r="E1619" s="31">
        <v>35.571817021276608</v>
      </c>
      <c r="F1619" s="32">
        <v>0</v>
      </c>
      <c r="G1619" s="32">
        <v>0</v>
      </c>
      <c r="H1619" s="32">
        <v>0</v>
      </c>
      <c r="I1619" s="32">
        <v>0</v>
      </c>
      <c r="J1619" s="29">
        <f>Лист4!E1617/1000</f>
        <v>557.29180000000019</v>
      </c>
      <c r="K1619" s="33"/>
      <c r="L1619" s="33"/>
    </row>
    <row r="1620" spans="1:12" s="34" customFormat="1" ht="25.5" customHeight="1" x14ac:dyDescent="0.25">
      <c r="A1620" s="23" t="str">
        <f>Лист4!A1618</f>
        <v xml:space="preserve">Ботвина ул. д.18 </v>
      </c>
      <c r="B1620" s="49">
        <f t="shared" si="50"/>
        <v>559.28071404255309</v>
      </c>
      <c r="C1620" s="49">
        <f t="shared" si="51"/>
        <v>38.132775957446803</v>
      </c>
      <c r="D1620" s="30">
        <v>0</v>
      </c>
      <c r="E1620" s="31">
        <v>38.132775957446803</v>
      </c>
      <c r="F1620" s="32">
        <v>0</v>
      </c>
      <c r="G1620" s="32">
        <v>0</v>
      </c>
      <c r="H1620" s="32">
        <v>0</v>
      </c>
      <c r="I1620" s="32">
        <v>0</v>
      </c>
      <c r="J1620" s="29">
        <f>Лист4!E1618/1000</f>
        <v>597.41348999999991</v>
      </c>
      <c r="K1620" s="33"/>
      <c r="L1620" s="33"/>
    </row>
    <row r="1621" spans="1:12" s="34" customFormat="1" ht="18.75" customHeight="1" x14ac:dyDescent="0.25">
      <c r="A1621" s="23" t="str">
        <f>Лист4!A1619</f>
        <v xml:space="preserve">Ботвина ул. д.1А </v>
      </c>
      <c r="B1621" s="49">
        <f t="shared" si="50"/>
        <v>65.179961702127642</v>
      </c>
      <c r="C1621" s="49">
        <f t="shared" si="51"/>
        <v>4.4440882978723391</v>
      </c>
      <c r="D1621" s="30">
        <v>0</v>
      </c>
      <c r="E1621" s="31">
        <v>4.4440882978723391</v>
      </c>
      <c r="F1621" s="32">
        <v>0</v>
      </c>
      <c r="G1621" s="32">
        <v>0</v>
      </c>
      <c r="H1621" s="32">
        <v>0</v>
      </c>
      <c r="I1621" s="32">
        <v>0</v>
      </c>
      <c r="J1621" s="29">
        <f>Лист4!E1619/1000</f>
        <v>69.624049999999983</v>
      </c>
      <c r="K1621" s="33"/>
      <c r="L1621" s="33"/>
    </row>
    <row r="1622" spans="1:12" s="34" customFormat="1" ht="18.75" customHeight="1" x14ac:dyDescent="0.25">
      <c r="A1622" s="23" t="str">
        <f>Лист4!A1620</f>
        <v xml:space="preserve">Ботвина ул. д.20 </v>
      </c>
      <c r="B1622" s="49">
        <f t="shared" si="50"/>
        <v>769.43530212765938</v>
      </c>
      <c r="C1622" s="49">
        <f t="shared" si="51"/>
        <v>52.461497872340402</v>
      </c>
      <c r="D1622" s="30">
        <v>0</v>
      </c>
      <c r="E1622" s="31">
        <v>52.461497872340402</v>
      </c>
      <c r="F1622" s="32">
        <v>0</v>
      </c>
      <c r="G1622" s="32">
        <v>0</v>
      </c>
      <c r="H1622" s="32">
        <v>0</v>
      </c>
      <c r="I1622" s="32">
        <v>0</v>
      </c>
      <c r="J1622" s="29">
        <f>Лист4!E1620/1000</f>
        <v>821.89679999999976</v>
      </c>
      <c r="K1622" s="33"/>
      <c r="L1622" s="33"/>
    </row>
    <row r="1623" spans="1:12" s="34" customFormat="1" ht="18.75" customHeight="1" x14ac:dyDescent="0.25">
      <c r="A1623" s="23" t="str">
        <f>Лист4!A1621</f>
        <v xml:space="preserve">Ботвина ул. д.22 </v>
      </c>
      <c r="B1623" s="49">
        <f t="shared" si="50"/>
        <v>441.55694468085107</v>
      </c>
      <c r="C1623" s="49">
        <f t="shared" si="51"/>
        <v>30.106155319148939</v>
      </c>
      <c r="D1623" s="30">
        <v>0</v>
      </c>
      <c r="E1623" s="31">
        <v>30.106155319148939</v>
      </c>
      <c r="F1623" s="32">
        <v>0</v>
      </c>
      <c r="G1623" s="32">
        <v>0</v>
      </c>
      <c r="H1623" s="32">
        <v>0</v>
      </c>
      <c r="I1623" s="32">
        <v>0</v>
      </c>
      <c r="J1623" s="29">
        <f>Лист4!E1621/1000</f>
        <v>471.66310000000004</v>
      </c>
      <c r="K1623" s="33"/>
      <c r="L1623" s="33"/>
    </row>
    <row r="1624" spans="1:12" s="34" customFormat="1" ht="18.75" customHeight="1" x14ac:dyDescent="0.25">
      <c r="A1624" s="23" t="str">
        <f>Лист4!A1622</f>
        <v xml:space="preserve">Ботвина ул. д.26 </v>
      </c>
      <c r="B1624" s="49">
        <f t="shared" si="50"/>
        <v>414.80826808510648</v>
      </c>
      <c r="C1624" s="49">
        <f t="shared" si="51"/>
        <v>28.282381914893627</v>
      </c>
      <c r="D1624" s="30">
        <v>0</v>
      </c>
      <c r="E1624" s="31">
        <v>28.282381914893627</v>
      </c>
      <c r="F1624" s="32">
        <v>0</v>
      </c>
      <c r="G1624" s="32">
        <v>0</v>
      </c>
      <c r="H1624" s="32">
        <v>0</v>
      </c>
      <c r="I1624" s="32">
        <v>0</v>
      </c>
      <c r="J1624" s="29">
        <f>Лист4!E1622/1000</f>
        <v>443.0906500000001</v>
      </c>
      <c r="K1624" s="33"/>
      <c r="L1624" s="33"/>
    </row>
    <row r="1625" spans="1:12" s="34" customFormat="1" ht="18.75" customHeight="1" x14ac:dyDescent="0.25">
      <c r="A1625" s="23" t="str">
        <f>Лист4!A1623</f>
        <v xml:space="preserve">Ботвина ул. д.28 </v>
      </c>
      <c r="B1625" s="49">
        <f t="shared" si="50"/>
        <v>425.95417021276592</v>
      </c>
      <c r="C1625" s="49">
        <f t="shared" si="51"/>
        <v>29.042329787234038</v>
      </c>
      <c r="D1625" s="30">
        <v>0</v>
      </c>
      <c r="E1625" s="31">
        <v>29.042329787234038</v>
      </c>
      <c r="F1625" s="32">
        <v>0</v>
      </c>
      <c r="G1625" s="32">
        <v>0</v>
      </c>
      <c r="H1625" s="32">
        <v>0</v>
      </c>
      <c r="I1625" s="32">
        <v>0</v>
      </c>
      <c r="J1625" s="29">
        <f>Лист4!E1623/1000</f>
        <v>454.99649999999997</v>
      </c>
      <c r="K1625" s="33"/>
      <c r="L1625" s="33"/>
    </row>
    <row r="1626" spans="1:12" s="34" customFormat="1" ht="18.75" customHeight="1" x14ac:dyDescent="0.25">
      <c r="A1626" s="23" t="str">
        <f>Лист4!A1624</f>
        <v xml:space="preserve">Ботвина ул. д.29 - корп. 1 </v>
      </c>
      <c r="B1626" s="49">
        <f t="shared" si="50"/>
        <v>310.99742042553197</v>
      </c>
      <c r="C1626" s="49">
        <f t="shared" si="51"/>
        <v>21.204369574468089</v>
      </c>
      <c r="D1626" s="30">
        <v>0</v>
      </c>
      <c r="E1626" s="31">
        <v>21.204369574468089</v>
      </c>
      <c r="F1626" s="32">
        <v>0</v>
      </c>
      <c r="G1626" s="32">
        <v>0</v>
      </c>
      <c r="H1626" s="32">
        <v>0</v>
      </c>
      <c r="I1626" s="32"/>
      <c r="J1626" s="29">
        <f>Лист4!E1624/1000</f>
        <v>332.20179000000007</v>
      </c>
      <c r="K1626" s="33"/>
      <c r="L1626" s="33"/>
    </row>
    <row r="1627" spans="1:12" s="34" customFormat="1" ht="18.75" customHeight="1" x14ac:dyDescent="0.25">
      <c r="A1627" s="23" t="str">
        <f>Лист4!A1625</f>
        <v xml:space="preserve">Ботвина ул. д.30 </v>
      </c>
      <c r="B1627" s="49">
        <f t="shared" si="50"/>
        <v>412.25537872340419</v>
      </c>
      <c r="C1627" s="49">
        <f t="shared" si="51"/>
        <v>28.108321276595738</v>
      </c>
      <c r="D1627" s="30">
        <v>0</v>
      </c>
      <c r="E1627" s="31">
        <v>28.108321276595738</v>
      </c>
      <c r="F1627" s="32">
        <v>0</v>
      </c>
      <c r="G1627" s="32">
        <v>0</v>
      </c>
      <c r="H1627" s="32">
        <v>0</v>
      </c>
      <c r="I1627" s="32"/>
      <c r="J1627" s="29">
        <f>Лист4!E1625/1000</f>
        <v>440.36369999999994</v>
      </c>
      <c r="K1627" s="33"/>
      <c r="L1627" s="33"/>
    </row>
    <row r="1628" spans="1:12" s="34" customFormat="1" ht="18.75" customHeight="1" x14ac:dyDescent="0.25">
      <c r="A1628" s="23" t="str">
        <f>Лист4!A1626</f>
        <v xml:space="preserve">Ботвина ул. д.39 </v>
      </c>
      <c r="B1628" s="49">
        <f t="shared" si="50"/>
        <v>0</v>
      </c>
      <c r="C1628" s="49">
        <f t="shared" si="51"/>
        <v>0</v>
      </c>
      <c r="D1628" s="30">
        <v>0</v>
      </c>
      <c r="E1628" s="31">
        <v>0</v>
      </c>
      <c r="F1628" s="32">
        <v>0</v>
      </c>
      <c r="G1628" s="32">
        <v>0</v>
      </c>
      <c r="H1628" s="32">
        <v>0</v>
      </c>
      <c r="I1628" s="32">
        <v>0</v>
      </c>
      <c r="J1628" s="29">
        <f>Лист4!E1626/1000</f>
        <v>0</v>
      </c>
      <c r="K1628" s="33"/>
      <c r="L1628" s="33"/>
    </row>
    <row r="1629" spans="1:12" s="34" customFormat="1" ht="18.75" customHeight="1" x14ac:dyDescent="0.25">
      <c r="A1629" s="23" t="str">
        <f>Лист4!A1627</f>
        <v xml:space="preserve">Ботвина ул. д.4 </v>
      </c>
      <c r="B1629" s="49">
        <f t="shared" si="50"/>
        <v>481.33309446808516</v>
      </c>
      <c r="C1629" s="49">
        <f t="shared" si="51"/>
        <v>32.8181655319149</v>
      </c>
      <c r="D1629" s="30">
        <v>0</v>
      </c>
      <c r="E1629" s="31">
        <v>32.8181655319149</v>
      </c>
      <c r="F1629" s="32">
        <v>0</v>
      </c>
      <c r="G1629" s="32">
        <v>0</v>
      </c>
      <c r="H1629" s="32">
        <v>0</v>
      </c>
      <c r="I1629" s="32">
        <v>0</v>
      </c>
      <c r="J1629" s="29">
        <f>Лист4!E1627/1000</f>
        <v>514.15126000000009</v>
      </c>
      <c r="K1629" s="33"/>
      <c r="L1629" s="33"/>
    </row>
    <row r="1630" spans="1:12" s="34" customFormat="1" ht="18.75" customHeight="1" x14ac:dyDescent="0.25">
      <c r="A1630" s="23" t="str">
        <f>Лист4!A1628</f>
        <v xml:space="preserve">Ботвина ул. д.6 </v>
      </c>
      <c r="B1630" s="49">
        <f t="shared" si="50"/>
        <v>331.23188765957411</v>
      </c>
      <c r="C1630" s="49">
        <f t="shared" si="51"/>
        <v>22.583992340425517</v>
      </c>
      <c r="D1630" s="30">
        <v>0</v>
      </c>
      <c r="E1630" s="31">
        <v>22.583992340425517</v>
      </c>
      <c r="F1630" s="32">
        <v>0</v>
      </c>
      <c r="G1630" s="32">
        <v>0</v>
      </c>
      <c r="H1630" s="32">
        <v>0</v>
      </c>
      <c r="I1630" s="32">
        <v>3758.4</v>
      </c>
      <c r="J1630" s="29">
        <f>Лист4!E1628/1000-I1630</f>
        <v>-3404.5841200000004</v>
      </c>
      <c r="K1630" s="33"/>
      <c r="L1630" s="33"/>
    </row>
    <row r="1631" spans="1:12" s="34" customFormat="1" ht="18.75" customHeight="1" x14ac:dyDescent="0.25">
      <c r="A1631" s="23" t="str">
        <f>Лист4!A1629</f>
        <v xml:space="preserve">Ботвина ул. д.8 </v>
      </c>
      <c r="B1631" s="49">
        <f t="shared" si="50"/>
        <v>600.11530723404258</v>
      </c>
      <c r="C1631" s="49">
        <f t="shared" si="51"/>
        <v>40.916952765957447</v>
      </c>
      <c r="D1631" s="30">
        <v>0</v>
      </c>
      <c r="E1631" s="31">
        <v>40.916952765957447</v>
      </c>
      <c r="F1631" s="32">
        <v>0</v>
      </c>
      <c r="G1631" s="32">
        <v>0</v>
      </c>
      <c r="H1631" s="32">
        <v>0</v>
      </c>
      <c r="I1631" s="32"/>
      <c r="J1631" s="29">
        <f>Лист4!E1629/1000</f>
        <v>641.03226000000006</v>
      </c>
      <c r="K1631" s="33"/>
      <c r="L1631" s="33"/>
    </row>
    <row r="1632" spans="1:12" s="34" customFormat="1" ht="18.75" customHeight="1" x14ac:dyDescent="0.25">
      <c r="A1632" s="23" t="str">
        <f>Лист4!A1630</f>
        <v xml:space="preserve">Ботвина ул. д.83 </v>
      </c>
      <c r="B1632" s="49">
        <f t="shared" si="50"/>
        <v>106.11004425531917</v>
      </c>
      <c r="C1632" s="49">
        <f t="shared" si="51"/>
        <v>7.2347757446808529</v>
      </c>
      <c r="D1632" s="30"/>
      <c r="E1632" s="31">
        <v>7.2347757446808529</v>
      </c>
      <c r="F1632" s="32"/>
      <c r="G1632" s="32"/>
      <c r="H1632" s="32"/>
      <c r="I1632" s="32">
        <v>0</v>
      </c>
      <c r="J1632" s="29">
        <f>Лист4!E1630/1000</f>
        <v>113.34482000000003</v>
      </c>
      <c r="K1632" s="33"/>
      <c r="L1632" s="33"/>
    </row>
    <row r="1633" spans="1:12" s="34" customFormat="1" ht="18.75" customHeight="1" x14ac:dyDescent="0.25">
      <c r="A1633" s="23" t="str">
        <f>Лист4!A1631</f>
        <v xml:space="preserve">Ботвина ул. д.85 </v>
      </c>
      <c r="B1633" s="49">
        <f t="shared" si="50"/>
        <v>111.54477446808512</v>
      </c>
      <c r="C1633" s="49">
        <f t="shared" si="51"/>
        <v>7.6053255319148949</v>
      </c>
      <c r="D1633" s="30"/>
      <c r="E1633" s="31">
        <v>7.6053255319148949</v>
      </c>
      <c r="F1633" s="32"/>
      <c r="G1633" s="32"/>
      <c r="H1633" s="32"/>
      <c r="I1633" s="32"/>
      <c r="J1633" s="29">
        <f>Лист4!E1631/1000</f>
        <v>119.15010000000002</v>
      </c>
      <c r="K1633" s="33"/>
      <c r="L1633" s="33"/>
    </row>
    <row r="1634" spans="1:12" s="34" customFormat="1" ht="18.75" customHeight="1" x14ac:dyDescent="0.25">
      <c r="A1634" s="23" t="str">
        <f>Лист4!A1632</f>
        <v xml:space="preserve">Ботвина ул. д.85А </v>
      </c>
      <c r="B1634" s="49">
        <f t="shared" si="50"/>
        <v>54.640042553191492</v>
      </c>
      <c r="C1634" s="49">
        <f t="shared" si="51"/>
        <v>3.7254574468085107</v>
      </c>
      <c r="D1634" s="30">
        <v>0</v>
      </c>
      <c r="E1634" s="31">
        <v>3.7254574468085107</v>
      </c>
      <c r="F1634" s="32">
        <v>0</v>
      </c>
      <c r="G1634" s="32">
        <v>0</v>
      </c>
      <c r="H1634" s="32">
        <v>0</v>
      </c>
      <c r="I1634" s="32"/>
      <c r="J1634" s="29">
        <f>Лист4!E1632/1000</f>
        <v>58.365500000000004</v>
      </c>
      <c r="K1634" s="33"/>
      <c r="L1634" s="33"/>
    </row>
    <row r="1635" spans="1:12" s="34" customFormat="1" ht="18.75" customHeight="1" x14ac:dyDescent="0.25">
      <c r="A1635" s="23" t="str">
        <f>Лист4!A1633</f>
        <v xml:space="preserve">Ботвина ул. д.87 </v>
      </c>
      <c r="B1635" s="49">
        <f t="shared" si="50"/>
        <v>115.1368595744681</v>
      </c>
      <c r="C1635" s="49">
        <f t="shared" si="51"/>
        <v>7.8502404255319149</v>
      </c>
      <c r="D1635" s="30">
        <v>0</v>
      </c>
      <c r="E1635" s="31">
        <v>7.8502404255319149</v>
      </c>
      <c r="F1635" s="32">
        <v>0</v>
      </c>
      <c r="G1635" s="32">
        <v>0</v>
      </c>
      <c r="H1635" s="32">
        <v>0</v>
      </c>
      <c r="I1635" s="32"/>
      <c r="J1635" s="29">
        <f>Лист4!E1633/1000</f>
        <v>122.98710000000001</v>
      </c>
      <c r="K1635" s="33"/>
      <c r="L1635" s="33"/>
    </row>
    <row r="1636" spans="1:12" s="34" customFormat="1" ht="18.75" customHeight="1" x14ac:dyDescent="0.25">
      <c r="A1636" s="23" t="str">
        <f>Лист4!A1634</f>
        <v xml:space="preserve">Ботвина ул. д.87А </v>
      </c>
      <c r="B1636" s="49">
        <f t="shared" si="50"/>
        <v>104.8232595744681</v>
      </c>
      <c r="C1636" s="49">
        <f t="shared" si="51"/>
        <v>7.147040425531916</v>
      </c>
      <c r="D1636" s="30">
        <v>0</v>
      </c>
      <c r="E1636" s="31">
        <v>7.147040425531916</v>
      </c>
      <c r="F1636" s="32">
        <v>0</v>
      </c>
      <c r="G1636" s="32">
        <v>0</v>
      </c>
      <c r="H1636" s="32">
        <v>0</v>
      </c>
      <c r="I1636" s="32">
        <v>0</v>
      </c>
      <c r="J1636" s="29">
        <f>Лист4!E1634/1000</f>
        <v>111.97030000000001</v>
      </c>
      <c r="K1636" s="33"/>
      <c r="L1636" s="33"/>
    </row>
    <row r="1637" spans="1:12" s="34" customFormat="1" ht="25.5" customHeight="1" x14ac:dyDescent="0.25">
      <c r="A1637" s="23" t="str">
        <f>Лист4!A1635</f>
        <v xml:space="preserve">Ботвина ул. д.89 </v>
      </c>
      <c r="B1637" s="49">
        <f t="shared" si="50"/>
        <v>252.12880000000001</v>
      </c>
      <c r="C1637" s="49">
        <f t="shared" si="51"/>
        <v>17.190600000000003</v>
      </c>
      <c r="D1637" s="30">
        <v>0</v>
      </c>
      <c r="E1637" s="31">
        <v>17.190600000000003</v>
      </c>
      <c r="F1637" s="32">
        <v>0</v>
      </c>
      <c r="G1637" s="32">
        <v>0</v>
      </c>
      <c r="H1637" s="32">
        <v>0</v>
      </c>
      <c r="I1637" s="32">
        <v>0</v>
      </c>
      <c r="J1637" s="29">
        <f>Лист4!E1635/1000</f>
        <v>269.31940000000003</v>
      </c>
      <c r="K1637" s="33"/>
      <c r="L1637" s="33"/>
    </row>
    <row r="1638" spans="1:12" s="34" customFormat="1" ht="25.5" customHeight="1" x14ac:dyDescent="0.25">
      <c r="A1638" s="23" t="str">
        <f>Лист4!A1636</f>
        <v xml:space="preserve">Ботвина ул. д.91А </v>
      </c>
      <c r="B1638" s="49">
        <f t="shared" si="50"/>
        <v>253.04039574468078</v>
      </c>
      <c r="C1638" s="49">
        <f t="shared" si="51"/>
        <v>17.252754255319143</v>
      </c>
      <c r="D1638" s="30">
        <v>0</v>
      </c>
      <c r="E1638" s="31">
        <v>17.252754255319143</v>
      </c>
      <c r="F1638" s="32">
        <v>0</v>
      </c>
      <c r="G1638" s="32">
        <v>0</v>
      </c>
      <c r="H1638" s="32">
        <v>0</v>
      </c>
      <c r="I1638" s="32">
        <v>0</v>
      </c>
      <c r="J1638" s="29">
        <f>Лист4!E1636/1000</f>
        <v>270.29314999999991</v>
      </c>
      <c r="K1638" s="33"/>
      <c r="L1638" s="33"/>
    </row>
    <row r="1639" spans="1:12" s="34" customFormat="1" ht="25.5" customHeight="1" x14ac:dyDescent="0.25">
      <c r="A1639" s="23" t="str">
        <f>Лист4!A1637</f>
        <v xml:space="preserve">Ботвина ул. д.93 </v>
      </c>
      <c r="B1639" s="49">
        <f t="shared" si="50"/>
        <v>83.576408510638302</v>
      </c>
      <c r="C1639" s="49">
        <f t="shared" si="51"/>
        <v>5.6983914893617023</v>
      </c>
      <c r="D1639" s="30">
        <v>0</v>
      </c>
      <c r="E1639" s="31">
        <v>5.6983914893617023</v>
      </c>
      <c r="F1639" s="32">
        <v>0</v>
      </c>
      <c r="G1639" s="32">
        <v>0</v>
      </c>
      <c r="H1639" s="32">
        <v>0</v>
      </c>
      <c r="I1639" s="32">
        <v>0</v>
      </c>
      <c r="J1639" s="29">
        <f>Лист4!E1637/1000</f>
        <v>89.274799999999999</v>
      </c>
      <c r="K1639" s="33"/>
      <c r="L1639" s="33"/>
    </row>
    <row r="1640" spans="1:12" s="34" customFormat="1" ht="25.5" customHeight="1" x14ac:dyDescent="0.25">
      <c r="A1640" s="23" t="str">
        <f>Лист4!A1638</f>
        <v xml:space="preserve">Ботвина ул. д.95 </v>
      </c>
      <c r="B1640" s="49">
        <f t="shared" si="50"/>
        <v>63.329246808510632</v>
      </c>
      <c r="C1640" s="49">
        <f t="shared" si="51"/>
        <v>4.3179031914893615</v>
      </c>
      <c r="D1640" s="30">
        <v>0</v>
      </c>
      <c r="E1640" s="31">
        <v>4.3179031914893615</v>
      </c>
      <c r="F1640" s="32">
        <v>0</v>
      </c>
      <c r="G1640" s="32">
        <v>0</v>
      </c>
      <c r="H1640" s="32">
        <v>0</v>
      </c>
      <c r="I1640" s="32">
        <v>0</v>
      </c>
      <c r="J1640" s="29">
        <f>Лист4!E1638/1000</f>
        <v>67.647149999999996</v>
      </c>
      <c r="K1640" s="33"/>
      <c r="L1640" s="33"/>
    </row>
    <row r="1641" spans="1:12" s="34" customFormat="1" ht="25.5" customHeight="1" x14ac:dyDescent="0.25">
      <c r="A1641" s="23" t="str">
        <f>Лист4!A1639</f>
        <v xml:space="preserve">Ботвина ул. д.97 </v>
      </c>
      <c r="B1641" s="49">
        <f t="shared" si="50"/>
        <v>529.66149617021256</v>
      </c>
      <c r="C1641" s="49">
        <f t="shared" si="51"/>
        <v>36.113283829787221</v>
      </c>
      <c r="D1641" s="30">
        <v>0</v>
      </c>
      <c r="E1641" s="31">
        <v>36.113283829787221</v>
      </c>
      <c r="F1641" s="32">
        <v>0</v>
      </c>
      <c r="G1641" s="32">
        <v>0</v>
      </c>
      <c r="H1641" s="32">
        <v>0</v>
      </c>
      <c r="I1641" s="32">
        <v>2259.1999999999998</v>
      </c>
      <c r="J1641" s="29">
        <f>Лист4!E1639/1000-I1641</f>
        <v>-1693.4252200000001</v>
      </c>
      <c r="K1641" s="33"/>
      <c r="L1641" s="33"/>
    </row>
    <row r="1642" spans="1:12" s="34" customFormat="1" ht="25.5" customHeight="1" x14ac:dyDescent="0.25">
      <c r="A1642" s="23" t="str">
        <f>Лист4!A1640</f>
        <v xml:space="preserve">Бульвар Победы ул. д.8 </v>
      </c>
      <c r="B1642" s="49">
        <f t="shared" si="50"/>
        <v>0</v>
      </c>
      <c r="C1642" s="49">
        <f t="shared" si="51"/>
        <v>0</v>
      </c>
      <c r="D1642" s="30">
        <v>0</v>
      </c>
      <c r="E1642" s="31">
        <v>0</v>
      </c>
      <c r="F1642" s="32">
        <v>0</v>
      </c>
      <c r="G1642" s="32">
        <v>0</v>
      </c>
      <c r="H1642" s="32">
        <v>0</v>
      </c>
      <c r="I1642" s="32">
        <v>0</v>
      </c>
      <c r="J1642" s="29">
        <f>Лист4!E1640/1000</f>
        <v>0</v>
      </c>
      <c r="K1642" s="33"/>
      <c r="L1642" s="33"/>
    </row>
    <row r="1643" spans="1:12" s="34" customFormat="1" ht="25.5" customHeight="1" x14ac:dyDescent="0.25">
      <c r="A1643" s="23" t="str">
        <f>Лист4!A1641</f>
        <v xml:space="preserve">Бульварная ул. д.11 - корп. 1 </v>
      </c>
      <c r="B1643" s="49">
        <f t="shared" si="50"/>
        <v>486.3093446808511</v>
      </c>
      <c r="C1643" s="49">
        <f t="shared" si="51"/>
        <v>33.157455319148937</v>
      </c>
      <c r="D1643" s="30">
        <v>0</v>
      </c>
      <c r="E1643" s="31">
        <v>33.157455319148937</v>
      </c>
      <c r="F1643" s="32">
        <v>0</v>
      </c>
      <c r="G1643" s="32">
        <v>0</v>
      </c>
      <c r="H1643" s="32">
        <v>0</v>
      </c>
      <c r="I1643" s="32">
        <v>0</v>
      </c>
      <c r="J1643" s="29">
        <f>Лист4!E1641/1000</f>
        <v>519.46680000000003</v>
      </c>
      <c r="K1643" s="33"/>
      <c r="L1643" s="33"/>
    </row>
    <row r="1644" spans="1:12" s="34" customFormat="1" ht="25.5" customHeight="1" x14ac:dyDescent="0.25">
      <c r="A1644" s="23" t="str">
        <f>Лист4!A1642</f>
        <v xml:space="preserve">Бульварная ул. д.11 - корп. 2 </v>
      </c>
      <c r="B1644" s="49">
        <f t="shared" si="50"/>
        <v>322.7883063829787</v>
      </c>
      <c r="C1644" s="49">
        <f t="shared" si="51"/>
        <v>22.008293617021273</v>
      </c>
      <c r="D1644" s="30">
        <v>0</v>
      </c>
      <c r="E1644" s="31">
        <v>22.008293617021273</v>
      </c>
      <c r="F1644" s="32">
        <v>0</v>
      </c>
      <c r="G1644" s="32">
        <v>0</v>
      </c>
      <c r="H1644" s="32">
        <v>0</v>
      </c>
      <c r="I1644" s="32">
        <v>0</v>
      </c>
      <c r="J1644" s="29">
        <f>Лист4!E1642/1000</f>
        <v>344.79659999999996</v>
      </c>
      <c r="K1644" s="33"/>
      <c r="L1644" s="33"/>
    </row>
    <row r="1645" spans="1:12" s="34" customFormat="1" ht="18.75" customHeight="1" x14ac:dyDescent="0.25">
      <c r="A1645" s="23" t="str">
        <f>Лист4!A1643</f>
        <v xml:space="preserve">Бульварная ул. д.12 </v>
      </c>
      <c r="B1645" s="49">
        <f t="shared" si="50"/>
        <v>304.42092765957449</v>
      </c>
      <c r="C1645" s="49">
        <f t="shared" si="51"/>
        <v>20.755972340425537</v>
      </c>
      <c r="D1645" s="30">
        <v>0</v>
      </c>
      <c r="E1645" s="31">
        <v>20.755972340425537</v>
      </c>
      <c r="F1645" s="32">
        <v>0</v>
      </c>
      <c r="G1645" s="32">
        <v>0</v>
      </c>
      <c r="H1645" s="32">
        <v>0</v>
      </c>
      <c r="I1645" s="32"/>
      <c r="J1645" s="29">
        <f>Лист4!E1643/1000</f>
        <v>325.17690000000005</v>
      </c>
      <c r="K1645" s="33"/>
      <c r="L1645" s="33"/>
    </row>
    <row r="1646" spans="1:12" s="34" customFormat="1" ht="25.5" customHeight="1" x14ac:dyDescent="0.25">
      <c r="A1646" s="23" t="str">
        <f>Лист4!A1644</f>
        <v xml:space="preserve">Бульварная ул. д.14 </v>
      </c>
      <c r="B1646" s="49">
        <f t="shared" si="50"/>
        <v>643.53707234042554</v>
      </c>
      <c r="C1646" s="49">
        <f t="shared" si="51"/>
        <v>43.877527659574461</v>
      </c>
      <c r="D1646" s="30">
        <v>0</v>
      </c>
      <c r="E1646" s="31">
        <v>43.877527659574461</v>
      </c>
      <c r="F1646" s="32">
        <v>0</v>
      </c>
      <c r="G1646" s="32">
        <v>0</v>
      </c>
      <c r="H1646" s="32">
        <v>0</v>
      </c>
      <c r="I1646" s="32">
        <v>0</v>
      </c>
      <c r="J1646" s="29">
        <f>Лист4!E1644/1000</f>
        <v>687.41459999999995</v>
      </c>
      <c r="K1646" s="33"/>
      <c r="L1646" s="33"/>
    </row>
    <row r="1647" spans="1:12" s="34" customFormat="1" ht="25.5" customHeight="1" x14ac:dyDescent="0.25">
      <c r="A1647" s="23" t="str">
        <f>Лист4!A1645</f>
        <v xml:space="preserve">Бульварная ул. д.15 </v>
      </c>
      <c r="B1647" s="49">
        <f t="shared" si="50"/>
        <v>620.55999148936166</v>
      </c>
      <c r="C1647" s="49">
        <f t="shared" si="51"/>
        <v>42.310908510638299</v>
      </c>
      <c r="D1647" s="30">
        <v>0</v>
      </c>
      <c r="E1647" s="31">
        <v>42.310908510638299</v>
      </c>
      <c r="F1647" s="32">
        <v>0</v>
      </c>
      <c r="G1647" s="32">
        <v>0</v>
      </c>
      <c r="H1647" s="32">
        <v>0</v>
      </c>
      <c r="I1647" s="32">
        <v>0</v>
      </c>
      <c r="J1647" s="29">
        <f>Лист4!E1645/1000</f>
        <v>662.87090000000001</v>
      </c>
      <c r="K1647" s="33"/>
      <c r="L1647" s="33"/>
    </row>
    <row r="1648" spans="1:12" s="34" customFormat="1" ht="25.5" customHeight="1" x14ac:dyDescent="0.25">
      <c r="A1648" s="23" t="str">
        <f>Лист4!A1646</f>
        <v xml:space="preserve">Бульварная ул. д.2 </v>
      </c>
      <c r="B1648" s="49">
        <f t="shared" si="50"/>
        <v>1460.3336280851067</v>
      </c>
      <c r="C1648" s="49">
        <f t="shared" si="51"/>
        <v>99.568201914893621</v>
      </c>
      <c r="D1648" s="30">
        <v>0</v>
      </c>
      <c r="E1648" s="31">
        <v>99.568201914893621</v>
      </c>
      <c r="F1648" s="32">
        <v>0</v>
      </c>
      <c r="G1648" s="32">
        <v>0</v>
      </c>
      <c r="H1648" s="32">
        <v>0</v>
      </c>
      <c r="I1648" s="32">
        <v>0</v>
      </c>
      <c r="J1648" s="29">
        <f>Лист4!E1646/1000</f>
        <v>1559.9018300000002</v>
      </c>
      <c r="K1648" s="33"/>
      <c r="L1648" s="33"/>
    </row>
    <row r="1649" spans="1:12" s="34" customFormat="1" ht="18.75" customHeight="1" x14ac:dyDescent="0.25">
      <c r="A1649" s="23" t="str">
        <f>Лист4!A1647</f>
        <v xml:space="preserve">Бульварная ул. д.2 - корп. 2 </v>
      </c>
      <c r="B1649" s="49">
        <f t="shared" si="50"/>
        <v>442.5823319148937</v>
      </c>
      <c r="C1649" s="49">
        <f t="shared" si="51"/>
        <v>30.176068085106394</v>
      </c>
      <c r="D1649" s="30">
        <v>0</v>
      </c>
      <c r="E1649" s="31">
        <v>30.176068085106394</v>
      </c>
      <c r="F1649" s="32">
        <v>0</v>
      </c>
      <c r="G1649" s="32">
        <v>0</v>
      </c>
      <c r="H1649" s="32">
        <v>0</v>
      </c>
      <c r="I1649" s="32">
        <v>0</v>
      </c>
      <c r="J1649" s="29">
        <f>Лист4!E1647/1000</f>
        <v>472.75840000000011</v>
      </c>
      <c r="K1649" s="33"/>
      <c r="L1649" s="33"/>
    </row>
    <row r="1650" spans="1:12" s="34" customFormat="1" ht="18.75" customHeight="1" x14ac:dyDescent="0.25">
      <c r="A1650" s="23" t="str">
        <f>Лист4!A1648</f>
        <v xml:space="preserve">Бульварная ул. д.4 </v>
      </c>
      <c r="B1650" s="49">
        <f t="shared" si="50"/>
        <v>1207.2810340425533</v>
      </c>
      <c r="C1650" s="49">
        <f t="shared" si="51"/>
        <v>82.314615957446819</v>
      </c>
      <c r="D1650" s="30">
        <v>0</v>
      </c>
      <c r="E1650" s="31">
        <v>82.314615957446819</v>
      </c>
      <c r="F1650" s="32">
        <v>0</v>
      </c>
      <c r="G1650" s="32">
        <v>0</v>
      </c>
      <c r="H1650" s="32">
        <v>0</v>
      </c>
      <c r="I1650" s="32">
        <v>0</v>
      </c>
      <c r="J1650" s="29">
        <f>Лист4!E1648/1000</f>
        <v>1289.5956500000002</v>
      </c>
      <c r="K1650" s="33"/>
      <c r="L1650" s="33"/>
    </row>
    <row r="1651" spans="1:12" s="34" customFormat="1" ht="18.75" customHeight="1" x14ac:dyDescent="0.25">
      <c r="A1651" s="23" t="str">
        <f>Лист4!A1649</f>
        <v xml:space="preserve">Бульварная ул. д.4 - корп. 1 </v>
      </c>
      <c r="B1651" s="49">
        <f t="shared" si="50"/>
        <v>717.29682808510597</v>
      </c>
      <c r="C1651" s="49">
        <f t="shared" si="51"/>
        <v>48.906601914893585</v>
      </c>
      <c r="D1651" s="30">
        <v>0</v>
      </c>
      <c r="E1651" s="31">
        <v>48.906601914893585</v>
      </c>
      <c r="F1651" s="32">
        <v>0</v>
      </c>
      <c r="G1651" s="32">
        <v>0</v>
      </c>
      <c r="H1651" s="32">
        <v>0</v>
      </c>
      <c r="I1651" s="32">
        <v>0</v>
      </c>
      <c r="J1651" s="29">
        <f>Лист4!E1649/1000</f>
        <v>766.20342999999957</v>
      </c>
      <c r="K1651" s="33"/>
      <c r="L1651" s="33"/>
    </row>
    <row r="1652" spans="1:12" s="34" customFormat="1" ht="18.75" customHeight="1" x14ac:dyDescent="0.25">
      <c r="A1652" s="23" t="str">
        <f>Лист4!A1650</f>
        <v xml:space="preserve">Бульварная ул. д.6 </v>
      </c>
      <c r="B1652" s="49">
        <f t="shared" si="50"/>
        <v>860.07183829787232</v>
      </c>
      <c r="C1652" s="49">
        <f t="shared" si="51"/>
        <v>58.641261702127672</v>
      </c>
      <c r="D1652" s="30">
        <v>0</v>
      </c>
      <c r="E1652" s="31">
        <v>58.641261702127672</v>
      </c>
      <c r="F1652" s="32">
        <v>0</v>
      </c>
      <c r="G1652" s="32">
        <v>0</v>
      </c>
      <c r="H1652" s="32">
        <v>0</v>
      </c>
      <c r="I1652" s="32">
        <v>5033.8</v>
      </c>
      <c r="J1652" s="29">
        <f>Лист4!E1650/1000-I1652</f>
        <v>-4115.0869000000002</v>
      </c>
      <c r="K1652" s="33"/>
      <c r="L1652" s="33"/>
    </row>
    <row r="1653" spans="1:12" s="34" customFormat="1" ht="25.5" customHeight="1" x14ac:dyDescent="0.25">
      <c r="A1653" s="23" t="str">
        <f>Лист4!A1651</f>
        <v xml:space="preserve">Бульварная ул. д.6 - корп. 1 </v>
      </c>
      <c r="B1653" s="49">
        <f t="shared" si="50"/>
        <v>671.6136782978723</v>
      </c>
      <c r="C1653" s="49">
        <f t="shared" si="51"/>
        <v>45.791841702127655</v>
      </c>
      <c r="D1653" s="30">
        <v>0</v>
      </c>
      <c r="E1653" s="31">
        <v>45.791841702127655</v>
      </c>
      <c r="F1653" s="32">
        <v>0</v>
      </c>
      <c r="G1653" s="32">
        <v>0</v>
      </c>
      <c r="H1653" s="32">
        <v>0</v>
      </c>
      <c r="I1653" s="32"/>
      <c r="J1653" s="29">
        <f>Лист4!E1651/1000</f>
        <v>717.40551999999991</v>
      </c>
      <c r="K1653" s="33"/>
      <c r="L1653" s="33"/>
    </row>
    <row r="1654" spans="1:12" s="34" customFormat="1" ht="25.5" customHeight="1" x14ac:dyDescent="0.25">
      <c r="A1654" s="23" t="str">
        <f>Лист4!A1652</f>
        <v xml:space="preserve">Бульварная ул. д.7 </v>
      </c>
      <c r="B1654" s="49">
        <f t="shared" si="50"/>
        <v>1077.0879174468087</v>
      </c>
      <c r="C1654" s="49">
        <f t="shared" si="51"/>
        <v>73.437812553191492</v>
      </c>
      <c r="D1654" s="30">
        <v>0</v>
      </c>
      <c r="E1654" s="31">
        <v>73.437812553191492</v>
      </c>
      <c r="F1654" s="32">
        <v>0</v>
      </c>
      <c r="G1654" s="32">
        <v>0</v>
      </c>
      <c r="H1654" s="32">
        <v>0</v>
      </c>
      <c r="I1654" s="32">
        <v>0</v>
      </c>
      <c r="J1654" s="29">
        <f>Лист4!E1652/1000</f>
        <v>1150.5257300000001</v>
      </c>
      <c r="K1654" s="33"/>
      <c r="L1654" s="33"/>
    </row>
    <row r="1655" spans="1:12" s="34" customFormat="1" ht="25.5" customHeight="1" x14ac:dyDescent="0.25">
      <c r="A1655" s="23" t="str">
        <f>Лист4!A1653</f>
        <v xml:space="preserve">Бульварная ул. д.7 - корп. 1 </v>
      </c>
      <c r="B1655" s="49">
        <f t="shared" si="50"/>
        <v>446.46045446808517</v>
      </c>
      <c r="C1655" s="49">
        <f t="shared" si="51"/>
        <v>30.440485531914895</v>
      </c>
      <c r="D1655" s="30">
        <v>0</v>
      </c>
      <c r="E1655" s="31">
        <v>30.440485531914895</v>
      </c>
      <c r="F1655" s="32">
        <v>0</v>
      </c>
      <c r="G1655" s="32">
        <v>0</v>
      </c>
      <c r="H1655" s="32">
        <v>0</v>
      </c>
      <c r="I1655" s="32">
        <v>0</v>
      </c>
      <c r="J1655" s="29">
        <f>Лист4!E1653/1000</f>
        <v>476.90094000000005</v>
      </c>
      <c r="K1655" s="33"/>
      <c r="L1655" s="33"/>
    </row>
    <row r="1656" spans="1:12" s="34" customFormat="1" ht="25.5" customHeight="1" x14ac:dyDescent="0.25">
      <c r="A1656" s="23" t="str">
        <f>Лист4!A1654</f>
        <v xml:space="preserve">Бульварная ул. д.7 - корп. 2 </v>
      </c>
      <c r="B1656" s="49">
        <f t="shared" si="50"/>
        <v>55.859198297872346</v>
      </c>
      <c r="C1656" s="49">
        <f t="shared" si="51"/>
        <v>3.8085817021276602</v>
      </c>
      <c r="D1656" s="30">
        <v>0</v>
      </c>
      <c r="E1656" s="31">
        <v>3.8085817021276602</v>
      </c>
      <c r="F1656" s="32">
        <v>0</v>
      </c>
      <c r="G1656" s="32">
        <v>0</v>
      </c>
      <c r="H1656" s="32">
        <v>0</v>
      </c>
      <c r="I1656" s="32">
        <v>0</v>
      </c>
      <c r="J1656" s="29">
        <f>Лист4!E1654/1000</f>
        <v>59.667780000000008</v>
      </c>
      <c r="K1656" s="33"/>
      <c r="L1656" s="33"/>
    </row>
    <row r="1657" spans="1:12" s="34" customFormat="1" ht="25.5" customHeight="1" x14ac:dyDescent="0.25">
      <c r="A1657" s="23" t="str">
        <f>Лист4!A1655</f>
        <v xml:space="preserve">Бульварная ул. д.7 - корп. 3 </v>
      </c>
      <c r="B1657" s="49">
        <f t="shared" si="50"/>
        <v>357.66045957446801</v>
      </c>
      <c r="C1657" s="49">
        <f t="shared" si="51"/>
        <v>24.385940425531906</v>
      </c>
      <c r="D1657" s="30">
        <v>0</v>
      </c>
      <c r="E1657" s="31">
        <v>24.385940425531906</v>
      </c>
      <c r="F1657" s="32">
        <v>0</v>
      </c>
      <c r="G1657" s="32">
        <v>0</v>
      </c>
      <c r="H1657" s="32">
        <v>0</v>
      </c>
      <c r="I1657" s="32">
        <v>0</v>
      </c>
      <c r="J1657" s="29">
        <f>Лист4!E1655/1000</f>
        <v>382.04639999999989</v>
      </c>
      <c r="K1657" s="33"/>
      <c r="L1657" s="33"/>
    </row>
    <row r="1658" spans="1:12" s="34" customFormat="1" ht="25.5" customHeight="1" x14ac:dyDescent="0.25">
      <c r="A1658" s="23" t="str">
        <f>Лист4!A1656</f>
        <v xml:space="preserve">Бульварная ул. д.9 </v>
      </c>
      <c r="B1658" s="49">
        <f t="shared" si="50"/>
        <v>1064.8062817021278</v>
      </c>
      <c r="C1658" s="49">
        <f t="shared" si="51"/>
        <v>72.600428297872355</v>
      </c>
      <c r="D1658" s="30">
        <v>0</v>
      </c>
      <c r="E1658" s="31">
        <v>72.600428297872355</v>
      </c>
      <c r="F1658" s="32">
        <v>0</v>
      </c>
      <c r="G1658" s="32">
        <v>0</v>
      </c>
      <c r="H1658" s="32">
        <v>0</v>
      </c>
      <c r="I1658" s="32">
        <v>0</v>
      </c>
      <c r="J1658" s="29">
        <f>Лист4!E1656/1000</f>
        <v>1137.4067100000002</v>
      </c>
      <c r="K1658" s="33"/>
      <c r="L1658" s="33"/>
    </row>
    <row r="1659" spans="1:12" s="34" customFormat="1" ht="25.5" customHeight="1" x14ac:dyDescent="0.25">
      <c r="A1659" s="23" t="str">
        <f>Лист4!A1657</f>
        <v xml:space="preserve">Бульварная ул. д.9 - корп. 1 </v>
      </c>
      <c r="B1659" s="49">
        <f t="shared" si="50"/>
        <v>412.76708936170223</v>
      </c>
      <c r="C1659" s="49">
        <f t="shared" si="51"/>
        <v>28.14321063829788</v>
      </c>
      <c r="D1659" s="30">
        <v>0</v>
      </c>
      <c r="E1659" s="31">
        <v>28.14321063829788</v>
      </c>
      <c r="F1659" s="32">
        <v>0</v>
      </c>
      <c r="G1659" s="32">
        <v>0</v>
      </c>
      <c r="H1659" s="32">
        <v>0</v>
      </c>
      <c r="I1659" s="32">
        <v>0</v>
      </c>
      <c r="J1659" s="29">
        <f>Лист4!E1657/1000</f>
        <v>440.91030000000012</v>
      </c>
      <c r="K1659" s="33"/>
      <c r="L1659" s="33"/>
    </row>
    <row r="1660" spans="1:12" s="34" customFormat="1" ht="25.5" customHeight="1" x14ac:dyDescent="0.25">
      <c r="A1660" s="23" t="str">
        <f>Лист4!A1658</f>
        <v xml:space="preserve">Бульварная ул. д.9 - корп. 2 </v>
      </c>
      <c r="B1660" s="49">
        <f t="shared" si="50"/>
        <v>258.62604595744676</v>
      </c>
      <c r="C1660" s="49">
        <f t="shared" si="51"/>
        <v>17.633594042553188</v>
      </c>
      <c r="D1660" s="30">
        <v>0</v>
      </c>
      <c r="E1660" s="31">
        <v>17.633594042553188</v>
      </c>
      <c r="F1660" s="32">
        <v>0</v>
      </c>
      <c r="G1660" s="32">
        <v>0</v>
      </c>
      <c r="H1660" s="32">
        <v>0</v>
      </c>
      <c r="I1660" s="32">
        <v>0</v>
      </c>
      <c r="J1660" s="29">
        <f>Лист4!E1658/1000</f>
        <v>276.25963999999993</v>
      </c>
      <c r="K1660" s="33"/>
      <c r="L1660" s="33"/>
    </row>
    <row r="1661" spans="1:12" s="34" customFormat="1" ht="25.5" customHeight="1" x14ac:dyDescent="0.25">
      <c r="A1661" s="23" t="str">
        <f>Лист4!A1659</f>
        <v xml:space="preserve">Валдайская 1-я ул. д.25 </v>
      </c>
      <c r="B1661" s="49">
        <f t="shared" si="50"/>
        <v>0</v>
      </c>
      <c r="C1661" s="49">
        <f t="shared" si="51"/>
        <v>0</v>
      </c>
      <c r="D1661" s="30">
        <v>0</v>
      </c>
      <c r="E1661" s="31">
        <v>0</v>
      </c>
      <c r="F1661" s="32">
        <v>0</v>
      </c>
      <c r="G1661" s="32">
        <v>0</v>
      </c>
      <c r="H1661" s="32">
        <v>0</v>
      </c>
      <c r="I1661" s="32">
        <v>0</v>
      </c>
      <c r="J1661" s="29">
        <f>Лист4!E1659/1000</f>
        <v>0</v>
      </c>
      <c r="K1661" s="33"/>
      <c r="L1661" s="33"/>
    </row>
    <row r="1662" spans="1:12" s="34" customFormat="1" ht="25.5" customHeight="1" x14ac:dyDescent="0.25">
      <c r="A1662" s="23" t="str">
        <f>Лист4!A1660</f>
        <v xml:space="preserve">Валдайская 1-я ул. д.27 </v>
      </c>
      <c r="B1662" s="49">
        <f t="shared" si="50"/>
        <v>0</v>
      </c>
      <c r="C1662" s="49">
        <f t="shared" si="51"/>
        <v>0</v>
      </c>
      <c r="D1662" s="30">
        <v>0</v>
      </c>
      <c r="E1662" s="31">
        <v>0</v>
      </c>
      <c r="F1662" s="32">
        <v>0</v>
      </c>
      <c r="G1662" s="32">
        <v>0</v>
      </c>
      <c r="H1662" s="32">
        <v>0</v>
      </c>
      <c r="I1662" s="32">
        <v>0</v>
      </c>
      <c r="J1662" s="29">
        <f>Лист4!E1660/1000</f>
        <v>0</v>
      </c>
      <c r="K1662" s="33"/>
      <c r="L1662" s="33"/>
    </row>
    <row r="1663" spans="1:12" s="34" customFormat="1" ht="25.5" customHeight="1" x14ac:dyDescent="0.25">
      <c r="A1663" s="23" t="str">
        <f>Лист4!A1661</f>
        <v xml:space="preserve">Валдайская 2-я ул. д.24 </v>
      </c>
      <c r="B1663" s="49">
        <f t="shared" si="50"/>
        <v>31.4</v>
      </c>
      <c r="C1663" s="49">
        <f t="shared" si="51"/>
        <v>0</v>
      </c>
      <c r="D1663" s="30">
        <v>0</v>
      </c>
      <c r="E1663" s="31">
        <v>0</v>
      </c>
      <c r="F1663" s="32">
        <v>0</v>
      </c>
      <c r="G1663" s="32">
        <v>0</v>
      </c>
      <c r="H1663" s="32">
        <v>0</v>
      </c>
      <c r="I1663" s="41">
        <v>31.4</v>
      </c>
      <c r="J1663" s="29">
        <f>Лист4!E1661/1000</f>
        <v>0</v>
      </c>
      <c r="K1663" s="33"/>
      <c r="L1663" s="33"/>
    </row>
    <row r="1664" spans="1:12" s="34" customFormat="1" ht="18.75" customHeight="1" x14ac:dyDescent="0.25">
      <c r="A1664" s="23" t="str">
        <f>Лист4!A1662</f>
        <v xml:space="preserve">Водопроводная ул. д.10 </v>
      </c>
      <c r="B1664" s="49">
        <f t="shared" si="50"/>
        <v>2.6972936170212765</v>
      </c>
      <c r="C1664" s="49">
        <f t="shared" si="51"/>
        <v>0.18390638297872339</v>
      </c>
      <c r="D1664" s="30">
        <v>0</v>
      </c>
      <c r="E1664" s="31">
        <v>0.18390638297872339</v>
      </c>
      <c r="F1664" s="32">
        <v>0</v>
      </c>
      <c r="G1664" s="32">
        <v>0</v>
      </c>
      <c r="H1664" s="32">
        <v>0</v>
      </c>
      <c r="I1664" s="32">
        <v>0</v>
      </c>
      <c r="J1664" s="29">
        <f>Лист4!E1662/1000</f>
        <v>2.8811999999999998</v>
      </c>
      <c r="K1664" s="33"/>
      <c r="L1664" s="33"/>
    </row>
    <row r="1665" spans="1:12" s="34" customFormat="1" ht="18.75" customHeight="1" x14ac:dyDescent="0.25">
      <c r="A1665" s="23" t="str">
        <f>Лист4!A1663</f>
        <v xml:space="preserve">Водопроводная ул. д.20 </v>
      </c>
      <c r="B1665" s="49">
        <f t="shared" si="50"/>
        <v>0.64380425531914898</v>
      </c>
      <c r="C1665" s="49">
        <f t="shared" si="51"/>
        <v>4.389574468085107E-2</v>
      </c>
      <c r="D1665" s="30">
        <v>0</v>
      </c>
      <c r="E1665" s="31">
        <v>4.389574468085107E-2</v>
      </c>
      <c r="F1665" s="32">
        <v>0</v>
      </c>
      <c r="G1665" s="32">
        <v>0</v>
      </c>
      <c r="H1665" s="32">
        <v>0</v>
      </c>
      <c r="I1665" s="32">
        <v>0</v>
      </c>
      <c r="J1665" s="29">
        <f>Лист4!E1663/1000</f>
        <v>0.68770000000000009</v>
      </c>
      <c r="K1665" s="33"/>
      <c r="L1665" s="33"/>
    </row>
    <row r="1666" spans="1:12" s="34" customFormat="1" ht="18.75" customHeight="1" x14ac:dyDescent="0.25">
      <c r="A1666" s="23" t="str">
        <f>Лист4!A1664</f>
        <v xml:space="preserve">Водопроводная ул. д.6 </v>
      </c>
      <c r="B1666" s="49">
        <f t="shared" si="50"/>
        <v>4.0413531914893612</v>
      </c>
      <c r="C1666" s="49">
        <f t="shared" si="51"/>
        <v>0.27554680851063829</v>
      </c>
      <c r="D1666" s="30">
        <v>0</v>
      </c>
      <c r="E1666" s="31">
        <v>0.27554680851063829</v>
      </c>
      <c r="F1666" s="32">
        <v>0</v>
      </c>
      <c r="G1666" s="32">
        <v>0</v>
      </c>
      <c r="H1666" s="32">
        <v>0</v>
      </c>
      <c r="I1666" s="32">
        <v>0</v>
      </c>
      <c r="J1666" s="29">
        <f>Лист4!E1664/1000</f>
        <v>4.3168999999999995</v>
      </c>
      <c r="K1666" s="33"/>
      <c r="L1666" s="33"/>
    </row>
    <row r="1667" spans="1:12" s="34" customFormat="1" ht="18.75" customHeight="1" x14ac:dyDescent="0.25">
      <c r="A1667" s="23" t="str">
        <f>Лист4!A1665</f>
        <v xml:space="preserve">Водопроводная ул. д.8 </v>
      </c>
      <c r="B1667" s="49">
        <f t="shared" si="50"/>
        <v>15.245906382978722</v>
      </c>
      <c r="C1667" s="49">
        <f t="shared" si="51"/>
        <v>1.0394936170212765</v>
      </c>
      <c r="D1667" s="30">
        <v>0</v>
      </c>
      <c r="E1667" s="31">
        <v>1.0394936170212765</v>
      </c>
      <c r="F1667" s="32">
        <v>0</v>
      </c>
      <c r="G1667" s="32">
        <v>0</v>
      </c>
      <c r="H1667" s="32">
        <v>0</v>
      </c>
      <c r="I1667" s="32">
        <v>0</v>
      </c>
      <c r="J1667" s="29">
        <f>Лист4!E1665/1000</f>
        <v>16.285399999999999</v>
      </c>
      <c r="K1667" s="33"/>
      <c r="L1667" s="33"/>
    </row>
    <row r="1668" spans="1:12" s="34" customFormat="1" ht="18.75" customHeight="1" x14ac:dyDescent="0.25">
      <c r="A1668" s="23" t="str">
        <f>Лист4!A1666</f>
        <v xml:space="preserve">Войкова 2-я ул. д.20 </v>
      </c>
      <c r="B1668" s="49">
        <f t="shared" ref="B1668:B1731" si="52">J1668+I1668-E1668</f>
        <v>0</v>
      </c>
      <c r="C1668" s="49">
        <f t="shared" ref="C1668:C1731" si="53">E1668</f>
        <v>0</v>
      </c>
      <c r="D1668" s="30">
        <v>0</v>
      </c>
      <c r="E1668" s="31">
        <v>0</v>
      </c>
      <c r="F1668" s="32">
        <v>0</v>
      </c>
      <c r="G1668" s="32">
        <v>0</v>
      </c>
      <c r="H1668" s="32">
        <v>0</v>
      </c>
      <c r="I1668" s="32">
        <v>0</v>
      </c>
      <c r="J1668" s="29">
        <f>Лист4!E1666/1000</f>
        <v>0</v>
      </c>
      <c r="K1668" s="33"/>
      <c r="L1668" s="33"/>
    </row>
    <row r="1669" spans="1:12" s="34" customFormat="1" ht="18.75" customHeight="1" x14ac:dyDescent="0.25">
      <c r="A1669" s="23" t="str">
        <f>Лист4!A1667</f>
        <v xml:space="preserve">Вокзальная пл д.1 </v>
      </c>
      <c r="B1669" s="49">
        <f t="shared" si="52"/>
        <v>529.33625191489421</v>
      </c>
      <c r="C1669" s="49">
        <f t="shared" si="53"/>
        <v>36.091108085106391</v>
      </c>
      <c r="D1669" s="30">
        <v>0</v>
      </c>
      <c r="E1669" s="31">
        <v>36.091108085106391</v>
      </c>
      <c r="F1669" s="32">
        <v>0</v>
      </c>
      <c r="G1669" s="32">
        <v>0</v>
      </c>
      <c r="H1669" s="32">
        <v>0</v>
      </c>
      <c r="I1669" s="32">
        <v>4901.8</v>
      </c>
      <c r="J1669" s="29">
        <f>Лист4!E1667/1000-I1669</f>
        <v>-4336.3726399999996</v>
      </c>
      <c r="K1669" s="33"/>
      <c r="L1669" s="33"/>
    </row>
    <row r="1670" spans="1:12" s="34" customFormat="1" ht="18.75" customHeight="1" x14ac:dyDescent="0.25">
      <c r="A1670" s="23" t="str">
        <f>Лист4!A1668</f>
        <v xml:space="preserve">Вокзальная пл д.1А </v>
      </c>
      <c r="B1670" s="49">
        <f t="shared" si="52"/>
        <v>469.93964340425543</v>
      </c>
      <c r="C1670" s="49">
        <f t="shared" si="53"/>
        <v>30.289066595744693</v>
      </c>
      <c r="D1670" s="30">
        <v>0</v>
      </c>
      <c r="E1670" s="31">
        <v>30.289066595744693</v>
      </c>
      <c r="F1670" s="32">
        <v>0</v>
      </c>
      <c r="G1670" s="32">
        <v>0</v>
      </c>
      <c r="H1670" s="32">
        <v>0</v>
      </c>
      <c r="I1670" s="32">
        <v>25.7</v>
      </c>
      <c r="J1670" s="29">
        <f>Лист4!E1668/1000-I1670</f>
        <v>474.52871000000016</v>
      </c>
      <c r="K1670" s="33"/>
      <c r="L1670" s="33"/>
    </row>
    <row r="1671" spans="1:12" s="34" customFormat="1" ht="18.75" customHeight="1" x14ac:dyDescent="0.25">
      <c r="A1671" s="23" t="str">
        <f>Лист4!A1669</f>
        <v xml:space="preserve">Вокзальная пл д.3/41 </v>
      </c>
      <c r="B1671" s="49">
        <f t="shared" si="52"/>
        <v>415.7632272340424</v>
      </c>
      <c r="C1671" s="49">
        <f t="shared" si="53"/>
        <v>28.347492765957433</v>
      </c>
      <c r="D1671" s="30">
        <v>0</v>
      </c>
      <c r="E1671" s="31">
        <v>28.347492765957433</v>
      </c>
      <c r="F1671" s="32">
        <v>0</v>
      </c>
      <c r="G1671" s="32">
        <v>0</v>
      </c>
      <c r="H1671" s="32">
        <v>0</v>
      </c>
      <c r="I1671" s="32">
        <v>0</v>
      </c>
      <c r="J1671" s="29">
        <f>Лист4!E1669/1000</f>
        <v>444.11071999999984</v>
      </c>
      <c r="K1671" s="33"/>
      <c r="L1671" s="33"/>
    </row>
    <row r="1672" spans="1:12" s="34" customFormat="1" ht="18.75" customHeight="1" x14ac:dyDescent="0.25">
      <c r="A1672" s="23" t="str">
        <f>Лист4!A1670</f>
        <v xml:space="preserve">Вокзальная пл д.5 </v>
      </c>
      <c r="B1672" s="49">
        <f t="shared" si="52"/>
        <v>382.83370212765965</v>
      </c>
      <c r="C1672" s="49">
        <f t="shared" si="53"/>
        <v>26.102297872340429</v>
      </c>
      <c r="D1672" s="30">
        <v>0</v>
      </c>
      <c r="E1672" s="31">
        <v>26.102297872340429</v>
      </c>
      <c r="F1672" s="32">
        <v>0</v>
      </c>
      <c r="G1672" s="32">
        <v>0</v>
      </c>
      <c r="H1672" s="32">
        <v>0</v>
      </c>
      <c r="I1672" s="32">
        <v>0</v>
      </c>
      <c r="J1672" s="29">
        <f>Лист4!E1670/1000</f>
        <v>408.93600000000009</v>
      </c>
      <c r="K1672" s="33"/>
      <c r="L1672" s="33"/>
    </row>
    <row r="1673" spans="1:12" s="34" customFormat="1" ht="18.75" customHeight="1" x14ac:dyDescent="0.25">
      <c r="A1673" s="23" t="str">
        <f>Лист4!A1671</f>
        <v xml:space="preserve">Галлея ул. д.10 </v>
      </c>
      <c r="B1673" s="49">
        <f t="shared" si="52"/>
        <v>64.284842553191496</v>
      </c>
      <c r="C1673" s="49">
        <f t="shared" si="53"/>
        <v>4.3830574468085111</v>
      </c>
      <c r="D1673" s="30">
        <v>0</v>
      </c>
      <c r="E1673" s="31">
        <v>4.3830574468085111</v>
      </c>
      <c r="F1673" s="32">
        <v>0</v>
      </c>
      <c r="G1673" s="32">
        <v>0</v>
      </c>
      <c r="H1673" s="32">
        <v>0</v>
      </c>
      <c r="I1673" s="32">
        <v>0</v>
      </c>
      <c r="J1673" s="29">
        <f>Лист4!E1671/1000</f>
        <v>68.667900000000003</v>
      </c>
      <c r="K1673" s="33"/>
      <c r="L1673" s="33"/>
    </row>
    <row r="1674" spans="1:12" s="34" customFormat="1" ht="18.75" customHeight="1" x14ac:dyDescent="0.25">
      <c r="A1674" s="23" t="str">
        <f>Лист4!A1672</f>
        <v xml:space="preserve">Галлея ул. д.25 </v>
      </c>
      <c r="B1674" s="49">
        <f t="shared" si="52"/>
        <v>0</v>
      </c>
      <c r="C1674" s="49">
        <f t="shared" si="53"/>
        <v>0</v>
      </c>
      <c r="D1674" s="30">
        <v>0</v>
      </c>
      <c r="E1674" s="31">
        <v>0</v>
      </c>
      <c r="F1674" s="32">
        <v>0</v>
      </c>
      <c r="G1674" s="32">
        <v>0</v>
      </c>
      <c r="H1674" s="32">
        <v>0</v>
      </c>
      <c r="I1674" s="32">
        <v>0</v>
      </c>
      <c r="J1674" s="29">
        <f>Лист4!E1672/1000</f>
        <v>0</v>
      </c>
      <c r="K1674" s="33"/>
      <c r="L1674" s="33"/>
    </row>
    <row r="1675" spans="1:12" s="34" customFormat="1" ht="18.75" customHeight="1" x14ac:dyDescent="0.25">
      <c r="A1675" s="23" t="str">
        <f>Лист4!A1673</f>
        <v xml:space="preserve">Галлея ул. д.25/5 </v>
      </c>
      <c r="B1675" s="49">
        <f t="shared" si="52"/>
        <v>0</v>
      </c>
      <c r="C1675" s="49">
        <f t="shared" si="53"/>
        <v>0</v>
      </c>
      <c r="D1675" s="30">
        <v>0</v>
      </c>
      <c r="E1675" s="31">
        <v>0</v>
      </c>
      <c r="F1675" s="32">
        <v>0</v>
      </c>
      <c r="G1675" s="32">
        <v>0</v>
      </c>
      <c r="H1675" s="32">
        <v>0</v>
      </c>
      <c r="I1675" s="32">
        <v>0</v>
      </c>
      <c r="J1675" s="29">
        <f>Лист4!E1673/1000</f>
        <v>0</v>
      </c>
      <c r="K1675" s="33"/>
      <c r="L1675" s="33"/>
    </row>
    <row r="1676" spans="1:12" s="34" customFormat="1" ht="18.75" customHeight="1" x14ac:dyDescent="0.25">
      <c r="A1676" s="23" t="str">
        <f>Лист4!A1674</f>
        <v xml:space="preserve">Галлея ул. д.8/1 </v>
      </c>
      <c r="B1676" s="49">
        <f t="shared" si="52"/>
        <v>513.15416595744682</v>
      </c>
      <c r="C1676" s="49">
        <f t="shared" si="53"/>
        <v>34.987784042553187</v>
      </c>
      <c r="D1676" s="30">
        <v>0</v>
      </c>
      <c r="E1676" s="31">
        <v>34.987784042553187</v>
      </c>
      <c r="F1676" s="32">
        <v>0</v>
      </c>
      <c r="G1676" s="32">
        <v>0</v>
      </c>
      <c r="H1676" s="32">
        <v>0</v>
      </c>
      <c r="I1676" s="32">
        <v>0</v>
      </c>
      <c r="J1676" s="29">
        <f>Лист4!E1674/1000</f>
        <v>548.14194999999995</v>
      </c>
      <c r="K1676" s="33"/>
      <c r="L1676" s="33"/>
    </row>
    <row r="1677" spans="1:12" s="34" customFormat="1" ht="18.75" customHeight="1" x14ac:dyDescent="0.25">
      <c r="A1677" s="23" t="str">
        <f>Лист4!A1675</f>
        <v xml:space="preserve">Галлея ул. д.8А </v>
      </c>
      <c r="B1677" s="49">
        <f t="shared" si="52"/>
        <v>404.39002297872327</v>
      </c>
      <c r="C1677" s="49">
        <f t="shared" si="53"/>
        <v>27.572047021276585</v>
      </c>
      <c r="D1677" s="30">
        <v>0</v>
      </c>
      <c r="E1677" s="31">
        <v>27.572047021276585</v>
      </c>
      <c r="F1677" s="32">
        <v>0</v>
      </c>
      <c r="G1677" s="32">
        <v>0</v>
      </c>
      <c r="H1677" s="32">
        <v>0</v>
      </c>
      <c r="I1677" s="32">
        <v>0</v>
      </c>
      <c r="J1677" s="29">
        <f>Лист4!E1675/1000</f>
        <v>431.96206999999987</v>
      </c>
      <c r="K1677" s="33"/>
      <c r="L1677" s="33"/>
    </row>
    <row r="1678" spans="1:12" s="34" customFormat="1" ht="25.5" customHeight="1" x14ac:dyDescent="0.25">
      <c r="A1678" s="23" t="str">
        <f>Лист4!A1676</f>
        <v xml:space="preserve">Дальняя ул. д.23 </v>
      </c>
      <c r="B1678" s="49">
        <f t="shared" si="52"/>
        <v>661.100355744681</v>
      </c>
      <c r="C1678" s="49">
        <f t="shared" si="53"/>
        <v>45.075024255319157</v>
      </c>
      <c r="D1678" s="30">
        <v>0</v>
      </c>
      <c r="E1678" s="31">
        <v>45.075024255319157</v>
      </c>
      <c r="F1678" s="32">
        <v>0</v>
      </c>
      <c r="G1678" s="32">
        <v>0</v>
      </c>
      <c r="H1678" s="32">
        <v>0</v>
      </c>
      <c r="I1678" s="32">
        <v>0</v>
      </c>
      <c r="J1678" s="29">
        <f>Лист4!E1676/1000</f>
        <v>706.17538000000013</v>
      </c>
      <c r="K1678" s="33"/>
      <c r="L1678" s="33"/>
    </row>
    <row r="1679" spans="1:12" s="34" customFormat="1" ht="25.5" customHeight="1" x14ac:dyDescent="0.25">
      <c r="A1679" s="23" t="str">
        <f>Лист4!A1677</f>
        <v xml:space="preserve">Дальняя ул. д.23 - корп. 1 </v>
      </c>
      <c r="B1679" s="49">
        <f t="shared" si="52"/>
        <v>610.22060936170203</v>
      </c>
      <c r="C1679" s="49">
        <f t="shared" si="53"/>
        <v>41.605950638297863</v>
      </c>
      <c r="D1679" s="30">
        <v>0</v>
      </c>
      <c r="E1679" s="31">
        <v>41.605950638297863</v>
      </c>
      <c r="F1679" s="32">
        <v>0</v>
      </c>
      <c r="G1679" s="32">
        <v>0</v>
      </c>
      <c r="H1679" s="32">
        <v>0</v>
      </c>
      <c r="I1679" s="32">
        <v>0</v>
      </c>
      <c r="J1679" s="29">
        <f>Лист4!E1677/1000</f>
        <v>651.82655999999986</v>
      </c>
      <c r="K1679" s="33"/>
      <c r="L1679" s="33"/>
    </row>
    <row r="1680" spans="1:12" s="34" customFormat="1" ht="18.75" customHeight="1" x14ac:dyDescent="0.25">
      <c r="A1680" s="23" t="str">
        <f>Лист4!A1678</f>
        <v xml:space="preserve">Дальняя ул. д.3 </v>
      </c>
      <c r="B1680" s="49">
        <f t="shared" si="52"/>
        <v>1121.1628578723405</v>
      </c>
      <c r="C1680" s="49">
        <f t="shared" si="53"/>
        <v>76.442922127659585</v>
      </c>
      <c r="D1680" s="30">
        <v>0</v>
      </c>
      <c r="E1680" s="31">
        <v>76.442922127659585</v>
      </c>
      <c r="F1680" s="32">
        <v>0</v>
      </c>
      <c r="G1680" s="32">
        <v>0</v>
      </c>
      <c r="H1680" s="32">
        <v>0</v>
      </c>
      <c r="I1680" s="32">
        <v>0</v>
      </c>
      <c r="J1680" s="29">
        <f>Лист4!E1678/1000</f>
        <v>1197.6057800000001</v>
      </c>
      <c r="K1680" s="33"/>
      <c r="L1680" s="33"/>
    </row>
    <row r="1681" spans="1:12" s="34" customFormat="1" ht="18.75" customHeight="1" x14ac:dyDescent="0.25">
      <c r="A1681" s="23" t="str">
        <f>Лист4!A1679</f>
        <v xml:space="preserve">Дальняя ул. д.5 </v>
      </c>
      <c r="B1681" s="49">
        <f t="shared" si="52"/>
        <v>1173.1608502127663</v>
      </c>
      <c r="C1681" s="49">
        <f t="shared" si="53"/>
        <v>79.988239787234065</v>
      </c>
      <c r="D1681" s="30">
        <v>0</v>
      </c>
      <c r="E1681" s="31">
        <v>79.988239787234065</v>
      </c>
      <c r="F1681" s="32">
        <v>0</v>
      </c>
      <c r="G1681" s="32">
        <v>0</v>
      </c>
      <c r="H1681" s="32">
        <v>0</v>
      </c>
      <c r="I1681" s="32">
        <v>0</v>
      </c>
      <c r="J1681" s="29">
        <f>Лист4!E1679/1000</f>
        <v>1253.1490900000003</v>
      </c>
      <c r="K1681" s="33"/>
      <c r="L1681" s="33"/>
    </row>
    <row r="1682" spans="1:12" s="34" customFormat="1" ht="25.5" customHeight="1" x14ac:dyDescent="0.25">
      <c r="A1682" s="23" t="str">
        <f>Лист4!A1680</f>
        <v xml:space="preserve">Дальняя ул. д.88А </v>
      </c>
      <c r="B1682" s="49">
        <f t="shared" si="52"/>
        <v>140.5867404255319</v>
      </c>
      <c r="C1682" s="49">
        <f t="shared" si="53"/>
        <v>9.5854595744680839</v>
      </c>
      <c r="D1682" s="30">
        <v>0</v>
      </c>
      <c r="E1682" s="31">
        <v>9.5854595744680839</v>
      </c>
      <c r="F1682" s="32">
        <v>0</v>
      </c>
      <c r="G1682" s="32">
        <v>0</v>
      </c>
      <c r="H1682" s="32">
        <v>0</v>
      </c>
      <c r="I1682" s="32">
        <v>0</v>
      </c>
      <c r="J1682" s="29">
        <f>Лист4!E1680/1000</f>
        <v>150.17219999999998</v>
      </c>
      <c r="K1682" s="33"/>
      <c r="L1682" s="33"/>
    </row>
    <row r="1683" spans="1:12" s="34" customFormat="1" ht="25.5" customHeight="1" x14ac:dyDescent="0.25">
      <c r="A1683" s="23" t="str">
        <f>Лист4!A1681</f>
        <v xml:space="preserve">Дальняя ул. д.88Б </v>
      </c>
      <c r="B1683" s="49">
        <f t="shared" si="52"/>
        <v>-212.46521276595701</v>
      </c>
      <c r="C1683" s="49">
        <f t="shared" si="53"/>
        <v>314.775912765957</v>
      </c>
      <c r="D1683" s="30">
        <v>0</v>
      </c>
      <c r="E1683" s="31">
        <v>314.775912765957</v>
      </c>
      <c r="F1683" s="32">
        <v>0</v>
      </c>
      <c r="G1683" s="32">
        <v>0</v>
      </c>
      <c r="H1683" s="32">
        <v>0</v>
      </c>
      <c r="I1683" s="32">
        <v>5033.8</v>
      </c>
      <c r="J1683" s="29">
        <f>Лист4!E1681/1000-I1683</f>
        <v>-4931.4893000000002</v>
      </c>
      <c r="K1683" s="33"/>
      <c r="L1683" s="33"/>
    </row>
    <row r="1684" spans="1:12" s="34" customFormat="1" ht="25.5" customHeight="1" x14ac:dyDescent="0.25">
      <c r="A1684" s="23" t="str">
        <f>Лист4!A1682</f>
        <v xml:space="preserve">Дальняя ул. д.88В </v>
      </c>
      <c r="B1684" s="49">
        <f t="shared" si="52"/>
        <v>107.68335319148935</v>
      </c>
      <c r="C1684" s="49">
        <f t="shared" si="53"/>
        <v>7.3420468085106378</v>
      </c>
      <c r="D1684" s="30">
        <v>0</v>
      </c>
      <c r="E1684" s="31">
        <v>7.3420468085106378</v>
      </c>
      <c r="F1684" s="32">
        <v>0</v>
      </c>
      <c r="G1684" s="32">
        <v>0</v>
      </c>
      <c r="H1684" s="32">
        <v>0</v>
      </c>
      <c r="I1684" s="32">
        <v>0</v>
      </c>
      <c r="J1684" s="29">
        <f>Лист4!E1682/1000</f>
        <v>115.02539999999999</v>
      </c>
      <c r="K1684" s="33"/>
      <c r="L1684" s="33"/>
    </row>
    <row r="1685" spans="1:12" s="34" customFormat="1" ht="25.5" customHeight="1" x14ac:dyDescent="0.25">
      <c r="A1685" s="23" t="str">
        <f>Лист4!A1683</f>
        <v xml:space="preserve">Дальняя ул. д.88Г </v>
      </c>
      <c r="B1685" s="49">
        <f t="shared" si="52"/>
        <v>135.87368510638299</v>
      </c>
      <c r="C1685" s="49">
        <f t="shared" si="53"/>
        <v>9.2641148936170197</v>
      </c>
      <c r="D1685" s="30">
        <v>0</v>
      </c>
      <c r="E1685" s="31">
        <v>9.2641148936170197</v>
      </c>
      <c r="F1685" s="32">
        <v>0</v>
      </c>
      <c r="G1685" s="32">
        <v>0</v>
      </c>
      <c r="H1685" s="32">
        <v>0</v>
      </c>
      <c r="I1685" s="32">
        <v>0</v>
      </c>
      <c r="J1685" s="29">
        <f>Лист4!E1683/1000</f>
        <v>145.1378</v>
      </c>
      <c r="K1685" s="33"/>
      <c r="L1685" s="33"/>
    </row>
    <row r="1686" spans="1:12" s="34" customFormat="1" ht="25.5" customHeight="1" x14ac:dyDescent="0.25">
      <c r="A1686" s="23" t="str">
        <f>Лист4!A1684</f>
        <v xml:space="preserve">Даргомыжского ул. д.21 </v>
      </c>
      <c r="B1686" s="49">
        <f t="shared" si="52"/>
        <v>1.3353531914893617</v>
      </c>
      <c r="C1686" s="49">
        <f t="shared" si="53"/>
        <v>9.1046808510638302E-2</v>
      </c>
      <c r="D1686" s="30">
        <v>0</v>
      </c>
      <c r="E1686" s="31">
        <v>9.1046808510638302E-2</v>
      </c>
      <c r="F1686" s="32">
        <v>0</v>
      </c>
      <c r="G1686" s="32">
        <v>0</v>
      </c>
      <c r="H1686" s="32">
        <v>0</v>
      </c>
      <c r="I1686" s="32">
        <v>0</v>
      </c>
      <c r="J1686" s="29">
        <f>Лист4!E1684/1000</f>
        <v>1.4264000000000001</v>
      </c>
      <c r="K1686" s="33"/>
      <c r="L1686" s="33"/>
    </row>
    <row r="1687" spans="1:12" s="34" customFormat="1" ht="25.5" customHeight="1" x14ac:dyDescent="0.25">
      <c r="A1687" s="23" t="str">
        <f>Лист4!A1685</f>
        <v xml:space="preserve">Даргомыжского ул. д.23 </v>
      </c>
      <c r="B1687" s="49">
        <f t="shared" si="52"/>
        <v>12.117834042553191</v>
      </c>
      <c r="C1687" s="49">
        <f t="shared" si="53"/>
        <v>0.82621595744680842</v>
      </c>
      <c r="D1687" s="30">
        <v>0</v>
      </c>
      <c r="E1687" s="31">
        <v>0.82621595744680842</v>
      </c>
      <c r="F1687" s="32">
        <v>0</v>
      </c>
      <c r="G1687" s="32">
        <v>0</v>
      </c>
      <c r="H1687" s="32">
        <v>0</v>
      </c>
      <c r="I1687" s="32"/>
      <c r="J1687" s="29">
        <f>Лист4!E1685/1000</f>
        <v>12.944049999999999</v>
      </c>
      <c r="K1687" s="33"/>
      <c r="L1687" s="33"/>
    </row>
    <row r="1688" spans="1:12" s="34" customFormat="1" ht="25.5" customHeight="1" x14ac:dyDescent="0.25">
      <c r="A1688" s="23" t="str">
        <f>Лист4!A1686</f>
        <v xml:space="preserve">Ереванская ул. д.1 </v>
      </c>
      <c r="B1688" s="49">
        <f t="shared" si="52"/>
        <v>9.8354042553191494</v>
      </c>
      <c r="C1688" s="49">
        <f t="shared" si="53"/>
        <v>0.67059574468085115</v>
      </c>
      <c r="D1688" s="30">
        <v>0</v>
      </c>
      <c r="E1688" s="31">
        <v>0.67059574468085115</v>
      </c>
      <c r="F1688" s="32">
        <v>0</v>
      </c>
      <c r="G1688" s="32">
        <v>0</v>
      </c>
      <c r="H1688" s="32">
        <v>0</v>
      </c>
      <c r="I1688" s="32"/>
      <c r="J1688" s="29">
        <f>Лист4!E1686/1000</f>
        <v>10.506</v>
      </c>
      <c r="K1688" s="33"/>
      <c r="L1688" s="33"/>
    </row>
    <row r="1689" spans="1:12" s="34" customFormat="1" ht="25.5" customHeight="1" x14ac:dyDescent="0.25">
      <c r="A1689" s="23" t="str">
        <f>Лист4!A1687</f>
        <v xml:space="preserve">Ереванская ул. д.1 - корп. 1 </v>
      </c>
      <c r="B1689" s="49">
        <f t="shared" si="52"/>
        <v>15.373394042553191</v>
      </c>
      <c r="C1689" s="49">
        <f t="shared" si="53"/>
        <v>1.0481859574468084</v>
      </c>
      <c r="D1689" s="30">
        <v>0</v>
      </c>
      <c r="E1689" s="31">
        <v>1.0481859574468084</v>
      </c>
      <c r="F1689" s="32">
        <v>0</v>
      </c>
      <c r="G1689" s="32">
        <v>0</v>
      </c>
      <c r="H1689" s="32">
        <v>0</v>
      </c>
      <c r="I1689" s="32">
        <v>0</v>
      </c>
      <c r="J1689" s="29">
        <f>Лист4!E1687/1000</f>
        <v>16.421579999999999</v>
      </c>
      <c r="K1689" s="33"/>
      <c r="L1689" s="33"/>
    </row>
    <row r="1690" spans="1:12" s="34" customFormat="1" ht="25.5" customHeight="1" x14ac:dyDescent="0.25">
      <c r="A1690" s="23" t="str">
        <f>Лист4!A1688</f>
        <v xml:space="preserve">Ереванская ул. д.1 - корп. 3 </v>
      </c>
      <c r="B1690" s="49">
        <f t="shared" si="52"/>
        <v>19.205457021276594</v>
      </c>
      <c r="C1690" s="49">
        <f t="shared" si="53"/>
        <v>1.309462978723404</v>
      </c>
      <c r="D1690" s="30">
        <v>0</v>
      </c>
      <c r="E1690" s="31">
        <v>1.309462978723404</v>
      </c>
      <c r="F1690" s="32">
        <v>0</v>
      </c>
      <c r="G1690" s="32">
        <v>0</v>
      </c>
      <c r="H1690" s="32">
        <v>0</v>
      </c>
      <c r="I1690" s="32">
        <v>0</v>
      </c>
      <c r="J1690" s="29">
        <f>Лист4!E1688/1000</f>
        <v>20.514919999999996</v>
      </c>
      <c r="K1690" s="33"/>
      <c r="L1690" s="33"/>
    </row>
    <row r="1691" spans="1:12" s="34" customFormat="1" ht="25.5" customHeight="1" x14ac:dyDescent="0.25">
      <c r="A1691" s="23" t="str">
        <f>Лист4!A1689</f>
        <v xml:space="preserve">Ереванская ул. д.1 - корп. 4 </v>
      </c>
      <c r="B1691" s="49">
        <f t="shared" si="52"/>
        <v>27.57788936170213</v>
      </c>
      <c r="C1691" s="49">
        <f t="shared" si="53"/>
        <v>1.8803106382978725</v>
      </c>
      <c r="D1691" s="30">
        <v>0</v>
      </c>
      <c r="E1691" s="31">
        <v>1.8803106382978725</v>
      </c>
      <c r="F1691" s="32">
        <v>0</v>
      </c>
      <c r="G1691" s="32">
        <v>0</v>
      </c>
      <c r="H1691" s="32">
        <v>0</v>
      </c>
      <c r="I1691" s="32">
        <v>0</v>
      </c>
      <c r="J1691" s="29">
        <f>Лист4!E1689/1000</f>
        <v>29.458200000000001</v>
      </c>
      <c r="K1691" s="33"/>
      <c r="L1691" s="33"/>
    </row>
    <row r="1692" spans="1:12" s="34" customFormat="1" ht="25.5" customHeight="1" x14ac:dyDescent="0.25">
      <c r="A1692" s="23" t="str">
        <f>Лист4!A1690</f>
        <v xml:space="preserve">Ереванская ул. д.1 - корп. 5 </v>
      </c>
      <c r="B1692" s="49">
        <f t="shared" si="52"/>
        <v>0</v>
      </c>
      <c r="C1692" s="49">
        <f t="shared" si="53"/>
        <v>0</v>
      </c>
      <c r="D1692" s="30">
        <v>0</v>
      </c>
      <c r="E1692" s="31">
        <v>0</v>
      </c>
      <c r="F1692" s="32">
        <v>0</v>
      </c>
      <c r="G1692" s="32">
        <v>0</v>
      </c>
      <c r="H1692" s="32">
        <v>0</v>
      </c>
      <c r="I1692" s="32">
        <v>0</v>
      </c>
      <c r="J1692" s="29">
        <f>Лист4!E1690/1000</f>
        <v>0</v>
      </c>
      <c r="K1692" s="33"/>
      <c r="L1692" s="33"/>
    </row>
    <row r="1693" spans="1:12" s="34" customFormat="1" ht="25.5" customHeight="1" x14ac:dyDescent="0.25">
      <c r="A1693" s="23" t="str">
        <f>Лист4!A1691</f>
        <v xml:space="preserve">Ереванская ул. д.1 - корп. 7 </v>
      </c>
      <c r="B1693" s="49">
        <f t="shared" si="52"/>
        <v>25.833055319148936</v>
      </c>
      <c r="C1693" s="49">
        <f t="shared" si="53"/>
        <v>1.7613446808510638</v>
      </c>
      <c r="D1693" s="30">
        <v>0</v>
      </c>
      <c r="E1693" s="31">
        <v>1.7613446808510638</v>
      </c>
      <c r="F1693" s="32">
        <v>0</v>
      </c>
      <c r="G1693" s="32">
        <v>0</v>
      </c>
      <c r="H1693" s="32">
        <v>0</v>
      </c>
      <c r="I1693" s="32">
        <v>0</v>
      </c>
      <c r="J1693" s="29">
        <f>Лист4!E1691/1000</f>
        <v>27.5944</v>
      </c>
      <c r="K1693" s="33"/>
      <c r="L1693" s="33"/>
    </row>
    <row r="1694" spans="1:12" s="34" customFormat="1" ht="25.5" customHeight="1" x14ac:dyDescent="0.25">
      <c r="A1694" s="23" t="str">
        <f>Лист4!A1692</f>
        <v xml:space="preserve">Железнодорожная 1-я ул. д.14 </v>
      </c>
      <c r="B1694" s="49">
        <f t="shared" si="52"/>
        <v>296.11611063829787</v>
      </c>
      <c r="C1694" s="49">
        <f t="shared" si="53"/>
        <v>9.935189361702129</v>
      </c>
      <c r="D1694" s="30">
        <v>0</v>
      </c>
      <c r="E1694" s="31">
        <v>9.935189361702129</v>
      </c>
      <c r="F1694" s="32">
        <v>0</v>
      </c>
      <c r="G1694" s="32">
        <v>0</v>
      </c>
      <c r="H1694" s="32">
        <v>0</v>
      </c>
      <c r="I1694" s="41">
        <v>150.4</v>
      </c>
      <c r="J1694" s="29">
        <f>Лист4!E1692/1000</f>
        <v>155.65130000000002</v>
      </c>
      <c r="K1694" s="33"/>
      <c r="L1694" s="33"/>
    </row>
    <row r="1695" spans="1:12" s="34" customFormat="1" ht="25.5" customHeight="1" x14ac:dyDescent="0.25">
      <c r="A1695" s="23" t="str">
        <f>Лист4!A1693</f>
        <v xml:space="preserve">Железнодорожная 1-я ул. д.16 </v>
      </c>
      <c r="B1695" s="49">
        <f t="shared" si="52"/>
        <v>126.82372765957449</v>
      </c>
      <c r="C1695" s="49">
        <f t="shared" si="53"/>
        <v>8.6470723404255345</v>
      </c>
      <c r="D1695" s="30">
        <v>0</v>
      </c>
      <c r="E1695" s="31">
        <v>8.6470723404255345</v>
      </c>
      <c r="F1695" s="32">
        <v>0</v>
      </c>
      <c r="G1695" s="32">
        <v>0</v>
      </c>
      <c r="H1695" s="32">
        <v>0</v>
      </c>
      <c r="I1695" s="32">
        <v>0</v>
      </c>
      <c r="J1695" s="29">
        <f>Лист4!E1693/1000</f>
        <v>135.47080000000003</v>
      </c>
      <c r="K1695" s="33"/>
      <c r="L1695" s="33"/>
    </row>
    <row r="1696" spans="1:12" s="34" customFormat="1" ht="25.5" customHeight="1" x14ac:dyDescent="0.25">
      <c r="A1696" s="23" t="str">
        <f>Лист4!A1694</f>
        <v xml:space="preserve">Железнодорожная 1-я ул. д.16 - корп. 2 </v>
      </c>
      <c r="B1696" s="49">
        <f t="shared" si="52"/>
        <v>214.43635914893619</v>
      </c>
      <c r="C1696" s="49">
        <f t="shared" si="53"/>
        <v>14.620660851063832</v>
      </c>
      <c r="D1696" s="30">
        <v>0</v>
      </c>
      <c r="E1696" s="31">
        <v>14.620660851063832</v>
      </c>
      <c r="F1696" s="32">
        <v>0</v>
      </c>
      <c r="G1696" s="32">
        <v>0</v>
      </c>
      <c r="H1696" s="32">
        <v>0</v>
      </c>
      <c r="I1696" s="32">
        <v>0</v>
      </c>
      <c r="J1696" s="29">
        <f>Лист4!E1694/1000</f>
        <v>229.05702000000002</v>
      </c>
      <c r="K1696" s="33"/>
      <c r="L1696" s="33"/>
    </row>
    <row r="1697" spans="1:12" s="34" customFormat="1" ht="25.5" customHeight="1" x14ac:dyDescent="0.25">
      <c r="A1697" s="23" t="str">
        <f>Лист4!A1695</f>
        <v xml:space="preserve">Железнодорожная 1-я ул. д.22 </v>
      </c>
      <c r="B1697" s="49">
        <f t="shared" si="52"/>
        <v>502.82341531914886</v>
      </c>
      <c r="C1697" s="49">
        <f t="shared" si="53"/>
        <v>34.28341468085106</v>
      </c>
      <c r="D1697" s="30">
        <v>0</v>
      </c>
      <c r="E1697" s="31">
        <v>34.28341468085106</v>
      </c>
      <c r="F1697" s="32">
        <v>0</v>
      </c>
      <c r="G1697" s="32">
        <v>0</v>
      </c>
      <c r="H1697" s="32">
        <v>0</v>
      </c>
      <c r="I1697" s="32">
        <v>0</v>
      </c>
      <c r="J1697" s="29">
        <f>Лист4!E1695/1000</f>
        <v>537.10682999999995</v>
      </c>
      <c r="K1697" s="33"/>
      <c r="L1697" s="33"/>
    </row>
    <row r="1698" spans="1:12" s="34" customFormat="1" ht="18.75" customHeight="1" x14ac:dyDescent="0.25">
      <c r="A1698" s="23" t="str">
        <f>Лист4!A1696</f>
        <v xml:space="preserve">Железнодорожная 1-я ул. д.26 </v>
      </c>
      <c r="B1698" s="49">
        <f t="shared" si="52"/>
        <v>481.36219063829793</v>
      </c>
      <c r="C1698" s="49">
        <f t="shared" si="53"/>
        <v>32.820149361702128</v>
      </c>
      <c r="D1698" s="30">
        <v>0</v>
      </c>
      <c r="E1698" s="31">
        <v>32.820149361702128</v>
      </c>
      <c r="F1698" s="32">
        <v>0</v>
      </c>
      <c r="G1698" s="32">
        <v>0</v>
      </c>
      <c r="H1698" s="32">
        <v>0</v>
      </c>
      <c r="I1698" s="32">
        <v>0</v>
      </c>
      <c r="J1698" s="29">
        <f>Лист4!E1696/1000</f>
        <v>514.18234000000007</v>
      </c>
      <c r="K1698" s="33"/>
      <c r="L1698" s="33"/>
    </row>
    <row r="1699" spans="1:12" s="34" customFormat="1" ht="15" customHeight="1" x14ac:dyDescent="0.25">
      <c r="A1699" s="23" t="str">
        <f>Лист4!A1697</f>
        <v xml:space="preserve">Железнодорожная 1-я ул. д.39 </v>
      </c>
      <c r="B1699" s="49">
        <f t="shared" si="52"/>
        <v>205.75869787234041</v>
      </c>
      <c r="C1699" s="49">
        <f t="shared" si="53"/>
        <v>14.029002127659574</v>
      </c>
      <c r="D1699" s="30">
        <v>0</v>
      </c>
      <c r="E1699" s="31">
        <v>14.029002127659574</v>
      </c>
      <c r="F1699" s="32">
        <v>0</v>
      </c>
      <c r="G1699" s="32">
        <v>0</v>
      </c>
      <c r="H1699" s="32">
        <v>0</v>
      </c>
      <c r="I1699" s="32">
        <v>0</v>
      </c>
      <c r="J1699" s="29">
        <f>Лист4!E1697/1000</f>
        <v>219.78769999999997</v>
      </c>
      <c r="K1699" s="33"/>
      <c r="L1699" s="33"/>
    </row>
    <row r="1700" spans="1:12" s="34" customFormat="1" ht="15" customHeight="1" x14ac:dyDescent="0.25">
      <c r="A1700" s="23" t="str">
        <f>Лист4!A1698</f>
        <v xml:space="preserve">Железнодорожная 4-я ул. д.43А </v>
      </c>
      <c r="B1700" s="49">
        <f t="shared" si="52"/>
        <v>76.885131914893606</v>
      </c>
      <c r="C1700" s="49">
        <f t="shared" si="53"/>
        <v>5.2421680851063819</v>
      </c>
      <c r="D1700" s="30">
        <v>0</v>
      </c>
      <c r="E1700" s="31">
        <v>5.2421680851063819</v>
      </c>
      <c r="F1700" s="32">
        <v>0</v>
      </c>
      <c r="G1700" s="32">
        <v>0</v>
      </c>
      <c r="H1700" s="32">
        <v>0</v>
      </c>
      <c r="I1700" s="32">
        <v>0</v>
      </c>
      <c r="J1700" s="29">
        <f>Лист4!E1698/1000</f>
        <v>82.127299999999991</v>
      </c>
      <c r="K1700" s="33"/>
      <c r="L1700" s="33"/>
    </row>
    <row r="1701" spans="1:12" s="34" customFormat="1" ht="18.75" customHeight="1" x14ac:dyDescent="0.25">
      <c r="A1701" s="23" t="str">
        <f>Лист4!A1699</f>
        <v xml:space="preserve">Железнодорожная 4-я ул. д.43Б </v>
      </c>
      <c r="B1701" s="49">
        <f t="shared" si="52"/>
        <v>101.02502978723402</v>
      </c>
      <c r="C1701" s="49">
        <f t="shared" si="53"/>
        <v>6.888070212765955</v>
      </c>
      <c r="D1701" s="30">
        <v>0</v>
      </c>
      <c r="E1701" s="31">
        <v>6.888070212765955</v>
      </c>
      <c r="F1701" s="32">
        <v>0</v>
      </c>
      <c r="G1701" s="32">
        <v>0</v>
      </c>
      <c r="H1701" s="32">
        <v>0</v>
      </c>
      <c r="I1701" s="32">
        <v>0</v>
      </c>
      <c r="J1701" s="29">
        <f>Лист4!E1699/1000</f>
        <v>107.91309999999997</v>
      </c>
      <c r="K1701" s="33"/>
      <c r="L1701" s="33"/>
    </row>
    <row r="1702" spans="1:12" s="34" customFormat="1" ht="18.75" customHeight="1" x14ac:dyDescent="0.25">
      <c r="A1702" s="23" t="str">
        <f>Лист4!A1700</f>
        <v xml:space="preserve">Железнодорожная 4-я ул. д.43В </v>
      </c>
      <c r="B1702" s="49">
        <f t="shared" si="52"/>
        <v>88.94394042553192</v>
      </c>
      <c r="C1702" s="49">
        <f t="shared" si="53"/>
        <v>6.0643595744680852</v>
      </c>
      <c r="D1702" s="30">
        <v>0</v>
      </c>
      <c r="E1702" s="31">
        <v>6.0643595744680852</v>
      </c>
      <c r="F1702" s="32">
        <v>0</v>
      </c>
      <c r="G1702" s="32">
        <v>0</v>
      </c>
      <c r="H1702" s="32">
        <v>0</v>
      </c>
      <c r="I1702" s="32">
        <v>0</v>
      </c>
      <c r="J1702" s="29">
        <f>Лист4!E1700/1000</f>
        <v>95.008300000000006</v>
      </c>
      <c r="K1702" s="33"/>
      <c r="L1702" s="33"/>
    </row>
    <row r="1703" spans="1:12" s="34" customFormat="1" ht="18.75" customHeight="1" x14ac:dyDescent="0.25">
      <c r="A1703" s="23" t="str">
        <f>Лист4!A1701</f>
        <v xml:space="preserve">Железнодорожная 4-я ул. д.43Г </v>
      </c>
      <c r="B1703" s="49">
        <f t="shared" si="52"/>
        <v>46.839080851063827</v>
      </c>
      <c r="C1703" s="49">
        <f t="shared" si="53"/>
        <v>1.4481191489361702</v>
      </c>
      <c r="D1703" s="30">
        <v>0</v>
      </c>
      <c r="E1703" s="31">
        <v>1.4481191489361702</v>
      </c>
      <c r="F1703" s="32">
        <v>0</v>
      </c>
      <c r="G1703" s="32">
        <v>0</v>
      </c>
      <c r="H1703" s="32">
        <v>0</v>
      </c>
      <c r="I1703" s="32">
        <v>25.6</v>
      </c>
      <c r="J1703" s="29">
        <f>Лист4!E1701/1000-I1703</f>
        <v>22.687199999999997</v>
      </c>
      <c r="K1703" s="33"/>
      <c r="L1703" s="33"/>
    </row>
    <row r="1704" spans="1:12" s="34" customFormat="1" ht="18.75" customHeight="1" x14ac:dyDescent="0.25">
      <c r="A1704" s="23" t="str">
        <f>Лист4!A1702</f>
        <v xml:space="preserve">Железнодорожная 4-я ул. д.43Д </v>
      </c>
      <c r="B1704" s="49">
        <f t="shared" si="52"/>
        <v>65.475304680851067</v>
      </c>
      <c r="C1704" s="49">
        <f t="shared" si="53"/>
        <v>4.4642253191489365</v>
      </c>
      <c r="D1704" s="30">
        <v>0</v>
      </c>
      <c r="E1704" s="31">
        <v>4.4642253191489365</v>
      </c>
      <c r="F1704" s="32">
        <v>0</v>
      </c>
      <c r="G1704" s="32">
        <v>0</v>
      </c>
      <c r="H1704" s="32">
        <v>0</v>
      </c>
      <c r="I1704" s="32">
        <v>0</v>
      </c>
      <c r="J1704" s="29">
        <f>Лист4!E1702/1000</f>
        <v>69.939530000000005</v>
      </c>
      <c r="K1704" s="33"/>
      <c r="L1704" s="33"/>
    </row>
    <row r="1705" spans="1:12" s="34" customFormat="1" ht="18.75" customHeight="1" x14ac:dyDescent="0.25">
      <c r="A1705" s="23" t="str">
        <f>Лист4!A1703</f>
        <v xml:space="preserve">Железнодорожная 4-я ул. д.45 </v>
      </c>
      <c r="B1705" s="49">
        <f t="shared" si="52"/>
        <v>89.576941276595733</v>
      </c>
      <c r="C1705" s="49">
        <f t="shared" si="53"/>
        <v>6.1075187234042545</v>
      </c>
      <c r="D1705" s="30">
        <v>0</v>
      </c>
      <c r="E1705" s="31">
        <v>6.1075187234042545</v>
      </c>
      <c r="F1705" s="32">
        <v>0</v>
      </c>
      <c r="G1705" s="32">
        <v>0</v>
      </c>
      <c r="H1705" s="32">
        <v>0</v>
      </c>
      <c r="I1705" s="32">
        <v>0</v>
      </c>
      <c r="J1705" s="29">
        <f>Лист4!E1703/1000</f>
        <v>95.684459999999987</v>
      </c>
      <c r="K1705" s="33"/>
      <c r="L1705" s="33"/>
    </row>
    <row r="1706" spans="1:12" s="34" customFormat="1" ht="18.75" customHeight="1" x14ac:dyDescent="0.25">
      <c r="A1706" s="23" t="str">
        <f>Лист4!A1704</f>
        <v xml:space="preserve">Железнодорожная 4-я ул. д.45А </v>
      </c>
      <c r="B1706" s="49">
        <f t="shared" si="52"/>
        <v>51.477846808510641</v>
      </c>
      <c r="C1706" s="49">
        <f t="shared" si="53"/>
        <v>3.5098531914893623</v>
      </c>
      <c r="D1706" s="30">
        <v>0</v>
      </c>
      <c r="E1706" s="31">
        <v>3.5098531914893623</v>
      </c>
      <c r="F1706" s="32">
        <v>0</v>
      </c>
      <c r="G1706" s="32">
        <v>0</v>
      </c>
      <c r="H1706" s="32">
        <v>0</v>
      </c>
      <c r="I1706" s="32">
        <v>0</v>
      </c>
      <c r="J1706" s="29">
        <f>Лист4!E1704/1000</f>
        <v>54.987700000000004</v>
      </c>
      <c r="K1706" s="33"/>
      <c r="L1706" s="33"/>
    </row>
    <row r="1707" spans="1:12" s="34" customFormat="1" ht="18.75" customHeight="1" x14ac:dyDescent="0.25">
      <c r="A1707" s="23" t="str">
        <f>Лист4!A1705</f>
        <v xml:space="preserve">Железнодорожная 4-я ул. д.45Б </v>
      </c>
      <c r="B1707" s="49">
        <f t="shared" si="52"/>
        <v>82.356999999999999</v>
      </c>
      <c r="C1707" s="49">
        <f t="shared" si="53"/>
        <v>5.6152499999999996</v>
      </c>
      <c r="D1707" s="30">
        <v>0</v>
      </c>
      <c r="E1707" s="31">
        <v>5.6152499999999996</v>
      </c>
      <c r="F1707" s="32">
        <v>0</v>
      </c>
      <c r="G1707" s="32">
        <v>0</v>
      </c>
      <c r="H1707" s="32">
        <v>0</v>
      </c>
      <c r="I1707" s="32">
        <v>0</v>
      </c>
      <c r="J1707" s="29">
        <f>Лист4!E1705/1000</f>
        <v>87.972250000000003</v>
      </c>
      <c r="K1707" s="33"/>
      <c r="L1707" s="33"/>
    </row>
    <row r="1708" spans="1:12" s="34" customFormat="1" ht="18.75" customHeight="1" x14ac:dyDescent="0.25">
      <c r="A1708" s="23" t="str">
        <f>Лист4!A1706</f>
        <v xml:space="preserve">Железнодорожная 4-я ул. д.45В </v>
      </c>
      <c r="B1708" s="49">
        <f t="shared" si="52"/>
        <v>77.455165957446809</v>
      </c>
      <c r="C1708" s="49">
        <f t="shared" si="53"/>
        <v>5.2810340425531912</v>
      </c>
      <c r="D1708" s="30">
        <v>0</v>
      </c>
      <c r="E1708" s="31">
        <v>5.2810340425531912</v>
      </c>
      <c r="F1708" s="32">
        <v>0</v>
      </c>
      <c r="G1708" s="32">
        <v>0</v>
      </c>
      <c r="H1708" s="32">
        <v>0</v>
      </c>
      <c r="I1708" s="32">
        <v>0</v>
      </c>
      <c r="J1708" s="29">
        <f>Лист4!E1706/1000</f>
        <v>82.736199999999997</v>
      </c>
      <c r="K1708" s="33"/>
      <c r="L1708" s="33"/>
    </row>
    <row r="1709" spans="1:12" s="34" customFormat="1" ht="18.75" customHeight="1" x14ac:dyDescent="0.25">
      <c r="A1709" s="23" t="str">
        <f>Лист4!A1707</f>
        <v xml:space="preserve">Железнодорожная 4-я ул. д.45Г </v>
      </c>
      <c r="B1709" s="49">
        <f t="shared" si="52"/>
        <v>63.082519148936157</v>
      </c>
      <c r="C1709" s="49">
        <f t="shared" si="53"/>
        <v>4.301080851063829</v>
      </c>
      <c r="D1709" s="30">
        <v>0</v>
      </c>
      <c r="E1709" s="31">
        <v>4.301080851063829</v>
      </c>
      <c r="F1709" s="32">
        <v>0</v>
      </c>
      <c r="G1709" s="32">
        <v>0</v>
      </c>
      <c r="H1709" s="32">
        <v>0</v>
      </c>
      <c r="I1709" s="32">
        <v>0</v>
      </c>
      <c r="J1709" s="29">
        <f>Лист4!E1707/1000</f>
        <v>67.383599999999987</v>
      </c>
      <c r="K1709" s="33"/>
      <c r="L1709" s="33"/>
    </row>
    <row r="1710" spans="1:12" s="34" customFormat="1" ht="18.75" customHeight="1" x14ac:dyDescent="0.25">
      <c r="A1710" s="23" t="str">
        <f>Лист4!A1708</f>
        <v xml:space="preserve">Железнодорожная 4-я ул. д.45Д </v>
      </c>
      <c r="B1710" s="49">
        <f t="shared" si="52"/>
        <v>69.98102638297874</v>
      </c>
      <c r="C1710" s="49">
        <f t="shared" si="53"/>
        <v>4.7714336170212777</v>
      </c>
      <c r="D1710" s="30">
        <v>0</v>
      </c>
      <c r="E1710" s="31">
        <v>4.7714336170212777</v>
      </c>
      <c r="F1710" s="32">
        <v>0</v>
      </c>
      <c r="G1710" s="32">
        <v>0</v>
      </c>
      <c r="H1710" s="32">
        <v>0</v>
      </c>
      <c r="I1710" s="32">
        <v>0</v>
      </c>
      <c r="J1710" s="29">
        <f>Лист4!E1708/1000</f>
        <v>74.752460000000013</v>
      </c>
      <c r="K1710" s="33"/>
      <c r="L1710" s="33"/>
    </row>
    <row r="1711" spans="1:12" s="34" customFormat="1" ht="18.75" customHeight="1" x14ac:dyDescent="0.25">
      <c r="A1711" s="23" t="str">
        <f>Лист4!A1709</f>
        <v xml:space="preserve">Железнодорожная 4-я ул. д.45Е </v>
      </c>
      <c r="B1711" s="49">
        <f t="shared" si="52"/>
        <v>80.806936170212765</v>
      </c>
      <c r="C1711" s="49">
        <f t="shared" si="53"/>
        <v>5.5095638297872345</v>
      </c>
      <c r="D1711" s="30">
        <v>0</v>
      </c>
      <c r="E1711" s="31">
        <v>5.5095638297872345</v>
      </c>
      <c r="F1711" s="32">
        <v>0</v>
      </c>
      <c r="G1711" s="32">
        <v>0</v>
      </c>
      <c r="H1711" s="32">
        <v>0</v>
      </c>
      <c r="I1711" s="32">
        <v>0</v>
      </c>
      <c r="J1711" s="29">
        <f>Лист4!E1709/1000</f>
        <v>86.316500000000005</v>
      </c>
      <c r="K1711" s="33"/>
      <c r="L1711" s="33"/>
    </row>
    <row r="1712" spans="1:12" s="34" customFormat="1" ht="18.75" customHeight="1" x14ac:dyDescent="0.25">
      <c r="A1712" s="23" t="str">
        <f>Лист4!A1710</f>
        <v xml:space="preserve">Железнодорожная 4-я ул. д.47 </v>
      </c>
      <c r="B1712" s="49">
        <f t="shared" si="52"/>
        <v>78.350706382978728</v>
      </c>
      <c r="C1712" s="49">
        <f t="shared" si="53"/>
        <v>5.3420936170212769</v>
      </c>
      <c r="D1712" s="30">
        <v>0</v>
      </c>
      <c r="E1712" s="31">
        <v>5.3420936170212769</v>
      </c>
      <c r="F1712" s="32">
        <v>0</v>
      </c>
      <c r="G1712" s="32">
        <v>0</v>
      </c>
      <c r="H1712" s="32">
        <v>0</v>
      </c>
      <c r="I1712" s="32">
        <v>0</v>
      </c>
      <c r="J1712" s="29">
        <f>Лист4!E1710/1000</f>
        <v>83.692800000000005</v>
      </c>
      <c r="K1712" s="33"/>
      <c r="L1712" s="33"/>
    </row>
    <row r="1713" spans="1:12" s="34" customFormat="1" ht="18.75" customHeight="1" x14ac:dyDescent="0.25">
      <c r="A1713" s="23" t="str">
        <f>Лист4!A1711</f>
        <v xml:space="preserve">Железнодорожная 4-я ул. д.47Б </v>
      </c>
      <c r="B1713" s="49">
        <f t="shared" si="52"/>
        <v>91.895535319148934</v>
      </c>
      <c r="C1713" s="49">
        <f t="shared" si="53"/>
        <v>6.2656046808510624</v>
      </c>
      <c r="D1713" s="30">
        <v>0</v>
      </c>
      <c r="E1713" s="31">
        <v>6.2656046808510624</v>
      </c>
      <c r="F1713" s="32">
        <v>0</v>
      </c>
      <c r="G1713" s="32">
        <v>0</v>
      </c>
      <c r="H1713" s="32">
        <v>0</v>
      </c>
      <c r="I1713" s="32">
        <v>0</v>
      </c>
      <c r="J1713" s="29">
        <f>Лист4!E1711/1000</f>
        <v>98.161139999999989</v>
      </c>
      <c r="K1713" s="33"/>
      <c r="L1713" s="33"/>
    </row>
    <row r="1714" spans="1:12" s="34" customFormat="1" ht="18.75" customHeight="1" x14ac:dyDescent="0.25">
      <c r="A1714" s="23" t="str">
        <f>Лист4!A1712</f>
        <v xml:space="preserve">Железнодорожная 4-я ул. д.47В </v>
      </c>
      <c r="B1714" s="49">
        <f t="shared" si="52"/>
        <v>106.04533617021275</v>
      </c>
      <c r="C1714" s="49">
        <f t="shared" si="53"/>
        <v>7.2303638297872332</v>
      </c>
      <c r="D1714" s="30">
        <v>0</v>
      </c>
      <c r="E1714" s="31">
        <v>7.2303638297872332</v>
      </c>
      <c r="F1714" s="32">
        <v>0</v>
      </c>
      <c r="G1714" s="32">
        <v>0</v>
      </c>
      <c r="H1714" s="32">
        <v>0</v>
      </c>
      <c r="I1714" s="32">
        <v>0</v>
      </c>
      <c r="J1714" s="29">
        <f>Лист4!E1712/1000</f>
        <v>113.27569999999999</v>
      </c>
      <c r="K1714" s="33"/>
      <c r="L1714" s="33"/>
    </row>
    <row r="1715" spans="1:12" s="34" customFormat="1" ht="18.75" customHeight="1" x14ac:dyDescent="0.25">
      <c r="A1715" s="23" t="str">
        <f>Лист4!A1713</f>
        <v xml:space="preserve">Железнодорожная 4-я ул. д.49 </v>
      </c>
      <c r="B1715" s="49">
        <f t="shared" si="52"/>
        <v>75.407995744680846</v>
      </c>
      <c r="C1715" s="49">
        <f t="shared" si="53"/>
        <v>5.1414542553191485</v>
      </c>
      <c r="D1715" s="30">
        <v>0</v>
      </c>
      <c r="E1715" s="31">
        <v>5.1414542553191485</v>
      </c>
      <c r="F1715" s="32">
        <v>0</v>
      </c>
      <c r="G1715" s="32">
        <v>0</v>
      </c>
      <c r="H1715" s="32">
        <v>0</v>
      </c>
      <c r="I1715" s="32">
        <v>0</v>
      </c>
      <c r="J1715" s="29">
        <f>Лист4!E1713/1000</f>
        <v>80.549449999999993</v>
      </c>
      <c r="K1715" s="33"/>
      <c r="L1715" s="33"/>
    </row>
    <row r="1716" spans="1:12" s="34" customFormat="1" ht="18.75" customHeight="1" x14ac:dyDescent="0.25">
      <c r="A1716" s="23" t="str">
        <f>Лист4!A1714</f>
        <v xml:space="preserve">Железнодорожная 4-я ул. д.49А </v>
      </c>
      <c r="B1716" s="49">
        <f t="shared" si="52"/>
        <v>9.3488765957446809</v>
      </c>
      <c r="C1716" s="49">
        <f t="shared" si="53"/>
        <v>0.63742340425531918</v>
      </c>
      <c r="D1716" s="30">
        <v>0</v>
      </c>
      <c r="E1716" s="31">
        <v>0.63742340425531918</v>
      </c>
      <c r="F1716" s="32">
        <v>0</v>
      </c>
      <c r="G1716" s="32">
        <v>0</v>
      </c>
      <c r="H1716" s="32">
        <v>0</v>
      </c>
      <c r="I1716" s="32"/>
      <c r="J1716" s="29">
        <f>Лист4!E1714/1000</f>
        <v>9.9863</v>
      </c>
      <c r="K1716" s="33"/>
      <c r="L1716" s="33"/>
    </row>
    <row r="1717" spans="1:12" s="34" customFormat="1" ht="25.5" customHeight="1" x14ac:dyDescent="0.25">
      <c r="A1717" s="23" t="str">
        <f>Лист4!A1715</f>
        <v xml:space="preserve">Железнодорожная 4-я ул. д.49Б </v>
      </c>
      <c r="B1717" s="49">
        <f t="shared" si="52"/>
        <v>87.210340425531911</v>
      </c>
      <c r="C1717" s="49">
        <f t="shared" si="53"/>
        <v>5.9461595744680844</v>
      </c>
      <c r="D1717" s="30">
        <v>0</v>
      </c>
      <c r="E1717" s="31">
        <v>5.9461595744680844</v>
      </c>
      <c r="F1717" s="32">
        <v>0</v>
      </c>
      <c r="G1717" s="32">
        <v>0</v>
      </c>
      <c r="H1717" s="32">
        <v>0</v>
      </c>
      <c r="I1717" s="32">
        <v>0</v>
      </c>
      <c r="J1717" s="29">
        <f>Лист4!E1715/1000</f>
        <v>93.156499999999994</v>
      </c>
      <c r="K1717" s="33"/>
      <c r="L1717" s="33"/>
    </row>
    <row r="1718" spans="1:12" s="34" customFormat="1" ht="25.5" customHeight="1" x14ac:dyDescent="0.25">
      <c r="A1718" s="23" t="str">
        <f>Лист4!A1716</f>
        <v xml:space="preserve">Железнодорожная 4-я ул. д.51Б </v>
      </c>
      <c r="B1718" s="49">
        <f t="shared" si="52"/>
        <v>70.36573617021277</v>
      </c>
      <c r="C1718" s="49">
        <f t="shared" si="53"/>
        <v>4.7976638297872345</v>
      </c>
      <c r="D1718" s="30">
        <v>0</v>
      </c>
      <c r="E1718" s="31">
        <v>4.7976638297872345</v>
      </c>
      <c r="F1718" s="32">
        <v>0</v>
      </c>
      <c r="G1718" s="32">
        <v>0</v>
      </c>
      <c r="H1718" s="32">
        <v>0</v>
      </c>
      <c r="I1718" s="32">
        <v>0</v>
      </c>
      <c r="J1718" s="29">
        <f>Лист4!E1716/1000</f>
        <v>75.16340000000001</v>
      </c>
      <c r="K1718" s="33"/>
      <c r="L1718" s="33"/>
    </row>
    <row r="1719" spans="1:12" s="34" customFormat="1" ht="15" customHeight="1" x14ac:dyDescent="0.25">
      <c r="A1719" s="23" t="str">
        <f>Лист4!A1717</f>
        <v xml:space="preserve">Железнодорожная 8-я ул. д.55 </v>
      </c>
      <c r="B1719" s="49">
        <f t="shared" si="52"/>
        <v>560.57853617021283</v>
      </c>
      <c r="C1719" s="49">
        <f t="shared" si="53"/>
        <v>38.22126382978724</v>
      </c>
      <c r="D1719" s="30">
        <v>0</v>
      </c>
      <c r="E1719" s="31">
        <v>38.22126382978724</v>
      </c>
      <c r="F1719" s="32">
        <v>0</v>
      </c>
      <c r="G1719" s="32">
        <v>0</v>
      </c>
      <c r="H1719" s="32">
        <v>0</v>
      </c>
      <c r="I1719" s="32">
        <v>0</v>
      </c>
      <c r="J1719" s="29">
        <f>Лист4!E1717/1000</f>
        <v>598.79980000000012</v>
      </c>
      <c r="K1719" s="33"/>
      <c r="L1719" s="33"/>
    </row>
    <row r="1720" spans="1:12" s="34" customFormat="1" ht="18.75" customHeight="1" x14ac:dyDescent="0.25">
      <c r="A1720" s="23" t="str">
        <f>Лист4!A1718</f>
        <v xml:space="preserve">Железнодорожная 8-я ул. д.55 - корп. 1 </v>
      </c>
      <c r="B1720" s="49">
        <f t="shared" si="52"/>
        <v>440.42513361702129</v>
      </c>
      <c r="C1720" s="49">
        <f t="shared" si="53"/>
        <v>30.028986382978722</v>
      </c>
      <c r="D1720" s="30">
        <v>0</v>
      </c>
      <c r="E1720" s="31">
        <v>30.028986382978722</v>
      </c>
      <c r="F1720" s="32">
        <v>0</v>
      </c>
      <c r="G1720" s="32">
        <v>0</v>
      </c>
      <c r="H1720" s="32">
        <v>0</v>
      </c>
      <c r="I1720" s="32">
        <v>0</v>
      </c>
      <c r="J1720" s="29">
        <f>Лист4!E1718/1000</f>
        <v>470.45411999999999</v>
      </c>
      <c r="K1720" s="33"/>
      <c r="L1720" s="33"/>
    </row>
    <row r="1721" spans="1:12" s="34" customFormat="1" ht="18.75" customHeight="1" x14ac:dyDescent="0.25">
      <c r="A1721" s="23" t="str">
        <f>Лист4!A1719</f>
        <v xml:space="preserve">Железнодорожная 8-я ул. д.57 </v>
      </c>
      <c r="B1721" s="49">
        <f t="shared" si="52"/>
        <v>619.47021446808526</v>
      </c>
      <c r="C1721" s="49">
        <f t="shared" si="53"/>
        <v>42.236605531914911</v>
      </c>
      <c r="D1721" s="30">
        <v>0</v>
      </c>
      <c r="E1721" s="31">
        <v>42.236605531914911</v>
      </c>
      <c r="F1721" s="32">
        <v>0</v>
      </c>
      <c r="G1721" s="32">
        <v>0</v>
      </c>
      <c r="H1721" s="32">
        <v>0</v>
      </c>
      <c r="I1721" s="32">
        <v>0</v>
      </c>
      <c r="J1721" s="29">
        <f>Лист4!E1719/1000</f>
        <v>661.70682000000022</v>
      </c>
      <c r="K1721" s="33"/>
      <c r="L1721" s="33"/>
    </row>
    <row r="1722" spans="1:12" s="34" customFormat="1" ht="18.75" customHeight="1" x14ac:dyDescent="0.25">
      <c r="A1722" s="23" t="str">
        <f>Лист4!A1720</f>
        <v xml:space="preserve">Железнодорожная 8-я ул. д.59 </v>
      </c>
      <c r="B1722" s="49">
        <f t="shared" si="52"/>
        <v>567.93402553191504</v>
      </c>
      <c r="C1722" s="49">
        <f t="shared" si="53"/>
        <v>38.722774468085106</v>
      </c>
      <c r="D1722" s="30">
        <v>0</v>
      </c>
      <c r="E1722" s="31">
        <v>38.722774468085106</v>
      </c>
      <c r="F1722" s="32">
        <v>0</v>
      </c>
      <c r="G1722" s="32">
        <v>0</v>
      </c>
      <c r="H1722" s="32">
        <v>0</v>
      </c>
      <c r="I1722" s="32">
        <v>0</v>
      </c>
      <c r="J1722" s="29">
        <f>Лист4!E1720/1000</f>
        <v>606.65680000000009</v>
      </c>
      <c r="K1722" s="33"/>
      <c r="L1722" s="33"/>
    </row>
    <row r="1723" spans="1:12" s="34" customFormat="1" ht="18.75" customHeight="1" x14ac:dyDescent="0.25">
      <c r="A1723" s="23" t="str">
        <f>Лист4!A1721</f>
        <v xml:space="preserve">Железнодорожная 8-я ул. д.59 - корп. 1 </v>
      </c>
      <c r="B1723" s="49">
        <f t="shared" si="52"/>
        <v>584.48255659574477</v>
      </c>
      <c r="C1723" s="49">
        <f t="shared" si="53"/>
        <v>39.85108340425532</v>
      </c>
      <c r="D1723" s="30">
        <v>0</v>
      </c>
      <c r="E1723" s="31">
        <v>39.85108340425532</v>
      </c>
      <c r="F1723" s="32">
        <v>0</v>
      </c>
      <c r="G1723" s="32">
        <v>0</v>
      </c>
      <c r="H1723" s="32">
        <v>0</v>
      </c>
      <c r="I1723" s="32">
        <v>0</v>
      </c>
      <c r="J1723" s="29">
        <f>Лист4!E1721/1000</f>
        <v>624.33364000000006</v>
      </c>
      <c r="K1723" s="33"/>
      <c r="L1723" s="33"/>
    </row>
    <row r="1724" spans="1:12" s="34" customFormat="1" ht="25.5" customHeight="1" x14ac:dyDescent="0.25">
      <c r="A1724" s="23" t="str">
        <f>Лист4!A1722</f>
        <v xml:space="preserve">Железнодорожная 8-я ул. д.59 - корп. 2 </v>
      </c>
      <c r="B1724" s="49">
        <f t="shared" si="52"/>
        <v>585.69489702127657</v>
      </c>
      <c r="C1724" s="49">
        <f t="shared" si="53"/>
        <v>39.933742978723402</v>
      </c>
      <c r="D1724" s="30">
        <v>0</v>
      </c>
      <c r="E1724" s="31">
        <v>39.933742978723402</v>
      </c>
      <c r="F1724" s="32">
        <v>0</v>
      </c>
      <c r="G1724" s="32">
        <v>0</v>
      </c>
      <c r="H1724" s="32">
        <v>0</v>
      </c>
      <c r="I1724" s="32">
        <v>0</v>
      </c>
      <c r="J1724" s="29">
        <f>Лист4!E1722/1000</f>
        <v>625.62864000000002</v>
      </c>
      <c r="K1724" s="33"/>
      <c r="L1724" s="33"/>
    </row>
    <row r="1725" spans="1:12" s="34" customFormat="1" ht="18.75" customHeight="1" x14ac:dyDescent="0.25">
      <c r="A1725" s="23" t="str">
        <f>Лист4!A1723</f>
        <v xml:space="preserve">Железнодорожная 8-я ул. д.59 - корп. 3 </v>
      </c>
      <c r="B1725" s="49">
        <f t="shared" si="52"/>
        <v>962.08350723404237</v>
      </c>
      <c r="C1725" s="49">
        <f t="shared" si="53"/>
        <v>65.596602765957428</v>
      </c>
      <c r="D1725" s="30">
        <v>0</v>
      </c>
      <c r="E1725" s="31">
        <v>65.596602765957428</v>
      </c>
      <c r="F1725" s="32">
        <v>0</v>
      </c>
      <c r="G1725" s="32">
        <v>0</v>
      </c>
      <c r="H1725" s="32">
        <v>0</v>
      </c>
      <c r="I1725" s="32">
        <v>0</v>
      </c>
      <c r="J1725" s="29">
        <f>Лист4!E1723/1000</f>
        <v>1027.6801099999998</v>
      </c>
      <c r="K1725" s="33"/>
      <c r="L1725" s="33"/>
    </row>
    <row r="1726" spans="1:12" s="34" customFormat="1" ht="25.5" customHeight="1" x14ac:dyDescent="0.25">
      <c r="A1726" s="23" t="str">
        <f>Лист4!A1724</f>
        <v xml:space="preserve">Жилая ул. д.1 </v>
      </c>
      <c r="B1726" s="49">
        <f t="shared" si="52"/>
        <v>605.30781276595758</v>
      </c>
      <c r="C1726" s="49">
        <f t="shared" si="53"/>
        <v>41.270987234042565</v>
      </c>
      <c r="D1726" s="30">
        <v>0</v>
      </c>
      <c r="E1726" s="31">
        <v>41.270987234042565</v>
      </c>
      <c r="F1726" s="32">
        <v>0</v>
      </c>
      <c r="G1726" s="32">
        <v>0</v>
      </c>
      <c r="H1726" s="32">
        <v>0</v>
      </c>
      <c r="I1726" s="32">
        <v>0</v>
      </c>
      <c r="J1726" s="29">
        <f>Лист4!E1724/1000</f>
        <v>646.57880000000011</v>
      </c>
      <c r="K1726" s="33"/>
      <c r="L1726" s="33"/>
    </row>
    <row r="1727" spans="1:12" s="34" customFormat="1" ht="25.5" customHeight="1" x14ac:dyDescent="0.25">
      <c r="A1727" s="23" t="str">
        <f>Лист4!A1725</f>
        <v xml:space="preserve">Жилая ул. д.10 </v>
      </c>
      <c r="B1727" s="49">
        <f t="shared" si="52"/>
        <v>419.58456170212764</v>
      </c>
      <c r="C1727" s="49">
        <f t="shared" si="53"/>
        <v>28.608038297872341</v>
      </c>
      <c r="D1727" s="30">
        <v>0</v>
      </c>
      <c r="E1727" s="31">
        <v>28.608038297872341</v>
      </c>
      <c r="F1727" s="32">
        <v>0</v>
      </c>
      <c r="G1727" s="32">
        <v>0</v>
      </c>
      <c r="H1727" s="32">
        <v>0</v>
      </c>
      <c r="I1727" s="32">
        <v>0</v>
      </c>
      <c r="J1727" s="29">
        <f>Лист4!E1725/1000</f>
        <v>448.19259999999997</v>
      </c>
      <c r="K1727" s="33"/>
      <c r="L1727" s="33"/>
    </row>
    <row r="1728" spans="1:12" s="34" customFormat="1" ht="25.5" customHeight="1" x14ac:dyDescent="0.25">
      <c r="A1728" s="23" t="str">
        <f>Лист4!A1726</f>
        <v xml:space="preserve">Жилая ул. д.10 - корп. 1 </v>
      </c>
      <c r="B1728" s="49">
        <f t="shared" si="52"/>
        <v>517.89834893617012</v>
      </c>
      <c r="C1728" s="49">
        <f t="shared" si="53"/>
        <v>35.311251063829779</v>
      </c>
      <c r="D1728" s="30">
        <v>0</v>
      </c>
      <c r="E1728" s="31">
        <v>35.311251063829779</v>
      </c>
      <c r="F1728" s="32">
        <v>0</v>
      </c>
      <c r="G1728" s="32">
        <v>0</v>
      </c>
      <c r="H1728" s="32">
        <v>0</v>
      </c>
      <c r="I1728" s="32">
        <v>0</v>
      </c>
      <c r="J1728" s="29">
        <f>Лист4!E1726/1000</f>
        <v>553.20959999999991</v>
      </c>
      <c r="K1728" s="33"/>
      <c r="L1728" s="33"/>
    </row>
    <row r="1729" spans="1:12" s="34" customFormat="1" ht="18.75" customHeight="1" x14ac:dyDescent="0.25">
      <c r="A1729" s="23" t="str">
        <f>Лист4!A1727</f>
        <v xml:space="preserve">Жилая ул. д.11 </v>
      </c>
      <c r="B1729" s="49">
        <f t="shared" si="52"/>
        <v>545.252381276596</v>
      </c>
      <c r="C1729" s="49">
        <f t="shared" si="53"/>
        <v>37.176298723404265</v>
      </c>
      <c r="D1729" s="30">
        <v>0</v>
      </c>
      <c r="E1729" s="31">
        <v>37.176298723404265</v>
      </c>
      <c r="F1729" s="32">
        <v>0</v>
      </c>
      <c r="G1729" s="32">
        <v>0</v>
      </c>
      <c r="H1729" s="32">
        <v>0</v>
      </c>
      <c r="I1729" s="32">
        <v>0</v>
      </c>
      <c r="J1729" s="29">
        <f>Лист4!E1727/1000</f>
        <v>582.42868000000021</v>
      </c>
      <c r="K1729" s="33"/>
      <c r="L1729" s="33"/>
    </row>
    <row r="1730" spans="1:12" s="34" customFormat="1" ht="18.75" customHeight="1" x14ac:dyDescent="0.25">
      <c r="A1730" s="23" t="str">
        <f>Лист4!A1728</f>
        <v xml:space="preserve">Жилая ул. д.12 </v>
      </c>
      <c r="B1730" s="49">
        <f t="shared" si="52"/>
        <v>685.16995659574491</v>
      </c>
      <c r="C1730" s="49">
        <f t="shared" si="53"/>
        <v>46.716133404255331</v>
      </c>
      <c r="D1730" s="30">
        <v>0</v>
      </c>
      <c r="E1730" s="31">
        <v>46.716133404255331</v>
      </c>
      <c r="F1730" s="32">
        <v>0</v>
      </c>
      <c r="G1730" s="32">
        <v>0</v>
      </c>
      <c r="H1730" s="32">
        <v>0</v>
      </c>
      <c r="I1730" s="32">
        <v>0</v>
      </c>
      <c r="J1730" s="29">
        <f>Лист4!E1728/1000</f>
        <v>731.88609000000019</v>
      </c>
      <c r="K1730" s="33"/>
      <c r="L1730" s="33"/>
    </row>
    <row r="1731" spans="1:12" s="34" customFormat="1" ht="18.75" customHeight="1" x14ac:dyDescent="0.25">
      <c r="A1731" s="23" t="str">
        <f>Лист4!A1729</f>
        <v xml:space="preserve">Жилая ул. д.12 - корп. 1 </v>
      </c>
      <c r="B1731" s="49">
        <f t="shared" si="52"/>
        <v>485.81794893617001</v>
      </c>
      <c r="C1731" s="49">
        <f t="shared" si="53"/>
        <v>33.123951063829779</v>
      </c>
      <c r="D1731" s="30">
        <v>0</v>
      </c>
      <c r="E1731" s="31">
        <v>33.123951063829779</v>
      </c>
      <c r="F1731" s="32">
        <v>0</v>
      </c>
      <c r="G1731" s="32">
        <v>0</v>
      </c>
      <c r="H1731" s="32">
        <v>0</v>
      </c>
      <c r="I1731" s="32">
        <v>0</v>
      </c>
      <c r="J1731" s="29">
        <f>Лист4!E1729/1000</f>
        <v>518.94189999999981</v>
      </c>
      <c r="K1731" s="33"/>
      <c r="L1731" s="33"/>
    </row>
    <row r="1732" spans="1:12" s="34" customFormat="1" ht="18.75" customHeight="1" x14ac:dyDescent="0.25">
      <c r="A1732" s="23" t="str">
        <f>Лист4!A1730</f>
        <v xml:space="preserve">Жилая ул. д.16 </v>
      </c>
      <c r="B1732" s="49">
        <f t="shared" ref="B1732:B1795" si="54">J1732+I1732-E1732</f>
        <v>303.83358382978724</v>
      </c>
      <c r="C1732" s="49">
        <f t="shared" ref="C1732:C1795" si="55">E1732</f>
        <v>20.715926170212768</v>
      </c>
      <c r="D1732" s="30">
        <v>0</v>
      </c>
      <c r="E1732" s="31">
        <v>20.715926170212768</v>
      </c>
      <c r="F1732" s="32">
        <v>0</v>
      </c>
      <c r="G1732" s="32">
        <v>0</v>
      </c>
      <c r="H1732" s="32">
        <v>0</v>
      </c>
      <c r="I1732" s="32">
        <v>0</v>
      </c>
      <c r="J1732" s="29">
        <f>Лист4!E1730/1000</f>
        <v>324.54951</v>
      </c>
      <c r="K1732" s="33"/>
      <c r="L1732" s="33"/>
    </row>
    <row r="1733" spans="1:12" s="34" customFormat="1" ht="18.75" customHeight="1" x14ac:dyDescent="0.25">
      <c r="A1733" s="23" t="str">
        <f>Лист4!A1731</f>
        <v xml:space="preserve">Жилая ул. д.3 </v>
      </c>
      <c r="B1733" s="49">
        <f t="shared" si="54"/>
        <v>949.47982893617052</v>
      </c>
      <c r="C1733" s="49">
        <f t="shared" si="55"/>
        <v>64.737261063829806</v>
      </c>
      <c r="D1733" s="30">
        <v>0</v>
      </c>
      <c r="E1733" s="31">
        <v>64.737261063829806</v>
      </c>
      <c r="F1733" s="32">
        <v>0</v>
      </c>
      <c r="G1733" s="32">
        <v>0</v>
      </c>
      <c r="H1733" s="32">
        <v>0</v>
      </c>
      <c r="I1733" s="32">
        <v>0</v>
      </c>
      <c r="J1733" s="29">
        <f>Лист4!E1731/1000</f>
        <v>1014.2170900000003</v>
      </c>
      <c r="K1733" s="33"/>
      <c r="L1733" s="33"/>
    </row>
    <row r="1734" spans="1:12" s="34" customFormat="1" ht="18.75" customHeight="1" x14ac:dyDescent="0.25">
      <c r="A1734" s="23" t="str">
        <f>Лист4!A1732</f>
        <v xml:space="preserve">Жилая ул. д.3 - корп. 1 </v>
      </c>
      <c r="B1734" s="49">
        <f t="shared" si="54"/>
        <v>471.33772680851069</v>
      </c>
      <c r="C1734" s="49">
        <f t="shared" si="55"/>
        <v>32.136663191489369</v>
      </c>
      <c r="D1734" s="30">
        <v>0</v>
      </c>
      <c r="E1734" s="31">
        <v>32.136663191489369</v>
      </c>
      <c r="F1734" s="32">
        <v>0</v>
      </c>
      <c r="G1734" s="32">
        <v>0</v>
      </c>
      <c r="H1734" s="32">
        <v>0</v>
      </c>
      <c r="I1734" s="32">
        <v>0</v>
      </c>
      <c r="J1734" s="29">
        <f>Лист4!E1732/1000</f>
        <v>503.47439000000008</v>
      </c>
      <c r="K1734" s="33"/>
      <c r="L1734" s="33"/>
    </row>
    <row r="1735" spans="1:12" s="34" customFormat="1" ht="18.75" customHeight="1" x14ac:dyDescent="0.25">
      <c r="A1735" s="23" t="str">
        <f>Лист4!A1733</f>
        <v xml:space="preserve">Жилая ул. д.6 - корп. 1 </v>
      </c>
      <c r="B1735" s="49">
        <f t="shared" si="54"/>
        <v>764.10353191489367</v>
      </c>
      <c r="C1735" s="49">
        <f t="shared" si="55"/>
        <v>52.09796808510638</v>
      </c>
      <c r="D1735" s="30">
        <v>0</v>
      </c>
      <c r="E1735" s="31">
        <v>52.09796808510638</v>
      </c>
      <c r="F1735" s="32">
        <v>0</v>
      </c>
      <c r="G1735" s="32">
        <v>0</v>
      </c>
      <c r="H1735" s="32">
        <v>0</v>
      </c>
      <c r="I1735" s="32">
        <v>0</v>
      </c>
      <c r="J1735" s="29">
        <f>Лист4!E1733/1000</f>
        <v>816.20150000000001</v>
      </c>
      <c r="K1735" s="33"/>
      <c r="L1735" s="33"/>
    </row>
    <row r="1736" spans="1:12" s="34" customFormat="1" ht="18.75" customHeight="1" x14ac:dyDescent="0.25">
      <c r="A1736" s="23" t="str">
        <f>Лист4!A1734</f>
        <v xml:space="preserve">Жилая ул. д.6 - корп. 2 </v>
      </c>
      <c r="B1736" s="49">
        <f t="shared" si="54"/>
        <v>754.79919829787229</v>
      </c>
      <c r="C1736" s="49">
        <f t="shared" si="55"/>
        <v>51.463581702127655</v>
      </c>
      <c r="D1736" s="30">
        <v>0</v>
      </c>
      <c r="E1736" s="31">
        <v>51.463581702127655</v>
      </c>
      <c r="F1736" s="32">
        <v>0</v>
      </c>
      <c r="G1736" s="32">
        <v>0</v>
      </c>
      <c r="H1736" s="32">
        <v>0</v>
      </c>
      <c r="I1736" s="32">
        <v>0</v>
      </c>
      <c r="J1736" s="29">
        <f>Лист4!E1734/1000</f>
        <v>806.26277999999991</v>
      </c>
      <c r="K1736" s="33"/>
      <c r="L1736" s="33"/>
    </row>
    <row r="1737" spans="1:12" s="34" customFormat="1" ht="18.75" customHeight="1" x14ac:dyDescent="0.25">
      <c r="A1737" s="23" t="str">
        <f>Лист4!A1735</f>
        <v xml:space="preserve">Жилая ул. д.7 - корп. 3 </v>
      </c>
      <c r="B1737" s="49">
        <f t="shared" si="54"/>
        <v>508.99695234042554</v>
      </c>
      <c r="C1737" s="49">
        <f t="shared" si="55"/>
        <v>34.704337659574463</v>
      </c>
      <c r="D1737" s="30">
        <v>0</v>
      </c>
      <c r="E1737" s="31">
        <v>34.704337659574463</v>
      </c>
      <c r="F1737" s="32">
        <v>0</v>
      </c>
      <c r="G1737" s="32">
        <v>0</v>
      </c>
      <c r="H1737" s="32">
        <v>0</v>
      </c>
      <c r="I1737" s="32">
        <v>0</v>
      </c>
      <c r="J1737" s="29">
        <f>Лист4!E1735/1000</f>
        <v>543.70128999999997</v>
      </c>
      <c r="K1737" s="33"/>
      <c r="L1737" s="33"/>
    </row>
    <row r="1738" spans="1:12" s="34" customFormat="1" ht="18.75" customHeight="1" x14ac:dyDescent="0.25">
      <c r="A1738" s="23" t="str">
        <f>Лист4!A1736</f>
        <v xml:space="preserve">Жилая ул. д.8 </v>
      </c>
      <c r="B1738" s="49">
        <f t="shared" si="54"/>
        <v>388.02986808510633</v>
      </c>
      <c r="C1738" s="49">
        <f t="shared" si="55"/>
        <v>26.456581914893611</v>
      </c>
      <c r="D1738" s="30">
        <v>0</v>
      </c>
      <c r="E1738" s="31">
        <v>26.456581914893611</v>
      </c>
      <c r="F1738" s="32">
        <v>0</v>
      </c>
      <c r="G1738" s="32">
        <v>0</v>
      </c>
      <c r="H1738" s="32">
        <v>0</v>
      </c>
      <c r="I1738" s="32">
        <v>0</v>
      </c>
      <c r="J1738" s="29">
        <f>Лист4!E1736/1000</f>
        <v>414.48644999999993</v>
      </c>
      <c r="K1738" s="33"/>
      <c r="L1738" s="33"/>
    </row>
    <row r="1739" spans="1:12" s="34" customFormat="1" ht="18.75" customHeight="1" x14ac:dyDescent="0.25">
      <c r="A1739" s="23" t="str">
        <f>Лист4!A1737</f>
        <v xml:space="preserve">Жилая ул. д.8 - корп. 1 </v>
      </c>
      <c r="B1739" s="49">
        <f t="shared" si="54"/>
        <v>1193.8557812765957</v>
      </c>
      <c r="C1739" s="49">
        <f t="shared" si="55"/>
        <v>23.758348723404261</v>
      </c>
      <c r="D1739" s="30">
        <v>0</v>
      </c>
      <c r="E1739" s="31">
        <v>23.758348723404261</v>
      </c>
      <c r="F1739" s="32">
        <v>0</v>
      </c>
      <c r="G1739" s="32">
        <v>0</v>
      </c>
      <c r="H1739" s="32">
        <v>0</v>
      </c>
      <c r="I1739" s="41">
        <v>845.4</v>
      </c>
      <c r="J1739" s="29">
        <f>Лист4!E1737/1000</f>
        <v>372.21413000000007</v>
      </c>
      <c r="K1739" s="33"/>
      <c r="L1739" s="33"/>
    </row>
    <row r="1740" spans="1:12" s="34" customFormat="1" ht="18.75" customHeight="1" x14ac:dyDescent="0.25">
      <c r="A1740" s="23" t="str">
        <f>Лист4!A1738</f>
        <v xml:space="preserve">Жилая ул. д.8 - корп. 3 </v>
      </c>
      <c r="B1740" s="49">
        <f t="shared" si="54"/>
        <v>866.48479148936167</v>
      </c>
      <c r="C1740" s="49">
        <f t="shared" si="55"/>
        <v>59.078508510638301</v>
      </c>
      <c r="D1740" s="30">
        <v>0</v>
      </c>
      <c r="E1740" s="31">
        <v>59.078508510638301</v>
      </c>
      <c r="F1740" s="32">
        <v>0</v>
      </c>
      <c r="G1740" s="32">
        <v>0</v>
      </c>
      <c r="H1740" s="32">
        <v>0</v>
      </c>
      <c r="I1740" s="32">
        <v>0</v>
      </c>
      <c r="J1740" s="29">
        <f>Лист4!E1738/1000</f>
        <v>925.56330000000003</v>
      </c>
      <c r="K1740" s="33"/>
      <c r="L1740" s="33"/>
    </row>
    <row r="1741" spans="1:12" s="34" customFormat="1" ht="18.75" customHeight="1" x14ac:dyDescent="0.25">
      <c r="A1741" s="23" t="str">
        <f>Лист4!A1739</f>
        <v xml:space="preserve">Жилая ул. д.9 - корп. 1 </v>
      </c>
      <c r="B1741" s="49">
        <f t="shared" si="54"/>
        <v>801.38613617021247</v>
      </c>
      <c r="C1741" s="49">
        <f t="shared" si="55"/>
        <v>54.63996382978722</v>
      </c>
      <c r="D1741" s="30">
        <v>0</v>
      </c>
      <c r="E1741" s="31">
        <v>54.63996382978722</v>
      </c>
      <c r="F1741" s="32">
        <v>0</v>
      </c>
      <c r="G1741" s="32">
        <v>0</v>
      </c>
      <c r="H1741" s="32">
        <v>0</v>
      </c>
      <c r="I1741" s="32">
        <v>0</v>
      </c>
      <c r="J1741" s="29">
        <f>Лист4!E1739/1000</f>
        <v>856.0260999999997</v>
      </c>
      <c r="K1741" s="33"/>
      <c r="L1741" s="33"/>
    </row>
    <row r="1742" spans="1:12" s="34" customFormat="1" ht="18.75" customHeight="1" x14ac:dyDescent="0.25">
      <c r="A1742" s="23" t="str">
        <f>Лист4!A1740</f>
        <v xml:space="preserve">Жилая ул. д.9 - корп. 3 </v>
      </c>
      <c r="B1742" s="49">
        <f t="shared" si="54"/>
        <v>581.89458893617007</v>
      </c>
      <c r="C1742" s="49">
        <f t="shared" si="55"/>
        <v>39.674631063829779</v>
      </c>
      <c r="D1742" s="30">
        <v>0</v>
      </c>
      <c r="E1742" s="31">
        <v>39.674631063829779</v>
      </c>
      <c r="F1742" s="32">
        <v>0</v>
      </c>
      <c r="G1742" s="32">
        <v>0</v>
      </c>
      <c r="H1742" s="32">
        <v>0</v>
      </c>
      <c r="I1742" s="32">
        <v>0</v>
      </c>
      <c r="J1742" s="29">
        <f>Лист4!E1740/1000</f>
        <v>621.56921999999986</v>
      </c>
      <c r="K1742" s="33"/>
      <c r="L1742" s="33"/>
    </row>
    <row r="1743" spans="1:12" s="34" customFormat="1" ht="18.75" customHeight="1" x14ac:dyDescent="0.25">
      <c r="A1743" s="23" t="str">
        <f>Лист4!A1741</f>
        <v xml:space="preserve">Жилая ул. д.9 - корп. 4 </v>
      </c>
      <c r="B1743" s="49">
        <f t="shared" si="54"/>
        <v>811.22286978723446</v>
      </c>
      <c r="C1743" s="49">
        <f t="shared" si="55"/>
        <v>55.310650212765992</v>
      </c>
      <c r="D1743" s="30">
        <v>0</v>
      </c>
      <c r="E1743" s="31">
        <v>55.310650212765992</v>
      </c>
      <c r="F1743" s="32">
        <v>0</v>
      </c>
      <c r="G1743" s="32">
        <v>0</v>
      </c>
      <c r="H1743" s="32">
        <v>0</v>
      </c>
      <c r="I1743" s="32">
        <v>0</v>
      </c>
      <c r="J1743" s="29">
        <f>Лист4!E1741/1000</f>
        <v>866.53352000000041</v>
      </c>
      <c r="K1743" s="33"/>
      <c r="L1743" s="33"/>
    </row>
    <row r="1744" spans="1:12" s="34" customFormat="1" ht="18.75" customHeight="1" x14ac:dyDescent="0.25">
      <c r="A1744" s="23" t="str">
        <f>Лист4!A1742</f>
        <v xml:space="preserve">Жилая ул. д.9 - корп. 5 </v>
      </c>
      <c r="B1744" s="49">
        <f t="shared" si="54"/>
        <v>354.31187234042551</v>
      </c>
      <c r="C1744" s="49">
        <f t="shared" si="55"/>
        <v>24.157627659574469</v>
      </c>
      <c r="D1744" s="30">
        <v>0</v>
      </c>
      <c r="E1744" s="31">
        <v>24.157627659574469</v>
      </c>
      <c r="F1744" s="32">
        <v>0</v>
      </c>
      <c r="G1744" s="32">
        <v>0</v>
      </c>
      <c r="H1744" s="32">
        <v>0</v>
      </c>
      <c r="I1744" s="32">
        <v>0</v>
      </c>
      <c r="J1744" s="29">
        <f>Лист4!E1742/1000</f>
        <v>378.46949999999998</v>
      </c>
      <c r="K1744" s="33"/>
      <c r="L1744" s="33"/>
    </row>
    <row r="1745" spans="1:12" s="34" customFormat="1" ht="18.75" customHeight="1" x14ac:dyDescent="0.25">
      <c r="A1745" s="23" t="str">
        <f>Лист4!A1743</f>
        <v xml:space="preserve">Зеленая ул. д.68 </v>
      </c>
      <c r="B1745" s="49">
        <f t="shared" si="54"/>
        <v>589.20769787234076</v>
      </c>
      <c r="C1745" s="49">
        <f t="shared" si="55"/>
        <v>40.173252127659595</v>
      </c>
      <c r="D1745" s="30">
        <v>0</v>
      </c>
      <c r="E1745" s="31">
        <v>40.173252127659595</v>
      </c>
      <c r="F1745" s="32">
        <v>0</v>
      </c>
      <c r="G1745" s="32">
        <v>0</v>
      </c>
      <c r="H1745" s="32">
        <v>0</v>
      </c>
      <c r="I1745" s="32">
        <v>0</v>
      </c>
      <c r="J1745" s="29">
        <f>Лист4!E1743/1000</f>
        <v>629.38095000000033</v>
      </c>
      <c r="K1745" s="33"/>
      <c r="L1745" s="33"/>
    </row>
    <row r="1746" spans="1:12" s="34" customFormat="1" ht="18.75" customHeight="1" x14ac:dyDescent="0.25">
      <c r="A1746" s="23" t="str">
        <f>Лист4!A1744</f>
        <v xml:space="preserve">Зеленая ул. д.68А </v>
      </c>
      <c r="B1746" s="49">
        <f t="shared" si="54"/>
        <v>253.38198553191489</v>
      </c>
      <c r="C1746" s="49">
        <f t="shared" si="55"/>
        <v>17.276044468085107</v>
      </c>
      <c r="D1746" s="30">
        <v>0</v>
      </c>
      <c r="E1746" s="31">
        <v>17.276044468085107</v>
      </c>
      <c r="F1746" s="32">
        <v>0</v>
      </c>
      <c r="G1746" s="32">
        <v>0</v>
      </c>
      <c r="H1746" s="32">
        <v>0</v>
      </c>
      <c r="I1746" s="32">
        <v>0</v>
      </c>
      <c r="J1746" s="29">
        <f>Лист4!E1744/1000</f>
        <v>270.65803</v>
      </c>
      <c r="K1746" s="33"/>
      <c r="L1746" s="33"/>
    </row>
    <row r="1747" spans="1:12" s="34" customFormat="1" ht="18.75" customHeight="1" x14ac:dyDescent="0.25">
      <c r="A1747" s="23" t="str">
        <f>Лист4!A1745</f>
        <v xml:space="preserve">Книпович ул. д.67 </v>
      </c>
      <c r="B1747" s="49">
        <f t="shared" si="54"/>
        <v>0</v>
      </c>
      <c r="C1747" s="49">
        <f t="shared" si="55"/>
        <v>0</v>
      </c>
      <c r="D1747" s="30">
        <v>0</v>
      </c>
      <c r="E1747" s="31">
        <v>0</v>
      </c>
      <c r="F1747" s="32">
        <v>0</v>
      </c>
      <c r="G1747" s="32">
        <v>0</v>
      </c>
      <c r="H1747" s="32">
        <v>0</v>
      </c>
      <c r="I1747" s="32">
        <v>0</v>
      </c>
      <c r="J1747" s="29">
        <f>Лист4!E1745/1000</f>
        <v>0</v>
      </c>
      <c r="K1747" s="33"/>
      <c r="L1747" s="33"/>
    </row>
    <row r="1748" spans="1:12" s="34" customFormat="1" ht="18.75" customHeight="1" x14ac:dyDescent="0.25">
      <c r="A1748" s="23" t="str">
        <f>Лист4!A1746</f>
        <v xml:space="preserve">Комарова ул. д.130 </v>
      </c>
      <c r="B1748" s="49">
        <f t="shared" si="54"/>
        <v>15.811053617021276</v>
      </c>
      <c r="C1748" s="49">
        <f t="shared" si="55"/>
        <v>1.0780263829787233</v>
      </c>
      <c r="D1748" s="30">
        <v>0</v>
      </c>
      <c r="E1748" s="31">
        <v>1.0780263829787233</v>
      </c>
      <c r="F1748" s="32">
        <v>0</v>
      </c>
      <c r="G1748" s="32">
        <v>0</v>
      </c>
      <c r="H1748" s="32">
        <v>0</v>
      </c>
      <c r="I1748" s="32">
        <v>0</v>
      </c>
      <c r="J1748" s="29">
        <f>Лист4!E1746/1000</f>
        <v>16.88908</v>
      </c>
      <c r="K1748" s="33"/>
      <c r="L1748" s="33"/>
    </row>
    <row r="1749" spans="1:12" s="34" customFormat="1" ht="18.75" customHeight="1" x14ac:dyDescent="0.25">
      <c r="A1749" s="23" t="str">
        <f>Лист4!A1747</f>
        <v xml:space="preserve">Комарова ул. д.132 </v>
      </c>
      <c r="B1749" s="49">
        <f t="shared" si="54"/>
        <v>570.23200510638276</v>
      </c>
      <c r="C1749" s="49">
        <f t="shared" si="55"/>
        <v>38.879454893617009</v>
      </c>
      <c r="D1749" s="30">
        <v>0</v>
      </c>
      <c r="E1749" s="31">
        <v>38.879454893617009</v>
      </c>
      <c r="F1749" s="32">
        <v>0</v>
      </c>
      <c r="G1749" s="32">
        <v>0</v>
      </c>
      <c r="H1749" s="32">
        <v>0</v>
      </c>
      <c r="I1749" s="32">
        <v>0</v>
      </c>
      <c r="J1749" s="29">
        <f>Лист4!E1747/1000</f>
        <v>609.11145999999974</v>
      </c>
      <c r="K1749" s="33"/>
      <c r="L1749" s="33"/>
    </row>
    <row r="1750" spans="1:12" s="34" customFormat="1" ht="18.75" customHeight="1" x14ac:dyDescent="0.25">
      <c r="A1750" s="23" t="str">
        <f>Лист4!A1748</f>
        <v xml:space="preserve">Комарова ул. д.158 </v>
      </c>
      <c r="B1750" s="49">
        <f t="shared" si="54"/>
        <v>11.997302127659573</v>
      </c>
      <c r="C1750" s="49">
        <f t="shared" si="55"/>
        <v>0.81799787234042554</v>
      </c>
      <c r="D1750" s="30">
        <v>0</v>
      </c>
      <c r="E1750" s="31">
        <v>0.81799787234042554</v>
      </c>
      <c r="F1750" s="32">
        <v>0</v>
      </c>
      <c r="G1750" s="32">
        <v>0</v>
      </c>
      <c r="H1750" s="32">
        <v>0</v>
      </c>
      <c r="I1750" s="32">
        <v>0</v>
      </c>
      <c r="J1750" s="29">
        <f>Лист4!E1748/1000</f>
        <v>12.815299999999999</v>
      </c>
      <c r="K1750" s="33"/>
      <c r="L1750" s="33"/>
    </row>
    <row r="1751" spans="1:12" s="34" customFormat="1" ht="18.75" customHeight="1" x14ac:dyDescent="0.25">
      <c r="A1751" s="23" t="str">
        <f>Лист4!A1749</f>
        <v xml:space="preserve">Комарова ул. д.168 </v>
      </c>
      <c r="B1751" s="49">
        <f t="shared" si="54"/>
        <v>534.91077106382977</v>
      </c>
      <c r="C1751" s="49">
        <f t="shared" si="55"/>
        <v>36.471188936170208</v>
      </c>
      <c r="D1751" s="30">
        <v>0</v>
      </c>
      <c r="E1751" s="31">
        <v>36.471188936170208</v>
      </c>
      <c r="F1751" s="32">
        <v>0</v>
      </c>
      <c r="G1751" s="32">
        <v>0</v>
      </c>
      <c r="H1751" s="32">
        <v>0</v>
      </c>
      <c r="I1751" s="32">
        <v>0</v>
      </c>
      <c r="J1751" s="29">
        <f>Лист4!E1749/1000</f>
        <v>571.38195999999994</v>
      </c>
      <c r="K1751" s="33"/>
      <c r="L1751" s="33"/>
    </row>
    <row r="1752" spans="1:12" s="34" customFormat="1" ht="18.75" customHeight="1" x14ac:dyDescent="0.25">
      <c r="A1752" s="23" t="str">
        <f>Лист4!A1750</f>
        <v xml:space="preserve">Комарова ул. д.174 </v>
      </c>
      <c r="B1752" s="49">
        <f t="shared" si="54"/>
        <v>1.9509787234042553</v>
      </c>
      <c r="C1752" s="49">
        <f t="shared" si="55"/>
        <v>0.1330212765957447</v>
      </c>
      <c r="D1752" s="30">
        <v>0</v>
      </c>
      <c r="E1752" s="31">
        <v>0.1330212765957447</v>
      </c>
      <c r="F1752" s="32">
        <v>0</v>
      </c>
      <c r="G1752" s="32">
        <v>0</v>
      </c>
      <c r="H1752" s="32">
        <v>0</v>
      </c>
      <c r="I1752" s="32">
        <v>0</v>
      </c>
      <c r="J1752" s="29">
        <f>Лист4!E1750/1000</f>
        <v>2.0840000000000001</v>
      </c>
      <c r="K1752" s="33"/>
      <c r="L1752" s="33"/>
    </row>
    <row r="1753" spans="1:12" s="34" customFormat="1" ht="18.75" customHeight="1" x14ac:dyDescent="0.25">
      <c r="A1753" s="23" t="str">
        <f>Лист4!A1751</f>
        <v xml:space="preserve">Комарова ул. д.27 </v>
      </c>
      <c r="B1753" s="49">
        <f t="shared" si="54"/>
        <v>0</v>
      </c>
      <c r="C1753" s="49">
        <f t="shared" si="55"/>
        <v>0</v>
      </c>
      <c r="D1753" s="30">
        <v>0</v>
      </c>
      <c r="E1753" s="31">
        <v>0</v>
      </c>
      <c r="F1753" s="32">
        <v>0</v>
      </c>
      <c r="G1753" s="32">
        <v>0</v>
      </c>
      <c r="H1753" s="32">
        <v>0</v>
      </c>
      <c r="I1753" s="32">
        <v>2222.9</v>
      </c>
      <c r="J1753" s="29">
        <f>Лист4!E1751/1000-I1753</f>
        <v>-2222.9</v>
      </c>
      <c r="K1753" s="33"/>
      <c r="L1753" s="33"/>
    </row>
    <row r="1754" spans="1:12" s="34" customFormat="1" ht="18.75" customHeight="1" x14ac:dyDescent="0.25">
      <c r="A1754" s="23" t="str">
        <f>Лист4!A1752</f>
        <v xml:space="preserve">Комарова ул. д.2А </v>
      </c>
      <c r="B1754" s="49">
        <f t="shared" si="54"/>
        <v>3.1478723404254865</v>
      </c>
      <c r="C1754" s="49">
        <f t="shared" si="55"/>
        <v>0.21462765957446808</v>
      </c>
      <c r="D1754" s="30">
        <v>0</v>
      </c>
      <c r="E1754" s="31">
        <v>0.21462765957446808</v>
      </c>
      <c r="F1754" s="32">
        <v>0</v>
      </c>
      <c r="G1754" s="32">
        <v>0</v>
      </c>
      <c r="H1754" s="32">
        <v>0</v>
      </c>
      <c r="I1754" s="32">
        <v>589.79999999999995</v>
      </c>
      <c r="J1754" s="29">
        <f>Лист4!E1752/1000-I1754</f>
        <v>-586.4375</v>
      </c>
      <c r="K1754" s="33"/>
      <c r="L1754" s="33"/>
    </row>
    <row r="1755" spans="1:12" s="34" customFormat="1" ht="18.75" customHeight="1" x14ac:dyDescent="0.25">
      <c r="A1755" s="23" t="str">
        <f>Лист4!A1753</f>
        <v xml:space="preserve">Комарова ул. д.45 </v>
      </c>
      <c r="B1755" s="49">
        <f t="shared" si="54"/>
        <v>0.67544680851063832</v>
      </c>
      <c r="C1755" s="49">
        <f t="shared" si="55"/>
        <v>4.6053191489361704E-2</v>
      </c>
      <c r="D1755" s="30">
        <v>0</v>
      </c>
      <c r="E1755" s="31">
        <v>4.6053191489361704E-2</v>
      </c>
      <c r="F1755" s="32">
        <v>0</v>
      </c>
      <c r="G1755" s="32">
        <v>0</v>
      </c>
      <c r="H1755" s="32">
        <v>0</v>
      </c>
      <c r="I1755" s="32">
        <v>0</v>
      </c>
      <c r="J1755" s="29">
        <f>Лист4!E1753/1000</f>
        <v>0.72150000000000003</v>
      </c>
      <c r="K1755" s="33"/>
      <c r="L1755" s="33"/>
    </row>
    <row r="1756" spans="1:12" s="34" customFormat="1" ht="18.75" customHeight="1" x14ac:dyDescent="0.25">
      <c r="A1756" s="23" t="str">
        <f>Лист4!A1754</f>
        <v xml:space="preserve">Комарова ул. д.60 </v>
      </c>
      <c r="B1756" s="49">
        <f t="shared" si="54"/>
        <v>2.7528085106382978</v>
      </c>
      <c r="C1756" s="49">
        <f t="shared" si="55"/>
        <v>0.18769148936170213</v>
      </c>
      <c r="D1756" s="30">
        <v>0</v>
      </c>
      <c r="E1756" s="31">
        <v>0.18769148936170213</v>
      </c>
      <c r="F1756" s="32">
        <v>0</v>
      </c>
      <c r="G1756" s="32">
        <v>0</v>
      </c>
      <c r="H1756" s="32">
        <v>0</v>
      </c>
      <c r="I1756" s="32">
        <v>0</v>
      </c>
      <c r="J1756" s="29">
        <f>Лист4!E1754/1000</f>
        <v>2.9405000000000001</v>
      </c>
      <c r="K1756" s="33"/>
      <c r="L1756" s="33"/>
    </row>
    <row r="1757" spans="1:12" s="34" customFormat="1" ht="18.75" customHeight="1" x14ac:dyDescent="0.25">
      <c r="A1757" s="23" t="str">
        <f>Лист4!A1755</f>
        <v xml:space="preserve">Комарова ул. д.61 </v>
      </c>
      <c r="B1757" s="49">
        <f t="shared" si="54"/>
        <v>348.66410723404249</v>
      </c>
      <c r="C1757" s="49">
        <f t="shared" si="55"/>
        <v>23.772552765957439</v>
      </c>
      <c r="D1757" s="30">
        <v>0</v>
      </c>
      <c r="E1757" s="31">
        <v>23.772552765957439</v>
      </c>
      <c r="F1757" s="32">
        <v>0</v>
      </c>
      <c r="G1757" s="32">
        <v>0</v>
      </c>
      <c r="H1757" s="32">
        <v>0</v>
      </c>
      <c r="I1757" s="32">
        <v>0</v>
      </c>
      <c r="J1757" s="29">
        <f>Лист4!E1755/1000</f>
        <v>372.4366599999999</v>
      </c>
      <c r="K1757" s="33"/>
      <c r="L1757" s="33"/>
    </row>
    <row r="1758" spans="1:12" s="34" customFormat="1" ht="18.75" customHeight="1" x14ac:dyDescent="0.25">
      <c r="A1758" s="23" t="str">
        <f>Лист4!A1756</f>
        <v xml:space="preserve">Комарова ул. д.62 </v>
      </c>
      <c r="B1758" s="49">
        <f t="shared" si="54"/>
        <v>0</v>
      </c>
      <c r="C1758" s="49">
        <f t="shared" si="55"/>
        <v>0</v>
      </c>
      <c r="D1758" s="30">
        <v>0</v>
      </c>
      <c r="E1758" s="31">
        <v>0</v>
      </c>
      <c r="F1758" s="32">
        <v>0</v>
      </c>
      <c r="G1758" s="32">
        <v>0</v>
      </c>
      <c r="H1758" s="32">
        <v>0</v>
      </c>
      <c r="I1758" s="32">
        <v>0</v>
      </c>
      <c r="J1758" s="29">
        <f>Лист4!E1756/1000</f>
        <v>0</v>
      </c>
      <c r="K1758" s="33"/>
      <c r="L1758" s="33"/>
    </row>
    <row r="1759" spans="1:12" s="34" customFormat="1" ht="18.75" customHeight="1" x14ac:dyDescent="0.25">
      <c r="A1759" s="23" t="str">
        <f>Лист4!A1757</f>
        <v xml:space="preserve">Комарова ул. д.63 </v>
      </c>
      <c r="B1759" s="49">
        <f t="shared" si="54"/>
        <v>365.28771914893633</v>
      </c>
      <c r="C1759" s="49">
        <f t="shared" si="55"/>
        <v>24.905980851063838</v>
      </c>
      <c r="D1759" s="30">
        <v>0</v>
      </c>
      <c r="E1759" s="31">
        <v>24.905980851063838</v>
      </c>
      <c r="F1759" s="32">
        <v>0</v>
      </c>
      <c r="G1759" s="32">
        <v>0</v>
      </c>
      <c r="H1759" s="32">
        <v>0</v>
      </c>
      <c r="I1759" s="32">
        <v>0</v>
      </c>
      <c r="J1759" s="29">
        <f>Лист4!E1757/1000</f>
        <v>390.19370000000015</v>
      </c>
      <c r="K1759" s="33"/>
      <c r="L1759" s="33"/>
    </row>
    <row r="1760" spans="1:12" s="34" customFormat="1" ht="18.75" customHeight="1" x14ac:dyDescent="0.25">
      <c r="A1760" s="23" t="str">
        <f>Лист4!A1758</f>
        <v xml:space="preserve">Комарова ул. д.64 </v>
      </c>
      <c r="B1760" s="49">
        <f t="shared" si="54"/>
        <v>0.93336170212765956</v>
      </c>
      <c r="C1760" s="49">
        <f t="shared" si="55"/>
        <v>6.3638297872340419E-2</v>
      </c>
      <c r="D1760" s="30">
        <v>0</v>
      </c>
      <c r="E1760" s="31">
        <v>6.3638297872340419E-2</v>
      </c>
      <c r="F1760" s="32">
        <v>0</v>
      </c>
      <c r="G1760" s="32">
        <v>0</v>
      </c>
      <c r="H1760" s="32">
        <v>0</v>
      </c>
      <c r="I1760" s="32">
        <v>0</v>
      </c>
      <c r="J1760" s="29">
        <f>Лист4!E1758/1000</f>
        <v>0.997</v>
      </c>
      <c r="K1760" s="33"/>
      <c r="L1760" s="33"/>
    </row>
    <row r="1761" spans="1:12" s="34" customFormat="1" ht="18.75" customHeight="1" x14ac:dyDescent="0.25">
      <c r="A1761" s="23" t="str">
        <f>Лист4!A1759</f>
        <v xml:space="preserve">Комарова ул. д.65 </v>
      </c>
      <c r="B1761" s="49">
        <f t="shared" si="54"/>
        <v>119.53582978723405</v>
      </c>
      <c r="C1761" s="49">
        <f t="shared" si="55"/>
        <v>8.1501702127659588</v>
      </c>
      <c r="D1761" s="30">
        <v>0</v>
      </c>
      <c r="E1761" s="31">
        <v>8.1501702127659588</v>
      </c>
      <c r="F1761" s="32">
        <v>0</v>
      </c>
      <c r="G1761" s="32">
        <v>0</v>
      </c>
      <c r="H1761" s="32">
        <v>0</v>
      </c>
      <c r="I1761" s="32">
        <v>0</v>
      </c>
      <c r="J1761" s="29">
        <f>Лист4!E1759/1000</f>
        <v>127.68600000000001</v>
      </c>
      <c r="K1761" s="33"/>
      <c r="L1761" s="33"/>
    </row>
    <row r="1762" spans="1:12" s="34" customFormat="1" ht="18.75" customHeight="1" x14ac:dyDescent="0.25">
      <c r="A1762" s="23" t="str">
        <f>Лист4!A1760</f>
        <v xml:space="preserve">Комарова ул. д.65А </v>
      </c>
      <c r="B1762" s="49">
        <f t="shared" si="54"/>
        <v>10.120000000000001</v>
      </c>
      <c r="C1762" s="49">
        <f t="shared" si="55"/>
        <v>0.69000000000000006</v>
      </c>
      <c r="D1762" s="30">
        <v>0</v>
      </c>
      <c r="E1762" s="31">
        <v>0.69000000000000006</v>
      </c>
      <c r="F1762" s="32">
        <v>0</v>
      </c>
      <c r="G1762" s="32">
        <v>0</v>
      </c>
      <c r="H1762" s="32">
        <v>0</v>
      </c>
      <c r="I1762" s="32">
        <v>0</v>
      </c>
      <c r="J1762" s="29">
        <f>Лист4!E1760/1000</f>
        <v>10.81</v>
      </c>
      <c r="K1762" s="33"/>
      <c r="L1762" s="33"/>
    </row>
    <row r="1763" spans="1:12" s="34" customFormat="1" ht="18.75" customHeight="1" x14ac:dyDescent="0.25">
      <c r="A1763" s="23" t="str">
        <f>Лист4!A1761</f>
        <v xml:space="preserve">Коммунистическая ул. д.52 </v>
      </c>
      <c r="B1763" s="49">
        <f t="shared" si="54"/>
        <v>612.90417872340413</v>
      </c>
      <c r="C1763" s="49">
        <f t="shared" si="55"/>
        <v>41.78892127659573</v>
      </c>
      <c r="D1763" s="30">
        <v>0</v>
      </c>
      <c r="E1763" s="31">
        <v>41.78892127659573</v>
      </c>
      <c r="F1763" s="32">
        <v>0</v>
      </c>
      <c r="G1763" s="32">
        <v>0</v>
      </c>
      <c r="H1763" s="32">
        <v>0</v>
      </c>
      <c r="I1763" s="32">
        <v>0</v>
      </c>
      <c r="J1763" s="29">
        <f>Лист4!E1761/1000</f>
        <v>654.69309999999984</v>
      </c>
      <c r="K1763" s="33"/>
      <c r="L1763" s="33"/>
    </row>
    <row r="1764" spans="1:12" s="34" customFormat="1" ht="18.75" customHeight="1" x14ac:dyDescent="0.25">
      <c r="A1764" s="23" t="str">
        <f>Лист4!A1762</f>
        <v xml:space="preserve">Коммунистическая ул. д.54 </v>
      </c>
      <c r="B1764" s="49">
        <f t="shared" si="54"/>
        <v>638.89333106382958</v>
      </c>
      <c r="C1764" s="49">
        <f t="shared" si="55"/>
        <v>43.5609089361702</v>
      </c>
      <c r="D1764" s="30">
        <v>0</v>
      </c>
      <c r="E1764" s="31">
        <v>43.5609089361702</v>
      </c>
      <c r="F1764" s="32">
        <v>0</v>
      </c>
      <c r="G1764" s="32">
        <v>0</v>
      </c>
      <c r="H1764" s="32">
        <v>0</v>
      </c>
      <c r="I1764" s="32">
        <v>0</v>
      </c>
      <c r="J1764" s="29">
        <f>Лист4!E1762/1000</f>
        <v>682.4542399999998</v>
      </c>
      <c r="K1764" s="33"/>
      <c r="L1764" s="33"/>
    </row>
    <row r="1765" spans="1:12" s="34" customFormat="1" ht="18.75" customHeight="1" x14ac:dyDescent="0.25">
      <c r="A1765" s="23" t="str">
        <f>Лист4!A1763</f>
        <v xml:space="preserve">Коммунистическая ул. д.58 </v>
      </c>
      <c r="B1765" s="49">
        <f t="shared" si="54"/>
        <v>576.10070638297861</v>
      </c>
      <c r="C1765" s="49">
        <f t="shared" si="55"/>
        <v>39.27959361702127</v>
      </c>
      <c r="D1765" s="30">
        <v>0</v>
      </c>
      <c r="E1765" s="31">
        <v>39.27959361702127</v>
      </c>
      <c r="F1765" s="32">
        <v>0</v>
      </c>
      <c r="G1765" s="32">
        <v>0</v>
      </c>
      <c r="H1765" s="32">
        <v>0</v>
      </c>
      <c r="I1765" s="32">
        <v>0</v>
      </c>
      <c r="J1765" s="29">
        <f>Лист4!E1763/1000</f>
        <v>615.38029999999992</v>
      </c>
      <c r="K1765" s="33"/>
      <c r="L1765" s="33"/>
    </row>
    <row r="1766" spans="1:12" s="34" customFormat="1" ht="25.5" customHeight="1" x14ac:dyDescent="0.25">
      <c r="A1766" s="23" t="str">
        <f>Лист4!A1764</f>
        <v xml:space="preserve">Коммунистическая ул. д.60 </v>
      </c>
      <c r="B1766" s="49">
        <f t="shared" si="54"/>
        <v>483.5458451063829</v>
      </c>
      <c r="C1766" s="49">
        <f t="shared" si="55"/>
        <v>32.969034893617021</v>
      </c>
      <c r="D1766" s="30">
        <v>0</v>
      </c>
      <c r="E1766" s="31">
        <v>32.969034893617021</v>
      </c>
      <c r="F1766" s="32">
        <v>0</v>
      </c>
      <c r="G1766" s="32">
        <v>0</v>
      </c>
      <c r="H1766" s="32">
        <v>0</v>
      </c>
      <c r="I1766" s="32">
        <v>1189.8</v>
      </c>
      <c r="J1766" s="29">
        <f>Лист4!E1764/1000-I1766</f>
        <v>-673.28512000000001</v>
      </c>
      <c r="K1766" s="33"/>
      <c r="L1766" s="33"/>
    </row>
    <row r="1767" spans="1:12" s="34" customFormat="1" ht="25.5" customHeight="1" x14ac:dyDescent="0.25">
      <c r="A1767" s="23" t="str">
        <f>Лист4!A1765</f>
        <v xml:space="preserve">Коммунистическая ул. д.68 </v>
      </c>
      <c r="B1767" s="49">
        <f t="shared" si="54"/>
        <v>347.78281531914905</v>
      </c>
      <c r="C1767" s="49">
        <f t="shared" si="55"/>
        <v>23.712464680851067</v>
      </c>
      <c r="D1767" s="30">
        <v>0</v>
      </c>
      <c r="E1767" s="31">
        <v>23.712464680851067</v>
      </c>
      <c r="F1767" s="32">
        <v>0</v>
      </c>
      <c r="G1767" s="32">
        <v>0</v>
      </c>
      <c r="H1767" s="32">
        <v>0</v>
      </c>
      <c r="I1767" s="32">
        <v>1311.1</v>
      </c>
      <c r="J1767" s="29">
        <f>Лист4!E1765/1000-I1767</f>
        <v>-939.60471999999982</v>
      </c>
      <c r="K1767" s="33"/>
      <c r="L1767" s="33"/>
    </row>
    <row r="1768" spans="1:12" s="34" customFormat="1" ht="25.5" customHeight="1" x14ac:dyDescent="0.25">
      <c r="A1768" s="23" t="str">
        <f>Лист4!A1766</f>
        <v xml:space="preserve">Комсомольская Набережная ул. д.16 </v>
      </c>
      <c r="B1768" s="49">
        <f t="shared" si="54"/>
        <v>597.52730212765937</v>
      </c>
      <c r="C1768" s="49">
        <f t="shared" si="55"/>
        <v>40.740497872340413</v>
      </c>
      <c r="D1768" s="30">
        <v>0</v>
      </c>
      <c r="E1768" s="31">
        <v>40.740497872340413</v>
      </c>
      <c r="F1768" s="32">
        <v>0</v>
      </c>
      <c r="G1768" s="32">
        <v>0</v>
      </c>
      <c r="H1768" s="32">
        <v>0</v>
      </c>
      <c r="I1768" s="32">
        <v>0</v>
      </c>
      <c r="J1768" s="29">
        <f>Лист4!E1766/1000</f>
        <v>638.26779999999974</v>
      </c>
      <c r="K1768" s="33"/>
      <c r="L1768" s="33"/>
    </row>
    <row r="1769" spans="1:12" s="34" customFormat="1" ht="25.5" customHeight="1" x14ac:dyDescent="0.25">
      <c r="A1769" s="23" t="str">
        <f>Лист4!A1767</f>
        <v xml:space="preserve">Комсомольская Набережная ул. д.17 </v>
      </c>
      <c r="B1769" s="49">
        <f t="shared" si="54"/>
        <v>843.01994723404277</v>
      </c>
      <c r="C1769" s="49">
        <f t="shared" si="55"/>
        <v>57.478632765957464</v>
      </c>
      <c r="D1769" s="30">
        <v>0</v>
      </c>
      <c r="E1769" s="31">
        <v>57.478632765957464</v>
      </c>
      <c r="F1769" s="32">
        <v>0</v>
      </c>
      <c r="G1769" s="32">
        <v>0</v>
      </c>
      <c r="H1769" s="32">
        <v>0</v>
      </c>
      <c r="I1769" s="32">
        <v>0</v>
      </c>
      <c r="J1769" s="29">
        <f>Лист4!E1767/1000</f>
        <v>900.49858000000029</v>
      </c>
      <c r="K1769" s="33"/>
      <c r="L1769" s="33"/>
    </row>
    <row r="1770" spans="1:12" s="34" customFormat="1" ht="25.5" customHeight="1" x14ac:dyDescent="0.25">
      <c r="A1770" s="23" t="str">
        <f>Лист4!A1768</f>
        <v xml:space="preserve">Комсомольская Набережная ул. д.18 </v>
      </c>
      <c r="B1770" s="49">
        <f t="shared" si="54"/>
        <v>438.23812765957462</v>
      </c>
      <c r="C1770" s="49">
        <f t="shared" si="55"/>
        <v>29.879872340425543</v>
      </c>
      <c r="D1770" s="30">
        <v>0</v>
      </c>
      <c r="E1770" s="31">
        <v>29.879872340425543</v>
      </c>
      <c r="F1770" s="32">
        <v>0</v>
      </c>
      <c r="G1770" s="32">
        <v>0</v>
      </c>
      <c r="H1770" s="32">
        <v>0</v>
      </c>
      <c r="I1770" s="32">
        <v>0</v>
      </c>
      <c r="J1770" s="29">
        <f>Лист4!E1768/1000</f>
        <v>468.11800000000017</v>
      </c>
      <c r="K1770" s="33"/>
      <c r="L1770" s="33"/>
    </row>
    <row r="1771" spans="1:12" s="34" customFormat="1" ht="25.5" customHeight="1" x14ac:dyDescent="0.25">
      <c r="A1771" s="23" t="str">
        <f>Лист4!A1769</f>
        <v xml:space="preserve">Комсомольская Набережная ул. д.20 </v>
      </c>
      <c r="B1771" s="49">
        <f t="shared" si="54"/>
        <v>387.82656936170196</v>
      </c>
      <c r="C1771" s="49">
        <f t="shared" si="55"/>
        <v>26.442720638297864</v>
      </c>
      <c r="D1771" s="30">
        <v>0</v>
      </c>
      <c r="E1771" s="31">
        <v>26.442720638297864</v>
      </c>
      <c r="F1771" s="32">
        <v>0</v>
      </c>
      <c r="G1771" s="32">
        <v>0</v>
      </c>
      <c r="H1771" s="32">
        <v>0</v>
      </c>
      <c r="I1771" s="42"/>
      <c r="J1771" s="29">
        <f>Лист4!E1769/1000</f>
        <v>414.26928999999984</v>
      </c>
      <c r="K1771" s="33"/>
      <c r="L1771" s="33"/>
    </row>
    <row r="1772" spans="1:12" s="34" customFormat="1" ht="25.5" customHeight="1" x14ac:dyDescent="0.25">
      <c r="A1772" s="23" t="str">
        <f>Лист4!A1770</f>
        <v xml:space="preserve">Комсомольская Набережная ул. д.21 </v>
      </c>
      <c r="B1772" s="49">
        <f t="shared" si="54"/>
        <v>346.77586127659572</v>
      </c>
      <c r="C1772" s="49">
        <f t="shared" si="55"/>
        <v>23.643808723404248</v>
      </c>
      <c r="D1772" s="30">
        <v>0</v>
      </c>
      <c r="E1772" s="31">
        <v>23.643808723404248</v>
      </c>
      <c r="F1772" s="32">
        <v>0</v>
      </c>
      <c r="G1772" s="32">
        <v>0</v>
      </c>
      <c r="H1772" s="32">
        <v>0</v>
      </c>
      <c r="I1772" s="32">
        <v>0</v>
      </c>
      <c r="J1772" s="29">
        <f>Лист4!E1770/1000</f>
        <v>370.41966999999994</v>
      </c>
      <c r="K1772" s="33"/>
      <c r="L1772" s="33"/>
    </row>
    <row r="1773" spans="1:12" s="34" customFormat="1" ht="38.25" customHeight="1" x14ac:dyDescent="0.25">
      <c r="A1773" s="23" t="str">
        <f>Лист4!A1771</f>
        <v xml:space="preserve">Комсомольская Набережная ул. д.23 </v>
      </c>
      <c r="B1773" s="49">
        <f t="shared" si="54"/>
        <v>332.61722297872336</v>
      </c>
      <c r="C1773" s="49">
        <f t="shared" si="55"/>
        <v>22.678447021276593</v>
      </c>
      <c r="D1773" s="30">
        <v>0</v>
      </c>
      <c r="E1773" s="31">
        <v>22.678447021276593</v>
      </c>
      <c r="F1773" s="32">
        <v>0</v>
      </c>
      <c r="G1773" s="32">
        <v>0</v>
      </c>
      <c r="H1773" s="32">
        <v>0</v>
      </c>
      <c r="I1773" s="32"/>
      <c r="J1773" s="29">
        <f>Лист4!E1771/1000</f>
        <v>355.29566999999997</v>
      </c>
      <c r="K1773" s="33"/>
      <c r="L1773" s="33"/>
    </row>
    <row r="1774" spans="1:12" s="34" customFormat="1" ht="38.25" customHeight="1" x14ac:dyDescent="0.25">
      <c r="A1774" s="23" t="str">
        <f>Лист4!A1772</f>
        <v xml:space="preserve">Кооперативная ул. д.28 </v>
      </c>
      <c r="B1774" s="49">
        <f t="shared" si="54"/>
        <v>689.39504255319139</v>
      </c>
      <c r="C1774" s="49">
        <f t="shared" si="55"/>
        <v>47.004207446808508</v>
      </c>
      <c r="D1774" s="30">
        <v>0</v>
      </c>
      <c r="E1774" s="31">
        <v>47.004207446808508</v>
      </c>
      <c r="F1774" s="32">
        <v>0</v>
      </c>
      <c r="G1774" s="32">
        <v>0</v>
      </c>
      <c r="H1774" s="32">
        <v>0</v>
      </c>
      <c r="I1774" s="32">
        <v>0</v>
      </c>
      <c r="J1774" s="29">
        <f>Лист4!E1772/1000</f>
        <v>736.39924999999994</v>
      </c>
      <c r="K1774" s="33"/>
      <c r="L1774" s="33"/>
    </row>
    <row r="1775" spans="1:12" s="34" customFormat="1" ht="25.5" customHeight="1" x14ac:dyDescent="0.25">
      <c r="A1775" s="23" t="str">
        <f>Лист4!A1773</f>
        <v xml:space="preserve">Кооперативная ул. д.45А </v>
      </c>
      <c r="B1775" s="49">
        <f t="shared" si="54"/>
        <v>714.30189787234042</v>
      </c>
      <c r="C1775" s="49">
        <f t="shared" si="55"/>
        <v>48.702402127659568</v>
      </c>
      <c r="D1775" s="30">
        <v>0</v>
      </c>
      <c r="E1775" s="31">
        <v>48.702402127659568</v>
      </c>
      <c r="F1775" s="32">
        <v>0</v>
      </c>
      <c r="G1775" s="32">
        <v>0</v>
      </c>
      <c r="H1775" s="32">
        <v>0</v>
      </c>
      <c r="I1775" s="32">
        <v>0</v>
      </c>
      <c r="J1775" s="29">
        <f>Лист4!E1773/1000</f>
        <v>763.00429999999994</v>
      </c>
      <c r="K1775" s="33"/>
      <c r="L1775" s="33"/>
    </row>
    <row r="1776" spans="1:12" s="34" customFormat="1" ht="25.5" customHeight="1" x14ac:dyDescent="0.25">
      <c r="A1776" s="23" t="str">
        <f>Лист4!A1774</f>
        <v xml:space="preserve">Кооперативная ул. д.80 </v>
      </c>
      <c r="B1776" s="49">
        <f t="shared" si="54"/>
        <v>0</v>
      </c>
      <c r="C1776" s="49">
        <f t="shared" si="55"/>
        <v>0</v>
      </c>
      <c r="D1776" s="30">
        <v>0</v>
      </c>
      <c r="E1776" s="31">
        <v>0</v>
      </c>
      <c r="F1776" s="32">
        <v>0</v>
      </c>
      <c r="G1776" s="32">
        <v>0</v>
      </c>
      <c r="H1776" s="32">
        <v>0</v>
      </c>
      <c r="I1776" s="32">
        <v>0</v>
      </c>
      <c r="J1776" s="29">
        <f>Лист4!E1774/1000</f>
        <v>0</v>
      </c>
      <c r="K1776" s="33"/>
      <c r="L1776" s="33"/>
    </row>
    <row r="1777" spans="1:12" s="34" customFormat="1" ht="25.5" customHeight="1" x14ac:dyDescent="0.25">
      <c r="A1777" s="23" t="str">
        <f>Лист4!A1775</f>
        <v xml:space="preserve">Кос. В. Комарова ул. д.170 </v>
      </c>
      <c r="B1777" s="49">
        <f t="shared" si="54"/>
        <v>5.8248510638297875</v>
      </c>
      <c r="C1777" s="49">
        <f t="shared" si="55"/>
        <v>0.3971489361702128</v>
      </c>
      <c r="D1777" s="30">
        <v>0</v>
      </c>
      <c r="E1777" s="31">
        <v>0.3971489361702128</v>
      </c>
      <c r="F1777" s="32">
        <v>0</v>
      </c>
      <c r="G1777" s="32">
        <v>0</v>
      </c>
      <c r="H1777" s="32">
        <v>0</v>
      </c>
      <c r="I1777" s="32">
        <v>0</v>
      </c>
      <c r="J1777" s="29">
        <f>Лист4!E1775/1000</f>
        <v>6.2220000000000004</v>
      </c>
      <c r="K1777" s="33"/>
      <c r="L1777" s="33"/>
    </row>
    <row r="1778" spans="1:12" s="34" customFormat="1" ht="25.5" customHeight="1" x14ac:dyDescent="0.25">
      <c r="A1778" s="23" t="str">
        <f>Лист4!A1776</f>
        <v xml:space="preserve">Космическая ул. д.6 </v>
      </c>
      <c r="B1778" s="49">
        <f t="shared" si="54"/>
        <v>67.792541276595742</v>
      </c>
      <c r="C1778" s="49">
        <f t="shared" si="55"/>
        <v>4.6222187234042558</v>
      </c>
      <c r="D1778" s="30">
        <v>0</v>
      </c>
      <c r="E1778" s="31">
        <v>4.6222187234042558</v>
      </c>
      <c r="F1778" s="32">
        <v>0</v>
      </c>
      <c r="G1778" s="32">
        <v>0</v>
      </c>
      <c r="H1778" s="32">
        <v>0</v>
      </c>
      <c r="I1778" s="32">
        <v>0</v>
      </c>
      <c r="J1778" s="29">
        <f>Лист4!E1776/1000</f>
        <v>72.414760000000001</v>
      </c>
      <c r="K1778" s="33"/>
      <c r="L1778" s="33"/>
    </row>
    <row r="1779" spans="1:12" s="34" customFormat="1" ht="25.5" customHeight="1" x14ac:dyDescent="0.25">
      <c r="A1779" s="23" t="str">
        <f>Лист4!A1777</f>
        <v xml:space="preserve">Космонавта В. Комарова ул. д.176 </v>
      </c>
      <c r="B1779" s="49">
        <f t="shared" si="54"/>
        <v>61.853046808510641</v>
      </c>
      <c r="C1779" s="49">
        <f t="shared" si="55"/>
        <v>4.2172531914893616</v>
      </c>
      <c r="D1779" s="30">
        <v>0</v>
      </c>
      <c r="E1779" s="31">
        <v>4.2172531914893616</v>
      </c>
      <c r="F1779" s="32">
        <v>0</v>
      </c>
      <c r="G1779" s="32">
        <v>0</v>
      </c>
      <c r="H1779" s="32">
        <v>0</v>
      </c>
      <c r="I1779" s="32">
        <v>0</v>
      </c>
      <c r="J1779" s="29">
        <f>Лист4!E1777/1000</f>
        <v>66.070300000000003</v>
      </c>
      <c r="K1779" s="33"/>
      <c r="L1779" s="33"/>
    </row>
    <row r="1780" spans="1:12" s="34" customFormat="1" ht="25.5" customHeight="1" x14ac:dyDescent="0.25">
      <c r="A1780" s="23" t="str">
        <f>Лист4!A1778</f>
        <v xml:space="preserve">Космонавта В. Комарова ул. д.45 </v>
      </c>
      <c r="B1780" s="49">
        <f t="shared" si="54"/>
        <v>5.4771574468085102</v>
      </c>
      <c r="C1780" s="49">
        <f t="shared" si="55"/>
        <v>0.37344255319148939</v>
      </c>
      <c r="D1780" s="30">
        <v>0</v>
      </c>
      <c r="E1780" s="31">
        <v>0.37344255319148939</v>
      </c>
      <c r="F1780" s="32">
        <v>0</v>
      </c>
      <c r="G1780" s="32">
        <v>0</v>
      </c>
      <c r="H1780" s="32">
        <v>0</v>
      </c>
      <c r="I1780" s="32">
        <v>0</v>
      </c>
      <c r="J1780" s="29">
        <f>Лист4!E1778/1000</f>
        <v>5.8506</v>
      </c>
      <c r="K1780" s="33"/>
      <c r="L1780" s="33"/>
    </row>
    <row r="1781" spans="1:12" s="34" customFormat="1" ht="25.5" customHeight="1" x14ac:dyDescent="0.25">
      <c r="A1781" s="23" t="str">
        <f>Лист4!A1779</f>
        <v xml:space="preserve">Космонавта В. Комарова ул. д.47 </v>
      </c>
      <c r="B1781" s="49">
        <f t="shared" si="54"/>
        <v>6.7856144680851074</v>
      </c>
      <c r="C1781" s="49">
        <f t="shared" si="55"/>
        <v>0.46265553191489367</v>
      </c>
      <c r="D1781" s="30">
        <v>0</v>
      </c>
      <c r="E1781" s="31">
        <v>0.46265553191489367</v>
      </c>
      <c r="F1781" s="32">
        <v>0</v>
      </c>
      <c r="G1781" s="32">
        <v>0</v>
      </c>
      <c r="H1781" s="32">
        <v>0</v>
      </c>
      <c r="I1781" s="32">
        <v>0</v>
      </c>
      <c r="J1781" s="29">
        <f>Лист4!E1779/1000</f>
        <v>7.2482700000000007</v>
      </c>
      <c r="K1781" s="33"/>
      <c r="L1781" s="33"/>
    </row>
    <row r="1782" spans="1:12" s="34" customFormat="1" ht="38.25" customHeight="1" x14ac:dyDescent="0.25">
      <c r="A1782" s="23" t="str">
        <f>Лист4!A1780</f>
        <v xml:space="preserve">Красноармейская 3-я ул. д.11/12 </v>
      </c>
      <c r="B1782" s="49">
        <f t="shared" si="54"/>
        <v>106.04797617021276</v>
      </c>
      <c r="C1782" s="49">
        <f t="shared" si="55"/>
        <v>7.2305438297872335</v>
      </c>
      <c r="D1782" s="30">
        <v>0</v>
      </c>
      <c r="E1782" s="31">
        <v>7.2305438297872335</v>
      </c>
      <c r="F1782" s="32">
        <v>0</v>
      </c>
      <c r="G1782" s="32">
        <v>0</v>
      </c>
      <c r="H1782" s="32">
        <v>0</v>
      </c>
      <c r="I1782" s="32">
        <v>0</v>
      </c>
      <c r="J1782" s="29">
        <f>Лист4!E1780/1000</f>
        <v>113.27852</v>
      </c>
      <c r="K1782" s="33"/>
      <c r="L1782" s="33"/>
    </row>
    <row r="1783" spans="1:12" s="34" customFormat="1" ht="25.5" customHeight="1" x14ac:dyDescent="0.25">
      <c r="A1783" s="23" t="str">
        <f>Лист4!A1781</f>
        <v xml:space="preserve">Красноармейская 3-я ул. д.4 </v>
      </c>
      <c r="B1783" s="49">
        <f t="shared" si="54"/>
        <v>9.2067659574468088</v>
      </c>
      <c r="C1783" s="49">
        <f t="shared" si="55"/>
        <v>0.62773404255319154</v>
      </c>
      <c r="D1783" s="30">
        <v>0</v>
      </c>
      <c r="E1783" s="31">
        <v>0.62773404255319154</v>
      </c>
      <c r="F1783" s="32">
        <v>0</v>
      </c>
      <c r="G1783" s="32">
        <v>0</v>
      </c>
      <c r="H1783" s="32">
        <v>0</v>
      </c>
      <c r="I1783" s="32">
        <v>0</v>
      </c>
      <c r="J1783" s="29">
        <f>Лист4!E1781/1000</f>
        <v>9.8345000000000002</v>
      </c>
      <c r="K1783" s="33"/>
      <c r="L1783" s="33"/>
    </row>
    <row r="1784" spans="1:12" s="34" customFormat="1" ht="25.5" customHeight="1" x14ac:dyDescent="0.25">
      <c r="A1784" s="23" t="str">
        <f>Лист4!A1782</f>
        <v xml:space="preserve">Красноармейская ул. д.11 </v>
      </c>
      <c r="B1784" s="49">
        <f t="shared" si="54"/>
        <v>141.1067455319149</v>
      </c>
      <c r="C1784" s="49">
        <f t="shared" si="55"/>
        <v>9.6209144680851075</v>
      </c>
      <c r="D1784" s="30">
        <v>0</v>
      </c>
      <c r="E1784" s="31">
        <v>9.6209144680851075</v>
      </c>
      <c r="F1784" s="32">
        <v>0</v>
      </c>
      <c r="G1784" s="32">
        <v>0</v>
      </c>
      <c r="H1784" s="32">
        <v>0</v>
      </c>
      <c r="I1784" s="32">
        <v>0</v>
      </c>
      <c r="J1784" s="29">
        <f>Лист4!E1782/1000</f>
        <v>150.72766000000001</v>
      </c>
      <c r="K1784" s="33"/>
      <c r="L1784" s="33"/>
    </row>
    <row r="1785" spans="1:12" s="34" customFormat="1" ht="25.5" customHeight="1" x14ac:dyDescent="0.25">
      <c r="A1785" s="23" t="str">
        <f>Лист4!A1783</f>
        <v xml:space="preserve">Красноармейская ул. д.15 </v>
      </c>
      <c r="B1785" s="49">
        <f t="shared" si="54"/>
        <v>625.39518893617014</v>
      </c>
      <c r="C1785" s="49">
        <f t="shared" si="55"/>
        <v>42.640581063829785</v>
      </c>
      <c r="D1785" s="30">
        <v>0</v>
      </c>
      <c r="E1785" s="31">
        <v>42.640581063829785</v>
      </c>
      <c r="F1785" s="32">
        <v>0</v>
      </c>
      <c r="G1785" s="32">
        <v>0</v>
      </c>
      <c r="H1785" s="32">
        <v>0</v>
      </c>
      <c r="I1785" s="32">
        <v>0</v>
      </c>
      <c r="J1785" s="29">
        <f>Лист4!E1783/1000</f>
        <v>668.03576999999996</v>
      </c>
      <c r="K1785" s="33"/>
      <c r="L1785" s="33"/>
    </row>
    <row r="1786" spans="1:12" s="34" customFormat="1" ht="25.5" customHeight="1" x14ac:dyDescent="0.25">
      <c r="A1786" s="23" t="str">
        <f>Лист4!A1784</f>
        <v xml:space="preserve">Красноармейская ул. д.17 </v>
      </c>
      <c r="B1786" s="49">
        <f t="shared" si="54"/>
        <v>607.97645957446798</v>
      </c>
      <c r="C1786" s="49">
        <f t="shared" si="55"/>
        <v>41.452940425531906</v>
      </c>
      <c r="D1786" s="30">
        <v>0</v>
      </c>
      <c r="E1786" s="31">
        <v>41.452940425531906</v>
      </c>
      <c r="F1786" s="32">
        <v>0</v>
      </c>
      <c r="G1786" s="32">
        <v>0</v>
      </c>
      <c r="H1786" s="32">
        <v>0</v>
      </c>
      <c r="I1786" s="32">
        <v>0</v>
      </c>
      <c r="J1786" s="29">
        <f>Лист4!E1784/1000</f>
        <v>649.42939999999987</v>
      </c>
      <c r="K1786" s="33"/>
      <c r="L1786" s="33"/>
    </row>
    <row r="1787" spans="1:12" s="34" customFormat="1" ht="25.5" customHeight="1" x14ac:dyDescent="0.25">
      <c r="A1787" s="23" t="str">
        <f>Лист4!A1785</f>
        <v xml:space="preserve">Красноармейская ул. д.1А </v>
      </c>
      <c r="B1787" s="49">
        <f t="shared" si="54"/>
        <v>68.012110638297855</v>
      </c>
      <c r="C1787" s="49">
        <f t="shared" si="55"/>
        <v>4.6371893617021263</v>
      </c>
      <c r="D1787" s="30">
        <v>0</v>
      </c>
      <c r="E1787" s="31">
        <v>4.6371893617021263</v>
      </c>
      <c r="F1787" s="32">
        <v>0</v>
      </c>
      <c r="G1787" s="32">
        <v>0</v>
      </c>
      <c r="H1787" s="32">
        <v>0</v>
      </c>
      <c r="I1787" s="32">
        <v>0</v>
      </c>
      <c r="J1787" s="29">
        <f>Лист4!E1785/1000</f>
        <v>72.649299999999982</v>
      </c>
      <c r="K1787" s="33"/>
      <c r="L1787" s="33"/>
    </row>
    <row r="1788" spans="1:12" s="34" customFormat="1" ht="25.5" customHeight="1" x14ac:dyDescent="0.25">
      <c r="A1788" s="23" t="str">
        <f>Лист4!A1786</f>
        <v xml:space="preserve">Красноармейская ул. д.23 </v>
      </c>
      <c r="B1788" s="49">
        <f t="shared" si="54"/>
        <v>515.35655319148941</v>
      </c>
      <c r="C1788" s="49">
        <f t="shared" si="55"/>
        <v>35.137946808510641</v>
      </c>
      <c r="D1788" s="30">
        <v>0</v>
      </c>
      <c r="E1788" s="31">
        <v>35.137946808510641</v>
      </c>
      <c r="F1788" s="32">
        <v>0</v>
      </c>
      <c r="G1788" s="32">
        <v>0</v>
      </c>
      <c r="H1788" s="32">
        <v>0</v>
      </c>
      <c r="I1788" s="32">
        <v>0</v>
      </c>
      <c r="J1788" s="29">
        <f>Лист4!E1786/1000</f>
        <v>550.49450000000002</v>
      </c>
      <c r="K1788" s="33"/>
      <c r="L1788" s="33"/>
    </row>
    <row r="1789" spans="1:12" s="34" customFormat="1" ht="25.5" customHeight="1" x14ac:dyDescent="0.25">
      <c r="A1789" s="23" t="str">
        <f>Лист4!A1787</f>
        <v xml:space="preserve">Красноармейская ул. д.23А </v>
      </c>
      <c r="B1789" s="49">
        <f t="shared" si="54"/>
        <v>490.30342127659566</v>
      </c>
      <c r="C1789" s="49">
        <f t="shared" si="55"/>
        <v>33.429778723404247</v>
      </c>
      <c r="D1789" s="30">
        <v>0</v>
      </c>
      <c r="E1789" s="31">
        <v>33.429778723404247</v>
      </c>
      <c r="F1789" s="32">
        <v>0</v>
      </c>
      <c r="G1789" s="32">
        <v>0</v>
      </c>
      <c r="H1789" s="32">
        <v>0</v>
      </c>
      <c r="I1789" s="32">
        <v>0</v>
      </c>
      <c r="J1789" s="29">
        <f>Лист4!E1787/1000</f>
        <v>523.7331999999999</v>
      </c>
      <c r="K1789" s="33"/>
      <c r="L1789" s="33"/>
    </row>
    <row r="1790" spans="1:12" s="34" customFormat="1" ht="38.25" customHeight="1" x14ac:dyDescent="0.25">
      <c r="A1790" s="23" t="str">
        <f>Лист4!A1788</f>
        <v xml:space="preserve">Красноармейская ул. д.27 </v>
      </c>
      <c r="B1790" s="49">
        <f t="shared" si="54"/>
        <v>534.01422893617041</v>
      </c>
      <c r="C1790" s="49">
        <f t="shared" si="55"/>
        <v>36.410061063829808</v>
      </c>
      <c r="D1790" s="30">
        <v>0</v>
      </c>
      <c r="E1790" s="31">
        <v>36.410061063829808</v>
      </c>
      <c r="F1790" s="32">
        <v>0</v>
      </c>
      <c r="G1790" s="32">
        <v>0</v>
      </c>
      <c r="H1790" s="32">
        <v>0</v>
      </c>
      <c r="I1790" s="32">
        <v>0</v>
      </c>
      <c r="J1790" s="29">
        <f>Лист4!E1788/1000</f>
        <v>570.42429000000027</v>
      </c>
      <c r="K1790" s="33"/>
      <c r="L1790" s="33"/>
    </row>
    <row r="1791" spans="1:12" s="34" customFormat="1" ht="54" customHeight="1" x14ac:dyDescent="0.25">
      <c r="A1791" s="23" t="str">
        <f>Лист4!A1789</f>
        <v xml:space="preserve">Красноармейская ул. д.27А </v>
      </c>
      <c r="B1791" s="49">
        <f t="shared" si="54"/>
        <v>885.07816170212766</v>
      </c>
      <c r="C1791" s="49">
        <f t="shared" si="55"/>
        <v>60.346238297872347</v>
      </c>
      <c r="D1791" s="30">
        <v>0</v>
      </c>
      <c r="E1791" s="31">
        <v>60.346238297872347</v>
      </c>
      <c r="F1791" s="32">
        <v>0</v>
      </c>
      <c r="G1791" s="32">
        <v>0</v>
      </c>
      <c r="H1791" s="32">
        <v>0</v>
      </c>
      <c r="I1791" s="32">
        <v>0</v>
      </c>
      <c r="J1791" s="29">
        <f>Лист4!E1789/1000</f>
        <v>945.42439999999999</v>
      </c>
      <c r="K1791" s="33"/>
      <c r="L1791" s="33"/>
    </row>
    <row r="1792" spans="1:12" s="34" customFormat="1" ht="25.5" customHeight="1" x14ac:dyDescent="0.25">
      <c r="A1792" s="23" t="str">
        <f>Лист4!A1790</f>
        <v xml:space="preserve">Красноармейская ул. д.3 </v>
      </c>
      <c r="B1792" s="49">
        <f t="shared" si="54"/>
        <v>58.810765106382988</v>
      </c>
      <c r="C1792" s="49">
        <f t="shared" si="55"/>
        <v>4.0098248936170222</v>
      </c>
      <c r="D1792" s="30">
        <v>0</v>
      </c>
      <c r="E1792" s="31">
        <v>4.0098248936170222</v>
      </c>
      <c r="F1792" s="32">
        <v>0</v>
      </c>
      <c r="G1792" s="32">
        <v>0</v>
      </c>
      <c r="H1792" s="32">
        <v>0</v>
      </c>
      <c r="I1792" s="32">
        <v>0</v>
      </c>
      <c r="J1792" s="29">
        <f>Лист4!E1790/1000</f>
        <v>62.82059000000001</v>
      </c>
      <c r="K1792" s="33"/>
      <c r="L1792" s="33"/>
    </row>
    <row r="1793" spans="1:12" s="34" customFormat="1" ht="25.5" customHeight="1" x14ac:dyDescent="0.25">
      <c r="A1793" s="23" t="str">
        <f>Лист4!A1791</f>
        <v xml:space="preserve">Красноармейская ул. д.31 </v>
      </c>
      <c r="B1793" s="49">
        <f t="shared" si="54"/>
        <v>617.32895914893606</v>
      </c>
      <c r="C1793" s="49">
        <f t="shared" si="55"/>
        <v>42.090610851063829</v>
      </c>
      <c r="D1793" s="30">
        <v>0</v>
      </c>
      <c r="E1793" s="31">
        <v>42.090610851063829</v>
      </c>
      <c r="F1793" s="32">
        <v>0</v>
      </c>
      <c r="G1793" s="32">
        <v>0</v>
      </c>
      <c r="H1793" s="32">
        <v>0</v>
      </c>
      <c r="I1793" s="32">
        <v>0</v>
      </c>
      <c r="J1793" s="29">
        <f>Лист4!E1791/1000</f>
        <v>659.41956999999991</v>
      </c>
      <c r="K1793" s="33"/>
      <c r="L1793" s="33"/>
    </row>
    <row r="1794" spans="1:12" s="34" customFormat="1" ht="25.5" customHeight="1" x14ac:dyDescent="0.25">
      <c r="A1794" s="23" t="str">
        <f>Лист4!A1792</f>
        <v xml:space="preserve">Красноармейская ул. д.35 </v>
      </c>
      <c r="B1794" s="49">
        <f t="shared" si="54"/>
        <v>839.99063148936182</v>
      </c>
      <c r="C1794" s="49">
        <f t="shared" si="55"/>
        <v>57.272088510638312</v>
      </c>
      <c r="D1794" s="30">
        <v>0</v>
      </c>
      <c r="E1794" s="31">
        <v>57.272088510638312</v>
      </c>
      <c r="F1794" s="32">
        <v>0</v>
      </c>
      <c r="G1794" s="32">
        <v>0</v>
      </c>
      <c r="H1794" s="32">
        <v>0</v>
      </c>
      <c r="I1794" s="32">
        <v>0</v>
      </c>
      <c r="J1794" s="29">
        <f>Лист4!E1792/1000</f>
        <v>897.26272000000017</v>
      </c>
      <c r="K1794" s="33"/>
      <c r="L1794" s="33"/>
    </row>
    <row r="1795" spans="1:12" s="34" customFormat="1" ht="25.5" customHeight="1" x14ac:dyDescent="0.25">
      <c r="A1795" s="23" t="str">
        <f>Лист4!A1793</f>
        <v xml:space="preserve">Красноармейская ул. д.37 </v>
      </c>
      <c r="B1795" s="49">
        <f t="shared" si="54"/>
        <v>512.85789617021283</v>
      </c>
      <c r="C1795" s="49">
        <f t="shared" si="55"/>
        <v>34.967583829787245</v>
      </c>
      <c r="D1795" s="30">
        <v>0</v>
      </c>
      <c r="E1795" s="31">
        <v>34.967583829787245</v>
      </c>
      <c r="F1795" s="32">
        <v>0</v>
      </c>
      <c r="G1795" s="32">
        <v>0</v>
      </c>
      <c r="H1795" s="32">
        <v>0</v>
      </c>
      <c r="I1795" s="32">
        <v>0</v>
      </c>
      <c r="J1795" s="29">
        <f>Лист4!E1793/1000</f>
        <v>547.82548000000008</v>
      </c>
      <c r="K1795" s="33"/>
      <c r="L1795" s="33"/>
    </row>
    <row r="1796" spans="1:12" s="34" customFormat="1" ht="25.5" customHeight="1" x14ac:dyDescent="0.25">
      <c r="A1796" s="23" t="str">
        <f>Лист4!A1794</f>
        <v xml:space="preserve">Красноармейская ул. д.9 </v>
      </c>
      <c r="B1796" s="49">
        <f t="shared" ref="B1796:B1859" si="56">J1796+I1796-E1796</f>
        <v>175.24382978723392</v>
      </c>
      <c r="C1796" s="49">
        <f t="shared" ref="C1796:C1859" si="57">E1796</f>
        <v>60.873370212765998</v>
      </c>
      <c r="D1796" s="30">
        <v>0</v>
      </c>
      <c r="E1796" s="31">
        <v>60.873370212765998</v>
      </c>
      <c r="F1796" s="32">
        <v>0</v>
      </c>
      <c r="G1796" s="32">
        <v>0</v>
      </c>
      <c r="H1796" s="32">
        <v>0</v>
      </c>
      <c r="I1796" s="32">
        <v>1189.8</v>
      </c>
      <c r="J1796" s="29">
        <f>Лист4!E1794/1000-I1796</f>
        <v>-953.68280000000004</v>
      </c>
      <c r="K1796" s="33"/>
      <c r="L1796" s="33"/>
    </row>
    <row r="1797" spans="1:12" s="34" customFormat="1" ht="25.5" customHeight="1" x14ac:dyDescent="0.25">
      <c r="A1797" s="23" t="str">
        <f>Лист4!A1795</f>
        <v xml:space="preserve">Краснопитерская ул. д.115 </v>
      </c>
      <c r="B1797" s="49">
        <f t="shared" si="56"/>
        <v>772.85111574468078</v>
      </c>
      <c r="C1797" s="49">
        <f t="shared" si="57"/>
        <v>52.694394255319146</v>
      </c>
      <c r="D1797" s="30">
        <v>0</v>
      </c>
      <c r="E1797" s="31">
        <v>52.694394255319146</v>
      </c>
      <c r="F1797" s="32">
        <v>0</v>
      </c>
      <c r="G1797" s="32">
        <v>0</v>
      </c>
      <c r="H1797" s="32">
        <v>0</v>
      </c>
      <c r="I1797" s="32">
        <v>0</v>
      </c>
      <c r="J1797" s="29">
        <f>Лист4!E1795/1000</f>
        <v>825.54550999999992</v>
      </c>
      <c r="K1797" s="33"/>
      <c r="L1797" s="33"/>
    </row>
    <row r="1798" spans="1:12" s="34" customFormat="1" ht="25.5" customHeight="1" x14ac:dyDescent="0.25">
      <c r="A1798" s="23" t="str">
        <f>Лист4!A1796</f>
        <v xml:space="preserve">Краснопитерская ул. д.57 </v>
      </c>
      <c r="B1798" s="49">
        <f t="shared" si="56"/>
        <v>31.557268085106383</v>
      </c>
      <c r="C1798" s="49">
        <f t="shared" si="57"/>
        <v>2.1516319148936169</v>
      </c>
      <c r="D1798" s="30">
        <v>0</v>
      </c>
      <c r="E1798" s="31">
        <v>2.1516319148936169</v>
      </c>
      <c r="F1798" s="32">
        <v>0</v>
      </c>
      <c r="G1798" s="32">
        <v>0</v>
      </c>
      <c r="H1798" s="32">
        <v>0</v>
      </c>
      <c r="I1798" s="32">
        <v>0</v>
      </c>
      <c r="J1798" s="29">
        <f>Лист4!E1796/1000</f>
        <v>33.7089</v>
      </c>
      <c r="K1798" s="33"/>
      <c r="L1798" s="33"/>
    </row>
    <row r="1799" spans="1:12" s="34" customFormat="1" ht="25.5" customHeight="1" x14ac:dyDescent="0.25">
      <c r="A1799" s="23" t="str">
        <f>Лист4!A1797</f>
        <v xml:space="preserve">Краснопитерская ул. д.89 </v>
      </c>
      <c r="B1799" s="49">
        <f t="shared" si="56"/>
        <v>2.4153191489361703</v>
      </c>
      <c r="C1799" s="49">
        <f t="shared" si="57"/>
        <v>0.16468085106382979</v>
      </c>
      <c r="D1799" s="30">
        <v>0</v>
      </c>
      <c r="E1799" s="31">
        <v>0.16468085106382979</v>
      </c>
      <c r="F1799" s="32">
        <v>0</v>
      </c>
      <c r="G1799" s="32">
        <v>0</v>
      </c>
      <c r="H1799" s="32">
        <v>0</v>
      </c>
      <c r="I1799" s="32">
        <v>0</v>
      </c>
      <c r="J1799" s="29">
        <f>Лист4!E1797/1000</f>
        <v>2.58</v>
      </c>
      <c r="K1799" s="33"/>
      <c r="L1799" s="33"/>
    </row>
    <row r="1800" spans="1:12" s="34" customFormat="1" ht="25.5" customHeight="1" x14ac:dyDescent="0.25">
      <c r="A1800" s="23" t="str">
        <f>Лист4!A1798</f>
        <v xml:space="preserve">Красный Рыбак ул. д.39 </v>
      </c>
      <c r="B1800" s="49">
        <f t="shared" si="56"/>
        <v>6.239387234042554</v>
      </c>
      <c r="C1800" s="49">
        <f t="shared" si="57"/>
        <v>0.42541276595744681</v>
      </c>
      <c r="D1800" s="30">
        <v>0</v>
      </c>
      <c r="E1800" s="31">
        <v>0.42541276595744681</v>
      </c>
      <c r="F1800" s="32">
        <v>0</v>
      </c>
      <c r="G1800" s="32">
        <v>0</v>
      </c>
      <c r="H1800" s="32">
        <v>0</v>
      </c>
      <c r="I1800" s="32">
        <v>0</v>
      </c>
      <c r="J1800" s="29">
        <f>Лист4!E1798/1000</f>
        <v>6.6648000000000005</v>
      </c>
      <c r="K1800" s="33"/>
      <c r="L1800" s="33"/>
    </row>
    <row r="1801" spans="1:12" s="34" customFormat="1" ht="25.5" customHeight="1" x14ac:dyDescent="0.25">
      <c r="A1801" s="23" t="str">
        <f>Лист4!A1799</f>
        <v xml:space="preserve">Красный Рыбак ул. д.41 </v>
      </c>
      <c r="B1801" s="49">
        <f t="shared" si="56"/>
        <v>25.2047914893617</v>
      </c>
      <c r="C1801" s="49">
        <f t="shared" si="57"/>
        <v>1.7185085106382978</v>
      </c>
      <c r="D1801" s="30">
        <v>0</v>
      </c>
      <c r="E1801" s="31">
        <v>1.7185085106382978</v>
      </c>
      <c r="F1801" s="32">
        <v>0</v>
      </c>
      <c r="G1801" s="32">
        <v>0</v>
      </c>
      <c r="H1801" s="32">
        <v>0</v>
      </c>
      <c r="I1801" s="32">
        <v>0</v>
      </c>
      <c r="J1801" s="29">
        <f>Лист4!E1799/1000</f>
        <v>26.923299999999998</v>
      </c>
      <c r="K1801" s="33"/>
      <c r="L1801" s="33"/>
    </row>
    <row r="1802" spans="1:12" s="34" customFormat="1" ht="25.5" customHeight="1" x14ac:dyDescent="0.25">
      <c r="A1802" s="23" t="str">
        <f>Лист4!A1800</f>
        <v xml:space="preserve">Куйбышева ул. д.27 </v>
      </c>
      <c r="B1802" s="49">
        <f t="shared" si="56"/>
        <v>11.108970212765957</v>
      </c>
      <c r="C1802" s="49">
        <f t="shared" si="57"/>
        <v>0.75742978723404253</v>
      </c>
      <c r="D1802" s="30">
        <v>0</v>
      </c>
      <c r="E1802" s="31">
        <v>0.75742978723404253</v>
      </c>
      <c r="F1802" s="32">
        <v>0</v>
      </c>
      <c r="G1802" s="32">
        <v>0</v>
      </c>
      <c r="H1802" s="32">
        <v>0</v>
      </c>
      <c r="I1802" s="32">
        <v>0</v>
      </c>
      <c r="J1802" s="29">
        <f>Лист4!E1800/1000</f>
        <v>11.866400000000001</v>
      </c>
      <c r="K1802" s="33"/>
      <c r="L1802" s="33"/>
    </row>
    <row r="1803" spans="1:12" s="34" customFormat="1" ht="25.5" customHeight="1" x14ac:dyDescent="0.25">
      <c r="A1803" s="23" t="str">
        <f>Лист4!A1801</f>
        <v xml:space="preserve">Куйбышева ул. д.28 </v>
      </c>
      <c r="B1803" s="49">
        <f t="shared" si="56"/>
        <v>8.7077872340425557</v>
      </c>
      <c r="C1803" s="49">
        <f t="shared" si="57"/>
        <v>0.59371276595744693</v>
      </c>
      <c r="D1803" s="30">
        <v>0</v>
      </c>
      <c r="E1803" s="31">
        <v>0.59371276595744693</v>
      </c>
      <c r="F1803" s="32">
        <v>0</v>
      </c>
      <c r="G1803" s="32">
        <v>0</v>
      </c>
      <c r="H1803" s="32">
        <v>0</v>
      </c>
      <c r="I1803" s="32">
        <v>0</v>
      </c>
      <c r="J1803" s="29">
        <f>Лист4!E1801/1000</f>
        <v>9.3015000000000025</v>
      </c>
      <c r="K1803" s="33"/>
      <c r="L1803" s="33"/>
    </row>
    <row r="1804" spans="1:12" s="34" customFormat="1" ht="25.5" customHeight="1" x14ac:dyDescent="0.25">
      <c r="A1804" s="23" t="str">
        <f>Лист4!A1802</f>
        <v xml:space="preserve">Куйбышева ул. д.30 </v>
      </c>
      <c r="B1804" s="49">
        <f t="shared" si="56"/>
        <v>19.04984680851064</v>
      </c>
      <c r="C1804" s="49">
        <f t="shared" si="57"/>
        <v>1.2988531914893617</v>
      </c>
      <c r="D1804" s="30">
        <v>0</v>
      </c>
      <c r="E1804" s="31">
        <v>1.2988531914893617</v>
      </c>
      <c r="F1804" s="32">
        <v>0</v>
      </c>
      <c r="G1804" s="32">
        <v>0</v>
      </c>
      <c r="H1804" s="32">
        <v>0</v>
      </c>
      <c r="I1804" s="32">
        <v>0</v>
      </c>
      <c r="J1804" s="29">
        <f>Лист4!E1802/1000</f>
        <v>20.348700000000001</v>
      </c>
      <c r="K1804" s="33"/>
      <c r="L1804" s="33"/>
    </row>
    <row r="1805" spans="1:12" s="34" customFormat="1" ht="18.75" customHeight="1" x14ac:dyDescent="0.25">
      <c r="A1805" s="23" t="str">
        <f>Лист4!A1803</f>
        <v xml:space="preserve">Куйбышева ул. д.32 </v>
      </c>
      <c r="B1805" s="49">
        <f t="shared" si="56"/>
        <v>6.0231319148936171</v>
      </c>
      <c r="C1805" s="49">
        <f t="shared" si="57"/>
        <v>0.41066808510638297</v>
      </c>
      <c r="D1805" s="30">
        <v>0</v>
      </c>
      <c r="E1805" s="31">
        <v>0.41066808510638297</v>
      </c>
      <c r="F1805" s="32">
        <v>0</v>
      </c>
      <c r="G1805" s="32">
        <v>0</v>
      </c>
      <c r="H1805" s="32">
        <v>0</v>
      </c>
      <c r="I1805" s="32">
        <v>0</v>
      </c>
      <c r="J1805" s="29">
        <f>Лист4!E1803/1000</f>
        <v>6.4337999999999997</v>
      </c>
      <c r="K1805" s="33"/>
      <c r="L1805" s="33"/>
    </row>
    <row r="1806" spans="1:12" s="34" customFormat="1" ht="18.75" customHeight="1" x14ac:dyDescent="0.25">
      <c r="A1806" s="23" t="str">
        <f>Лист4!A1804</f>
        <v xml:space="preserve">Куйбышева ул. д.33 </v>
      </c>
      <c r="B1806" s="49">
        <f t="shared" si="56"/>
        <v>24.097863829787229</v>
      </c>
      <c r="C1806" s="49">
        <f t="shared" si="57"/>
        <v>1.6430361702127658</v>
      </c>
      <c r="D1806" s="30">
        <v>0</v>
      </c>
      <c r="E1806" s="31">
        <v>1.6430361702127658</v>
      </c>
      <c r="F1806" s="32">
        <v>0</v>
      </c>
      <c r="G1806" s="32">
        <v>0</v>
      </c>
      <c r="H1806" s="32">
        <v>0</v>
      </c>
      <c r="I1806" s="32">
        <v>0</v>
      </c>
      <c r="J1806" s="29">
        <f>Лист4!E1804/1000</f>
        <v>25.740899999999996</v>
      </c>
      <c r="K1806" s="33"/>
      <c r="L1806" s="33"/>
    </row>
    <row r="1807" spans="1:12" s="34" customFormat="1" ht="18.75" customHeight="1" x14ac:dyDescent="0.25">
      <c r="A1807" s="23" t="str">
        <f>Лист4!A1805</f>
        <v xml:space="preserve">Куйбышева ул. д.35 </v>
      </c>
      <c r="B1807" s="49">
        <f t="shared" si="56"/>
        <v>22.174455319148933</v>
      </c>
      <c r="C1807" s="49">
        <f t="shared" si="57"/>
        <v>1.5118946808510638</v>
      </c>
      <c r="D1807" s="30">
        <v>0</v>
      </c>
      <c r="E1807" s="31">
        <v>1.5118946808510638</v>
      </c>
      <c r="F1807" s="32">
        <v>0</v>
      </c>
      <c r="G1807" s="32">
        <v>0</v>
      </c>
      <c r="H1807" s="32">
        <v>0</v>
      </c>
      <c r="I1807" s="32">
        <v>0</v>
      </c>
      <c r="J1807" s="29">
        <f>Лист4!E1805/1000</f>
        <v>23.686349999999997</v>
      </c>
      <c r="K1807" s="33"/>
      <c r="L1807" s="33"/>
    </row>
    <row r="1808" spans="1:12" s="34" customFormat="1" ht="18.75" customHeight="1" x14ac:dyDescent="0.25">
      <c r="A1808" s="23" t="str">
        <f>Лист4!A1806</f>
        <v xml:space="preserve">Куйбышева ул. д.36 </v>
      </c>
      <c r="B1808" s="49">
        <f t="shared" si="56"/>
        <v>20.703685106382977</v>
      </c>
      <c r="C1808" s="49">
        <f t="shared" si="57"/>
        <v>1.411614893617021</v>
      </c>
      <c r="D1808" s="30">
        <v>0</v>
      </c>
      <c r="E1808" s="31">
        <v>1.411614893617021</v>
      </c>
      <c r="F1808" s="32">
        <v>0</v>
      </c>
      <c r="G1808" s="32">
        <v>0</v>
      </c>
      <c r="H1808" s="32">
        <v>0</v>
      </c>
      <c r="I1808" s="32">
        <v>0</v>
      </c>
      <c r="J1808" s="29">
        <f>Лист4!E1806/1000</f>
        <v>22.115299999999998</v>
      </c>
      <c r="K1808" s="33"/>
      <c r="L1808" s="33"/>
    </row>
    <row r="1809" spans="1:12" s="34" customFormat="1" ht="18.75" customHeight="1" x14ac:dyDescent="0.25">
      <c r="A1809" s="23" t="str">
        <f>Лист4!A1807</f>
        <v xml:space="preserve">Куйбышева ул. д.38 </v>
      </c>
      <c r="B1809" s="49">
        <f t="shared" si="56"/>
        <v>40.981834042553196</v>
      </c>
      <c r="C1809" s="49">
        <f t="shared" si="57"/>
        <v>2.7942159574468088</v>
      </c>
      <c r="D1809" s="30">
        <v>0</v>
      </c>
      <c r="E1809" s="31">
        <v>2.7942159574468088</v>
      </c>
      <c r="F1809" s="32">
        <v>0</v>
      </c>
      <c r="G1809" s="32">
        <v>0</v>
      </c>
      <c r="H1809" s="32">
        <v>0</v>
      </c>
      <c r="I1809" s="32">
        <v>0</v>
      </c>
      <c r="J1809" s="29">
        <f>Лист4!E1807/1000</f>
        <v>43.776050000000005</v>
      </c>
      <c r="K1809" s="33"/>
      <c r="L1809" s="33"/>
    </row>
    <row r="1810" spans="1:12" s="34" customFormat="1" ht="18.75" customHeight="1" x14ac:dyDescent="0.25">
      <c r="A1810" s="23" t="str">
        <f>Лист4!A1808</f>
        <v xml:space="preserve">Куйбышева ул. д.39 </v>
      </c>
      <c r="B1810" s="49">
        <f t="shared" si="56"/>
        <v>38.914049361702126</v>
      </c>
      <c r="C1810" s="49">
        <f t="shared" si="57"/>
        <v>2.6532306382978721</v>
      </c>
      <c r="D1810" s="30">
        <v>0</v>
      </c>
      <c r="E1810" s="31">
        <v>2.6532306382978721</v>
      </c>
      <c r="F1810" s="32">
        <v>0</v>
      </c>
      <c r="G1810" s="32">
        <v>0</v>
      </c>
      <c r="H1810" s="32">
        <v>0</v>
      </c>
      <c r="I1810" s="32">
        <v>0</v>
      </c>
      <c r="J1810" s="29">
        <f>Лист4!E1808/1000</f>
        <v>41.567279999999997</v>
      </c>
      <c r="K1810" s="33"/>
      <c r="L1810" s="33"/>
    </row>
    <row r="1811" spans="1:12" s="34" customFormat="1" ht="18.75" customHeight="1" x14ac:dyDescent="0.25">
      <c r="A1811" s="23" t="str">
        <f>Лист4!A1809</f>
        <v xml:space="preserve">Куйбышева ул. д.40 </v>
      </c>
      <c r="B1811" s="49">
        <f t="shared" si="56"/>
        <v>13.772655319148935</v>
      </c>
      <c r="C1811" s="49">
        <f t="shared" si="57"/>
        <v>0.93904468085106374</v>
      </c>
      <c r="D1811" s="30">
        <v>0</v>
      </c>
      <c r="E1811" s="31">
        <v>0.93904468085106374</v>
      </c>
      <c r="F1811" s="32">
        <v>0</v>
      </c>
      <c r="G1811" s="32">
        <v>0</v>
      </c>
      <c r="H1811" s="32">
        <v>0</v>
      </c>
      <c r="I1811" s="32">
        <v>0</v>
      </c>
      <c r="J1811" s="29">
        <f>Лист4!E1809/1000</f>
        <v>14.711699999999999</v>
      </c>
      <c r="K1811" s="33"/>
      <c r="L1811" s="33"/>
    </row>
    <row r="1812" spans="1:12" s="34" customFormat="1" ht="18.75" customHeight="1" x14ac:dyDescent="0.25">
      <c r="A1812" s="23" t="str">
        <f>Лист4!A1810</f>
        <v xml:space="preserve">Куйбышева ул. д.41 </v>
      </c>
      <c r="B1812" s="49">
        <f t="shared" si="56"/>
        <v>1645.8231489361701</v>
      </c>
      <c r="C1812" s="49">
        <f t="shared" si="57"/>
        <v>0.62885106382978728</v>
      </c>
      <c r="D1812" s="30">
        <v>0</v>
      </c>
      <c r="E1812" s="31">
        <v>0.62885106382978728</v>
      </c>
      <c r="F1812" s="32">
        <v>0</v>
      </c>
      <c r="G1812" s="32">
        <v>0</v>
      </c>
      <c r="H1812" s="32">
        <v>0</v>
      </c>
      <c r="I1812" s="41">
        <v>1636.6</v>
      </c>
      <c r="J1812" s="29">
        <f>Лист4!E1810/1000</f>
        <v>9.8520000000000003</v>
      </c>
      <c r="K1812" s="33"/>
      <c r="L1812" s="33"/>
    </row>
    <row r="1813" spans="1:12" s="34" customFormat="1" ht="18.75" customHeight="1" x14ac:dyDescent="0.25">
      <c r="A1813" s="23" t="str">
        <f>Лист4!A1811</f>
        <v xml:space="preserve">Куйбышева ул. д.42 </v>
      </c>
      <c r="B1813" s="49">
        <f t="shared" si="56"/>
        <v>1.5735148936170211</v>
      </c>
      <c r="C1813" s="49">
        <f t="shared" si="57"/>
        <v>0.10728510638297871</v>
      </c>
      <c r="D1813" s="30">
        <v>0</v>
      </c>
      <c r="E1813" s="31">
        <v>0.10728510638297871</v>
      </c>
      <c r="F1813" s="32">
        <v>0</v>
      </c>
      <c r="G1813" s="32">
        <v>0</v>
      </c>
      <c r="H1813" s="32">
        <v>0</v>
      </c>
      <c r="I1813" s="32">
        <v>0</v>
      </c>
      <c r="J1813" s="29">
        <f>Лист4!E1811/1000</f>
        <v>1.6807999999999998</v>
      </c>
      <c r="K1813" s="33"/>
      <c r="L1813" s="33"/>
    </row>
    <row r="1814" spans="1:12" s="34" customFormat="1" ht="18.75" customHeight="1" x14ac:dyDescent="0.25">
      <c r="A1814" s="23" t="str">
        <f>Лист4!A1812</f>
        <v xml:space="preserve">Куйбышева ул. д.49 </v>
      </c>
      <c r="B1814" s="49">
        <f t="shared" si="56"/>
        <v>0</v>
      </c>
      <c r="C1814" s="49">
        <f t="shared" si="57"/>
        <v>0</v>
      </c>
      <c r="D1814" s="30">
        <v>0</v>
      </c>
      <c r="E1814" s="31">
        <v>0</v>
      </c>
      <c r="F1814" s="32">
        <v>0</v>
      </c>
      <c r="G1814" s="32">
        <v>0</v>
      </c>
      <c r="H1814" s="32">
        <v>0</v>
      </c>
      <c r="I1814" s="32">
        <v>0</v>
      </c>
      <c r="J1814" s="29">
        <f>Лист4!E1812/1000</f>
        <v>0</v>
      </c>
      <c r="K1814" s="33"/>
      <c r="L1814" s="33"/>
    </row>
    <row r="1815" spans="1:12" s="34" customFormat="1" ht="18.75" customHeight="1" x14ac:dyDescent="0.25">
      <c r="A1815" s="23" t="str">
        <f>Лист4!A1813</f>
        <v xml:space="preserve">Куйбышева ул. д.51 </v>
      </c>
      <c r="B1815" s="49">
        <f t="shared" si="56"/>
        <v>1.037276595744681</v>
      </c>
      <c r="C1815" s="49">
        <f t="shared" si="57"/>
        <v>7.0723404255319158E-2</v>
      </c>
      <c r="D1815" s="30">
        <v>0</v>
      </c>
      <c r="E1815" s="31">
        <v>7.0723404255319158E-2</v>
      </c>
      <c r="F1815" s="32">
        <v>0</v>
      </c>
      <c r="G1815" s="32">
        <v>0</v>
      </c>
      <c r="H1815" s="32">
        <v>0</v>
      </c>
      <c r="I1815" s="32">
        <v>0</v>
      </c>
      <c r="J1815" s="29">
        <f>Лист4!E1813/1000</f>
        <v>1.1080000000000001</v>
      </c>
      <c r="K1815" s="33"/>
      <c r="L1815" s="33"/>
    </row>
    <row r="1816" spans="1:12" s="34" customFormat="1" ht="18.75" customHeight="1" x14ac:dyDescent="0.25">
      <c r="A1816" s="23" t="str">
        <f>Лист4!A1814</f>
        <v xml:space="preserve">Куйбышева ул. д.58 </v>
      </c>
      <c r="B1816" s="49">
        <f t="shared" si="56"/>
        <v>3.976102127659574</v>
      </c>
      <c r="C1816" s="49">
        <f t="shared" si="57"/>
        <v>0.27109787234042548</v>
      </c>
      <c r="D1816" s="30">
        <v>0</v>
      </c>
      <c r="E1816" s="31">
        <v>0.27109787234042548</v>
      </c>
      <c r="F1816" s="32">
        <v>0</v>
      </c>
      <c r="G1816" s="32">
        <v>0</v>
      </c>
      <c r="H1816" s="32">
        <v>0</v>
      </c>
      <c r="I1816" s="32">
        <v>0</v>
      </c>
      <c r="J1816" s="29">
        <f>Лист4!E1814/1000</f>
        <v>4.2471999999999994</v>
      </c>
      <c r="K1816" s="33"/>
      <c r="L1816" s="33"/>
    </row>
    <row r="1817" spans="1:12" s="34" customFormat="1" ht="18.75" customHeight="1" x14ac:dyDescent="0.25">
      <c r="A1817" s="23" t="str">
        <f>Лист4!A1815</f>
        <v xml:space="preserve">Куйбышева ул. д.61 </v>
      </c>
      <c r="B1817" s="49">
        <f t="shared" si="56"/>
        <v>36.665199999999999</v>
      </c>
      <c r="C1817" s="49">
        <f t="shared" si="57"/>
        <v>2.4998999999999998</v>
      </c>
      <c r="D1817" s="30">
        <v>0</v>
      </c>
      <c r="E1817" s="31">
        <v>2.4998999999999998</v>
      </c>
      <c r="F1817" s="32">
        <v>0</v>
      </c>
      <c r="G1817" s="32">
        <v>0</v>
      </c>
      <c r="H1817" s="32">
        <v>0</v>
      </c>
      <c r="I1817" s="32">
        <v>0</v>
      </c>
      <c r="J1817" s="29">
        <f>Лист4!E1815/1000</f>
        <v>39.165099999999995</v>
      </c>
      <c r="K1817" s="33"/>
      <c r="L1817" s="33"/>
    </row>
    <row r="1818" spans="1:12" s="34" customFormat="1" ht="18.75" customHeight="1" x14ac:dyDescent="0.25">
      <c r="A1818" s="23" t="str">
        <f>Лист4!A1816</f>
        <v xml:space="preserve">Куйбышева ул. д.62 </v>
      </c>
      <c r="B1818" s="49">
        <f t="shared" si="56"/>
        <v>0</v>
      </c>
      <c r="C1818" s="49">
        <f t="shared" si="57"/>
        <v>0</v>
      </c>
      <c r="D1818" s="30">
        <v>0</v>
      </c>
      <c r="E1818" s="31">
        <v>0</v>
      </c>
      <c r="F1818" s="32">
        <v>0</v>
      </c>
      <c r="G1818" s="32">
        <v>0</v>
      </c>
      <c r="H1818" s="32">
        <v>0</v>
      </c>
      <c r="I1818" s="32">
        <v>0</v>
      </c>
      <c r="J1818" s="29">
        <f>Лист4!E1816/1000</f>
        <v>0</v>
      </c>
      <c r="K1818" s="33"/>
      <c r="L1818" s="33"/>
    </row>
    <row r="1819" spans="1:12" s="34" customFormat="1" ht="18.75" customHeight="1" x14ac:dyDescent="0.25">
      <c r="A1819" s="23" t="str">
        <f>Лист4!A1817</f>
        <v xml:space="preserve">Куйбышева ул. д.62В </v>
      </c>
      <c r="B1819" s="49">
        <f t="shared" si="56"/>
        <v>0</v>
      </c>
      <c r="C1819" s="49">
        <f t="shared" si="57"/>
        <v>0</v>
      </c>
      <c r="D1819" s="30">
        <v>0</v>
      </c>
      <c r="E1819" s="31">
        <v>0</v>
      </c>
      <c r="F1819" s="32">
        <v>0</v>
      </c>
      <c r="G1819" s="32">
        <v>0</v>
      </c>
      <c r="H1819" s="32">
        <v>0</v>
      </c>
      <c r="I1819" s="32">
        <v>0</v>
      </c>
      <c r="J1819" s="29">
        <f>Лист4!E1817/1000</f>
        <v>0</v>
      </c>
      <c r="K1819" s="33"/>
      <c r="L1819" s="33"/>
    </row>
    <row r="1820" spans="1:12" s="34" customFormat="1" ht="18.75" customHeight="1" x14ac:dyDescent="0.25">
      <c r="A1820" s="23" t="str">
        <f>Лист4!A1818</f>
        <v xml:space="preserve">Куйбышева ул. д.63 </v>
      </c>
      <c r="B1820" s="49">
        <f t="shared" si="56"/>
        <v>42.665302127659572</v>
      </c>
      <c r="C1820" s="49">
        <f t="shared" si="57"/>
        <v>2.9089978723404255</v>
      </c>
      <c r="D1820" s="30">
        <v>0</v>
      </c>
      <c r="E1820" s="31">
        <v>2.9089978723404255</v>
      </c>
      <c r="F1820" s="32">
        <v>0</v>
      </c>
      <c r="G1820" s="32">
        <v>0</v>
      </c>
      <c r="H1820" s="32">
        <v>0</v>
      </c>
      <c r="I1820" s="32">
        <v>0</v>
      </c>
      <c r="J1820" s="29">
        <f>Лист4!E1818/1000</f>
        <v>45.574300000000001</v>
      </c>
      <c r="K1820" s="33"/>
      <c r="L1820" s="33"/>
    </row>
    <row r="1821" spans="1:12" s="34" customFormat="1" ht="18.75" customHeight="1" x14ac:dyDescent="0.25">
      <c r="A1821" s="23" t="str">
        <f>Лист4!A1819</f>
        <v xml:space="preserve">Куйбышева ул. д.66 </v>
      </c>
      <c r="B1821" s="49">
        <f t="shared" si="56"/>
        <v>10.086110638297871</v>
      </c>
      <c r="C1821" s="49">
        <f t="shared" si="57"/>
        <v>0.68768936170212769</v>
      </c>
      <c r="D1821" s="30">
        <v>0</v>
      </c>
      <c r="E1821" s="31">
        <v>0.68768936170212769</v>
      </c>
      <c r="F1821" s="32">
        <v>0</v>
      </c>
      <c r="G1821" s="32">
        <v>0</v>
      </c>
      <c r="H1821" s="32">
        <v>0</v>
      </c>
      <c r="I1821" s="32">
        <v>0</v>
      </c>
      <c r="J1821" s="29">
        <f>Лист4!E1819/1000</f>
        <v>10.7738</v>
      </c>
      <c r="K1821" s="33"/>
      <c r="L1821" s="33"/>
    </row>
    <row r="1822" spans="1:12" s="34" customFormat="1" ht="18.75" customHeight="1" x14ac:dyDescent="0.25">
      <c r="A1822" s="23" t="str">
        <f>Лист4!A1820</f>
        <v xml:space="preserve">Куйбышева ул. д.68 </v>
      </c>
      <c r="B1822" s="49">
        <f t="shared" si="56"/>
        <v>24.589634042553193</v>
      </c>
      <c r="C1822" s="49">
        <f t="shared" si="57"/>
        <v>1.6765659574468086</v>
      </c>
      <c r="D1822" s="30">
        <v>0</v>
      </c>
      <c r="E1822" s="31">
        <v>1.6765659574468086</v>
      </c>
      <c r="F1822" s="32">
        <v>0</v>
      </c>
      <c r="G1822" s="32">
        <v>0</v>
      </c>
      <c r="H1822" s="32">
        <v>0</v>
      </c>
      <c r="I1822" s="32">
        <v>0</v>
      </c>
      <c r="J1822" s="29">
        <f>Лист4!E1820/1000</f>
        <v>26.266200000000001</v>
      </c>
      <c r="K1822" s="33"/>
      <c r="L1822" s="33"/>
    </row>
    <row r="1823" spans="1:12" s="34" customFormat="1" ht="18.75" customHeight="1" x14ac:dyDescent="0.25">
      <c r="A1823" s="23" t="str">
        <f>Лист4!A1821</f>
        <v xml:space="preserve">Куйбышева ул. д.74 </v>
      </c>
      <c r="B1823" s="49">
        <f t="shared" si="56"/>
        <v>9.1747489361702144</v>
      </c>
      <c r="C1823" s="49">
        <f t="shared" si="57"/>
        <v>0.62555106382978731</v>
      </c>
      <c r="D1823" s="30">
        <v>0</v>
      </c>
      <c r="E1823" s="31">
        <v>0.62555106382978731</v>
      </c>
      <c r="F1823" s="32">
        <v>0</v>
      </c>
      <c r="G1823" s="32">
        <v>0</v>
      </c>
      <c r="H1823" s="32">
        <v>0</v>
      </c>
      <c r="I1823" s="32">
        <v>0</v>
      </c>
      <c r="J1823" s="29">
        <f>Лист4!E1821/1000</f>
        <v>9.8003000000000018</v>
      </c>
      <c r="K1823" s="33"/>
      <c r="L1823" s="33"/>
    </row>
    <row r="1824" spans="1:12" s="34" customFormat="1" ht="18.75" customHeight="1" x14ac:dyDescent="0.25">
      <c r="A1824" s="23" t="str">
        <f>Лист4!A1822</f>
        <v xml:space="preserve">Куйбышева ул. д.82 </v>
      </c>
      <c r="B1824" s="49">
        <f t="shared" si="56"/>
        <v>0</v>
      </c>
      <c r="C1824" s="49">
        <f t="shared" si="57"/>
        <v>0</v>
      </c>
      <c r="D1824" s="30">
        <v>0</v>
      </c>
      <c r="E1824" s="31">
        <v>0</v>
      </c>
      <c r="F1824" s="32">
        <v>0</v>
      </c>
      <c r="G1824" s="32">
        <v>0</v>
      </c>
      <c r="H1824" s="32">
        <v>0</v>
      </c>
      <c r="I1824" s="32">
        <v>0</v>
      </c>
      <c r="J1824" s="29">
        <f>Лист4!E1822/1000</f>
        <v>0</v>
      </c>
      <c r="K1824" s="33"/>
      <c r="L1824" s="33"/>
    </row>
    <row r="1825" spans="1:12" s="34" customFormat="1" ht="18.75" customHeight="1" x14ac:dyDescent="0.25">
      <c r="A1825" s="23" t="str">
        <f>Лист4!A1823</f>
        <v xml:space="preserve">Куйбышева ул. д.82/1Б </v>
      </c>
      <c r="B1825" s="49">
        <f t="shared" si="56"/>
        <v>0</v>
      </c>
      <c r="C1825" s="49">
        <f t="shared" si="57"/>
        <v>0</v>
      </c>
      <c r="D1825" s="30">
        <v>0</v>
      </c>
      <c r="E1825" s="31">
        <v>0</v>
      </c>
      <c r="F1825" s="32">
        <v>0</v>
      </c>
      <c r="G1825" s="32">
        <v>0</v>
      </c>
      <c r="H1825" s="32">
        <v>0</v>
      </c>
      <c r="I1825" s="32">
        <v>0</v>
      </c>
      <c r="J1825" s="29">
        <f>Лист4!E1823/1000</f>
        <v>0</v>
      </c>
      <c r="K1825" s="33"/>
      <c r="L1825" s="33"/>
    </row>
    <row r="1826" spans="1:12" s="34" customFormat="1" ht="18.75" customHeight="1" x14ac:dyDescent="0.25">
      <c r="A1826" s="23" t="str">
        <f>Лист4!A1824</f>
        <v xml:space="preserve">Куйбышева ул. д.86 </v>
      </c>
      <c r="B1826" s="49">
        <f t="shared" si="56"/>
        <v>4.8785702127659576</v>
      </c>
      <c r="C1826" s="49">
        <f t="shared" si="57"/>
        <v>0.33262978723404257</v>
      </c>
      <c r="D1826" s="30">
        <v>0</v>
      </c>
      <c r="E1826" s="31">
        <v>0.33262978723404257</v>
      </c>
      <c r="F1826" s="32">
        <v>0</v>
      </c>
      <c r="G1826" s="32">
        <v>0</v>
      </c>
      <c r="H1826" s="32">
        <v>0</v>
      </c>
      <c r="I1826" s="32">
        <v>0</v>
      </c>
      <c r="J1826" s="29">
        <f>Лист4!E1824/1000</f>
        <v>5.2111999999999998</v>
      </c>
      <c r="K1826" s="33"/>
      <c r="L1826" s="33"/>
    </row>
    <row r="1827" spans="1:12" s="34" customFormat="1" ht="18.75" customHeight="1" x14ac:dyDescent="0.25">
      <c r="A1827" s="23" t="str">
        <f>Лист4!A1825</f>
        <v xml:space="preserve">Куйбышева ул. д.92 </v>
      </c>
      <c r="B1827" s="49">
        <f t="shared" si="56"/>
        <v>-1.61489361702128</v>
      </c>
      <c r="C1827" s="49">
        <f t="shared" si="57"/>
        <v>1.61489361702128</v>
      </c>
      <c r="D1827" s="30">
        <v>0</v>
      </c>
      <c r="E1827" s="31">
        <v>1.61489361702128</v>
      </c>
      <c r="F1827" s="32">
        <v>0</v>
      </c>
      <c r="G1827" s="32">
        <v>0</v>
      </c>
      <c r="H1827" s="32">
        <v>0</v>
      </c>
      <c r="I1827" s="32">
        <v>25.3</v>
      </c>
      <c r="J1827" s="29">
        <f>Лист4!E1825/1000-I1827</f>
        <v>-25.3</v>
      </c>
      <c r="K1827" s="33"/>
      <c r="L1827" s="33"/>
    </row>
    <row r="1828" spans="1:12" s="34" customFormat="1" ht="18.75" customHeight="1" x14ac:dyDescent="0.25">
      <c r="A1828" s="23" t="str">
        <f>Лист4!A1826</f>
        <v xml:space="preserve">Курильская ул. д.8 </v>
      </c>
      <c r="B1828" s="49">
        <f t="shared" si="56"/>
        <v>0</v>
      </c>
      <c r="C1828" s="49">
        <f t="shared" si="57"/>
        <v>0</v>
      </c>
      <c r="D1828" s="30">
        <v>0</v>
      </c>
      <c r="E1828" s="31">
        <v>0</v>
      </c>
      <c r="F1828" s="32">
        <v>0</v>
      </c>
      <c r="G1828" s="32">
        <v>0</v>
      </c>
      <c r="H1828" s="32">
        <v>0</v>
      </c>
      <c r="I1828" s="32">
        <v>0</v>
      </c>
      <c r="J1828" s="29">
        <f>Лист4!E1826/1000</f>
        <v>0</v>
      </c>
      <c r="K1828" s="33"/>
      <c r="L1828" s="33"/>
    </row>
    <row r="1829" spans="1:12" s="34" customFormat="1" ht="25.5" customHeight="1" x14ac:dyDescent="0.25">
      <c r="A1829" s="23" t="str">
        <f>Лист4!A1827</f>
        <v xml:space="preserve">Лабинская ул. д.8 </v>
      </c>
      <c r="B1829" s="49">
        <f t="shared" si="56"/>
        <v>0</v>
      </c>
      <c r="C1829" s="49">
        <f t="shared" si="57"/>
        <v>0</v>
      </c>
      <c r="D1829" s="30">
        <v>0</v>
      </c>
      <c r="E1829" s="31">
        <v>0</v>
      </c>
      <c r="F1829" s="32">
        <v>0</v>
      </c>
      <c r="G1829" s="32">
        <v>0</v>
      </c>
      <c r="H1829" s="32">
        <v>0</v>
      </c>
      <c r="I1829" s="32">
        <v>0</v>
      </c>
      <c r="J1829" s="29">
        <f>Лист4!E1827/1000</f>
        <v>0</v>
      </c>
      <c r="K1829" s="33"/>
      <c r="L1829" s="33"/>
    </row>
    <row r="1830" spans="1:12" s="34" customFormat="1" ht="25.5" customHeight="1" x14ac:dyDescent="0.25">
      <c r="A1830" s="23" t="str">
        <f>Лист4!A1828</f>
        <v xml:space="preserve">Латышева ул. д.12 </v>
      </c>
      <c r="B1830" s="49">
        <f t="shared" si="56"/>
        <v>12.177982978723403</v>
      </c>
      <c r="C1830" s="49">
        <f t="shared" si="57"/>
        <v>0.83031702127659568</v>
      </c>
      <c r="D1830" s="30">
        <v>0</v>
      </c>
      <c r="E1830" s="31">
        <v>0.83031702127659568</v>
      </c>
      <c r="F1830" s="32">
        <v>0</v>
      </c>
      <c r="G1830" s="32">
        <v>0</v>
      </c>
      <c r="H1830" s="32">
        <v>0</v>
      </c>
      <c r="I1830" s="32">
        <v>0</v>
      </c>
      <c r="J1830" s="29">
        <f>Лист4!E1828/1000</f>
        <v>13.008299999999998</v>
      </c>
      <c r="K1830" s="33"/>
      <c r="L1830" s="33"/>
    </row>
    <row r="1831" spans="1:12" s="34" customFormat="1" ht="25.5" customHeight="1" x14ac:dyDescent="0.25">
      <c r="A1831" s="23" t="str">
        <f>Лист4!A1829</f>
        <v xml:space="preserve">Латышева ул. д.14 </v>
      </c>
      <c r="B1831" s="49">
        <f t="shared" si="56"/>
        <v>10.573948936170215</v>
      </c>
      <c r="C1831" s="49">
        <f t="shared" si="57"/>
        <v>0.72095106382978735</v>
      </c>
      <c r="D1831" s="30">
        <v>0</v>
      </c>
      <c r="E1831" s="31">
        <v>0.72095106382978735</v>
      </c>
      <c r="F1831" s="32">
        <v>0</v>
      </c>
      <c r="G1831" s="32">
        <v>0</v>
      </c>
      <c r="H1831" s="32">
        <v>0</v>
      </c>
      <c r="I1831" s="32">
        <v>0</v>
      </c>
      <c r="J1831" s="29">
        <f>Лист4!E1829/1000</f>
        <v>11.294900000000002</v>
      </c>
      <c r="K1831" s="33"/>
      <c r="L1831" s="33"/>
    </row>
    <row r="1832" spans="1:12" s="34" customFormat="1" ht="25.5" customHeight="1" x14ac:dyDescent="0.25">
      <c r="A1832" s="23" t="str">
        <f>Лист4!A1830</f>
        <v xml:space="preserve">Латышева ул. д.16 </v>
      </c>
      <c r="B1832" s="49">
        <f t="shared" si="56"/>
        <v>87.988051063829772</v>
      </c>
      <c r="C1832" s="49">
        <f t="shared" si="57"/>
        <v>1.0355489361702126</v>
      </c>
      <c r="D1832" s="30">
        <v>0</v>
      </c>
      <c r="E1832" s="31">
        <v>1.0355489361702126</v>
      </c>
      <c r="F1832" s="32">
        <v>0</v>
      </c>
      <c r="G1832" s="32">
        <v>0</v>
      </c>
      <c r="H1832" s="32">
        <v>0</v>
      </c>
      <c r="I1832" s="41">
        <f>60.9+11.9</f>
        <v>72.8</v>
      </c>
      <c r="J1832" s="29">
        <f>Лист4!E1830/1000</f>
        <v>16.223599999999998</v>
      </c>
      <c r="K1832" s="33"/>
      <c r="L1832" s="33"/>
    </row>
    <row r="1833" spans="1:12" s="34" customFormat="1" ht="25.5" customHeight="1" x14ac:dyDescent="0.25">
      <c r="A1833" s="23" t="str">
        <f>Лист4!A1831</f>
        <v xml:space="preserve">Латышева ул. д.18Г </v>
      </c>
      <c r="B1833" s="49">
        <f t="shared" si="56"/>
        <v>29.575021276595745</v>
      </c>
      <c r="C1833" s="49">
        <f t="shared" si="57"/>
        <v>2.0164787234042549</v>
      </c>
      <c r="D1833" s="30">
        <v>0</v>
      </c>
      <c r="E1833" s="31">
        <v>2.0164787234042549</v>
      </c>
      <c r="F1833" s="32">
        <v>0</v>
      </c>
      <c r="G1833" s="32">
        <v>0</v>
      </c>
      <c r="H1833" s="32">
        <v>0</v>
      </c>
      <c r="I1833" s="32">
        <v>0</v>
      </c>
      <c r="J1833" s="29">
        <f>Лист4!E1831/1000</f>
        <v>31.5915</v>
      </c>
      <c r="K1833" s="33"/>
      <c r="L1833" s="33"/>
    </row>
    <row r="1834" spans="1:12" s="34" customFormat="1" ht="25.5" customHeight="1" x14ac:dyDescent="0.25">
      <c r="A1834" s="23" t="str">
        <f>Лист4!A1832</f>
        <v xml:space="preserve">Латышева ул. д.4 </v>
      </c>
      <c r="B1834" s="49">
        <f t="shared" si="56"/>
        <v>434.78927659574487</v>
      </c>
      <c r="C1834" s="49">
        <f t="shared" si="57"/>
        <v>29.64472340425533</v>
      </c>
      <c r="D1834" s="30">
        <v>0</v>
      </c>
      <c r="E1834" s="31">
        <v>29.64472340425533</v>
      </c>
      <c r="F1834" s="32">
        <v>0</v>
      </c>
      <c r="G1834" s="32">
        <v>0</v>
      </c>
      <c r="H1834" s="32">
        <v>0</v>
      </c>
      <c r="I1834" s="32">
        <v>0</v>
      </c>
      <c r="J1834" s="29">
        <f>Лист4!E1832/1000</f>
        <v>464.4340000000002</v>
      </c>
      <c r="K1834" s="33"/>
      <c r="L1834" s="33"/>
    </row>
    <row r="1835" spans="1:12" s="34" customFormat="1" ht="15" customHeight="1" x14ac:dyDescent="0.25">
      <c r="A1835" s="23" t="str">
        <f>Лист4!A1833</f>
        <v xml:space="preserve">Латышева ул. д.6Б </v>
      </c>
      <c r="B1835" s="49">
        <f t="shared" si="56"/>
        <v>259.587829787234</v>
      </c>
      <c r="C1835" s="49">
        <f t="shared" si="57"/>
        <v>17.699170212765956</v>
      </c>
      <c r="D1835" s="30">
        <v>0</v>
      </c>
      <c r="E1835" s="31">
        <v>17.699170212765956</v>
      </c>
      <c r="F1835" s="32">
        <v>0</v>
      </c>
      <c r="G1835" s="32">
        <v>0</v>
      </c>
      <c r="H1835" s="32">
        <v>0</v>
      </c>
      <c r="I1835" s="32">
        <v>0</v>
      </c>
      <c r="J1835" s="29">
        <f>Лист4!E1833/1000</f>
        <v>277.28699999999998</v>
      </c>
      <c r="K1835" s="33"/>
      <c r="L1835" s="33"/>
    </row>
    <row r="1836" spans="1:12" s="34" customFormat="1" ht="25.5" customHeight="1" x14ac:dyDescent="0.25">
      <c r="A1836" s="23" t="str">
        <f>Лист4!A1834</f>
        <v xml:space="preserve">Ляхова ул. д.3 </v>
      </c>
      <c r="B1836" s="49">
        <f t="shared" si="56"/>
        <v>672.86374638297866</v>
      </c>
      <c r="C1836" s="49">
        <f t="shared" si="57"/>
        <v>45.877073617021281</v>
      </c>
      <c r="D1836" s="30">
        <v>0</v>
      </c>
      <c r="E1836" s="31">
        <v>45.877073617021281</v>
      </c>
      <c r="F1836" s="32">
        <v>0</v>
      </c>
      <c r="G1836" s="32">
        <v>0</v>
      </c>
      <c r="H1836" s="32">
        <v>0</v>
      </c>
      <c r="I1836" s="32">
        <v>2515.1</v>
      </c>
      <c r="J1836" s="29">
        <f>Лист4!E1834/1000-I1836</f>
        <v>-1796.3591799999999</v>
      </c>
      <c r="K1836" s="33"/>
      <c r="L1836" s="33"/>
    </row>
    <row r="1837" spans="1:12" s="34" customFormat="1" ht="25.5" customHeight="1" x14ac:dyDescent="0.25">
      <c r="A1837" s="23" t="str">
        <f>Лист4!A1835</f>
        <v xml:space="preserve">Ляхова ул. д.6 </v>
      </c>
      <c r="B1837" s="49">
        <f t="shared" si="56"/>
        <v>165.27192936170212</v>
      </c>
      <c r="C1837" s="49">
        <f t="shared" si="57"/>
        <v>11.268540638297871</v>
      </c>
      <c r="D1837" s="30">
        <v>0</v>
      </c>
      <c r="E1837" s="31">
        <v>11.268540638297871</v>
      </c>
      <c r="F1837" s="32">
        <v>0</v>
      </c>
      <c r="G1837" s="32">
        <v>0</v>
      </c>
      <c r="H1837" s="32">
        <v>0</v>
      </c>
      <c r="I1837" s="32">
        <v>0</v>
      </c>
      <c r="J1837" s="29">
        <f>Лист4!E1835/1000</f>
        <v>176.54047</v>
      </c>
      <c r="K1837" s="33"/>
      <c r="L1837" s="33"/>
    </row>
    <row r="1838" spans="1:12" s="34" customFormat="1" ht="18.75" customHeight="1" x14ac:dyDescent="0.25">
      <c r="A1838" s="23" t="str">
        <f>Лист4!A1836</f>
        <v xml:space="preserve">Ляхова ул. д.8 </v>
      </c>
      <c r="B1838" s="49">
        <f t="shared" si="56"/>
        <v>102.42959404255319</v>
      </c>
      <c r="C1838" s="49">
        <f t="shared" si="57"/>
        <v>6.9838359574468072</v>
      </c>
      <c r="D1838" s="30">
        <v>0</v>
      </c>
      <c r="E1838" s="31">
        <v>6.9838359574468072</v>
      </c>
      <c r="F1838" s="32">
        <v>0</v>
      </c>
      <c r="G1838" s="32">
        <v>0</v>
      </c>
      <c r="H1838" s="32">
        <v>0</v>
      </c>
      <c r="I1838" s="32">
        <v>0</v>
      </c>
      <c r="J1838" s="29">
        <f>Лист4!E1836/1000</f>
        <v>109.41342999999999</v>
      </c>
      <c r="K1838" s="33"/>
      <c r="L1838" s="33"/>
    </row>
    <row r="1839" spans="1:12" s="34" customFormat="1" ht="18.75" customHeight="1" x14ac:dyDescent="0.25">
      <c r="A1839" s="23" t="str">
        <f>Лист4!A1837</f>
        <v xml:space="preserve">Ляхова ул. д.8А </v>
      </c>
      <c r="B1839" s="49">
        <f t="shared" si="56"/>
        <v>293.39765446808514</v>
      </c>
      <c r="C1839" s="49">
        <f t="shared" si="57"/>
        <v>20.004385531914899</v>
      </c>
      <c r="D1839" s="30">
        <v>0</v>
      </c>
      <c r="E1839" s="31">
        <v>20.004385531914899</v>
      </c>
      <c r="F1839" s="32">
        <v>0</v>
      </c>
      <c r="G1839" s="32">
        <v>0</v>
      </c>
      <c r="H1839" s="32">
        <v>0</v>
      </c>
      <c r="I1839" s="32">
        <v>0</v>
      </c>
      <c r="J1839" s="29">
        <f>Лист4!E1837/1000</f>
        <v>313.40204000000006</v>
      </c>
      <c r="K1839" s="33"/>
      <c r="L1839" s="33"/>
    </row>
    <row r="1840" spans="1:12" s="34" customFormat="1" ht="38.25" customHeight="1" x14ac:dyDescent="0.25">
      <c r="A1840" s="23" t="str">
        <f>Лист4!A1838</f>
        <v xml:space="preserve">Ляхова ул. д.9 </v>
      </c>
      <c r="B1840" s="49">
        <f t="shared" si="56"/>
        <v>441.99919148936158</v>
      </c>
      <c r="C1840" s="49">
        <f t="shared" si="57"/>
        <v>30.13630851063829</v>
      </c>
      <c r="D1840" s="30">
        <v>0</v>
      </c>
      <c r="E1840" s="31">
        <v>30.13630851063829</v>
      </c>
      <c r="F1840" s="32">
        <v>0</v>
      </c>
      <c r="G1840" s="32">
        <v>0</v>
      </c>
      <c r="H1840" s="32">
        <v>0</v>
      </c>
      <c r="I1840" s="32">
        <v>2454.9</v>
      </c>
      <c r="J1840" s="29">
        <f>Лист4!E1838/1000-I1840</f>
        <v>-1982.7645000000002</v>
      </c>
      <c r="K1840" s="33"/>
      <c r="L1840" s="33"/>
    </row>
    <row r="1841" spans="1:12" s="34" customFormat="1" ht="25.5" customHeight="1" x14ac:dyDescent="0.25">
      <c r="A1841" s="23" t="str">
        <f>Лист4!A1839</f>
        <v xml:space="preserve">Марии Максаковой ул. д.12А </v>
      </c>
      <c r="B1841" s="49">
        <f t="shared" si="56"/>
        <v>1203.4905838297871</v>
      </c>
      <c r="C1841" s="49">
        <f t="shared" si="57"/>
        <v>82.056176170212751</v>
      </c>
      <c r="D1841" s="30">
        <v>0</v>
      </c>
      <c r="E1841" s="31">
        <v>82.056176170212751</v>
      </c>
      <c r="F1841" s="32">
        <v>0</v>
      </c>
      <c r="G1841" s="32">
        <v>0</v>
      </c>
      <c r="H1841" s="32">
        <v>0</v>
      </c>
      <c r="I1841" s="32">
        <v>0</v>
      </c>
      <c r="J1841" s="29">
        <f>Лист4!E1839/1000</f>
        <v>1285.5467599999997</v>
      </c>
      <c r="K1841" s="33"/>
      <c r="L1841" s="33"/>
    </row>
    <row r="1842" spans="1:12" s="34" customFormat="1" ht="25.5" customHeight="1" x14ac:dyDescent="0.25">
      <c r="A1842" s="23" t="str">
        <f>Лист4!A1840</f>
        <v xml:space="preserve">Марии Максаковой ул. д.19 </v>
      </c>
      <c r="B1842" s="49">
        <f t="shared" si="56"/>
        <v>42.093021276595749</v>
      </c>
      <c r="C1842" s="49">
        <f t="shared" si="57"/>
        <v>2.8699787234042553</v>
      </c>
      <c r="D1842" s="30">
        <v>0</v>
      </c>
      <c r="E1842" s="31">
        <v>2.8699787234042553</v>
      </c>
      <c r="F1842" s="32">
        <v>0</v>
      </c>
      <c r="G1842" s="32">
        <v>0</v>
      </c>
      <c r="H1842" s="32">
        <v>0</v>
      </c>
      <c r="I1842" s="32">
        <v>0</v>
      </c>
      <c r="J1842" s="29">
        <f>Лист4!E1840/1000</f>
        <v>44.963000000000001</v>
      </c>
      <c r="K1842" s="33"/>
      <c r="L1842" s="33"/>
    </row>
    <row r="1843" spans="1:12" s="34" customFormat="1" ht="25.5" customHeight="1" x14ac:dyDescent="0.25">
      <c r="A1843" s="23" t="str">
        <f>Лист4!A1841</f>
        <v xml:space="preserve">Марии Максаковой ул. д.21 </v>
      </c>
      <c r="B1843" s="49">
        <f t="shared" si="56"/>
        <v>18.605446808510635</v>
      </c>
      <c r="C1843" s="49">
        <f t="shared" si="57"/>
        <v>1.2685531914893615</v>
      </c>
      <c r="D1843" s="30">
        <v>0</v>
      </c>
      <c r="E1843" s="31">
        <v>1.2685531914893615</v>
      </c>
      <c r="F1843" s="32">
        <v>0</v>
      </c>
      <c r="G1843" s="32">
        <v>0</v>
      </c>
      <c r="H1843" s="32">
        <v>0</v>
      </c>
      <c r="I1843" s="32"/>
      <c r="J1843" s="29">
        <f>Лист4!E1841/1000</f>
        <v>19.873999999999995</v>
      </c>
      <c r="K1843" s="33"/>
      <c r="L1843" s="33"/>
    </row>
    <row r="1844" spans="1:12" s="34" customFormat="1" ht="25.5" customHeight="1" x14ac:dyDescent="0.25">
      <c r="A1844" s="23" t="str">
        <f>Лист4!A1842</f>
        <v xml:space="preserve">Марии Максаковой ул. д.35 </v>
      </c>
      <c r="B1844" s="49">
        <f t="shared" si="56"/>
        <v>8.5342212765957459</v>
      </c>
      <c r="C1844" s="49">
        <f t="shared" si="57"/>
        <v>0.58187872340425539</v>
      </c>
      <c r="D1844" s="30">
        <v>0</v>
      </c>
      <c r="E1844" s="31">
        <v>0.58187872340425539</v>
      </c>
      <c r="F1844" s="32">
        <v>0</v>
      </c>
      <c r="G1844" s="32">
        <v>0</v>
      </c>
      <c r="H1844" s="32">
        <v>0</v>
      </c>
      <c r="I1844" s="32">
        <v>0</v>
      </c>
      <c r="J1844" s="29">
        <f>Лист4!E1842/1000</f>
        <v>9.1161000000000012</v>
      </c>
      <c r="K1844" s="33"/>
      <c r="L1844" s="33"/>
    </row>
    <row r="1845" spans="1:12" s="34" customFormat="1" ht="25.5" customHeight="1" x14ac:dyDescent="0.25">
      <c r="A1845" s="23" t="str">
        <f>Лист4!A1843</f>
        <v xml:space="preserve">Марии Максаковой ул. д.39/10 </v>
      </c>
      <c r="B1845" s="49">
        <f t="shared" si="56"/>
        <v>1837.543699574469</v>
      </c>
      <c r="C1845" s="49">
        <f t="shared" si="57"/>
        <v>125.28707042553198</v>
      </c>
      <c r="D1845" s="30">
        <v>0</v>
      </c>
      <c r="E1845" s="31">
        <v>125.28707042553198</v>
      </c>
      <c r="F1845" s="32">
        <v>0</v>
      </c>
      <c r="G1845" s="32">
        <v>0</v>
      </c>
      <c r="H1845" s="32">
        <v>0</v>
      </c>
      <c r="I1845" s="32">
        <v>0</v>
      </c>
      <c r="J1845" s="29">
        <f>Лист4!E1843/1000</f>
        <v>1962.8307700000009</v>
      </c>
      <c r="K1845" s="33"/>
      <c r="L1845" s="33"/>
    </row>
    <row r="1846" spans="1:12" s="34" customFormat="1" ht="18.75" customHeight="1" x14ac:dyDescent="0.25">
      <c r="A1846" s="23" t="str">
        <f>Лист4!A1844</f>
        <v xml:space="preserve">Марии Максаковой ул. д.61 </v>
      </c>
      <c r="B1846" s="49">
        <f t="shared" si="56"/>
        <v>0</v>
      </c>
      <c r="C1846" s="49">
        <f t="shared" si="57"/>
        <v>0</v>
      </c>
      <c r="D1846" s="30">
        <v>0</v>
      </c>
      <c r="E1846" s="31">
        <v>0</v>
      </c>
      <c r="F1846" s="32">
        <v>0</v>
      </c>
      <c r="G1846" s="32">
        <v>0</v>
      </c>
      <c r="H1846" s="32">
        <v>0</v>
      </c>
      <c r="I1846" s="32">
        <v>0</v>
      </c>
      <c r="J1846" s="29">
        <f>Лист4!E1844/1000</f>
        <v>0</v>
      </c>
      <c r="K1846" s="33"/>
      <c r="L1846" s="33"/>
    </row>
    <row r="1847" spans="1:12" s="34" customFormat="1" ht="18.75" customHeight="1" x14ac:dyDescent="0.25">
      <c r="A1847" s="23" t="str">
        <f>Лист4!A1845</f>
        <v xml:space="preserve">Марии Максаковой ул. д.65 </v>
      </c>
      <c r="B1847" s="49">
        <f t="shared" si="56"/>
        <v>18.114893617021277</v>
      </c>
      <c r="C1847" s="49">
        <f t="shared" si="57"/>
        <v>1.2351063829787234</v>
      </c>
      <c r="D1847" s="30">
        <v>0</v>
      </c>
      <c r="E1847" s="31">
        <v>1.2351063829787234</v>
      </c>
      <c r="F1847" s="32">
        <v>0</v>
      </c>
      <c r="G1847" s="32">
        <v>0</v>
      </c>
      <c r="H1847" s="32">
        <v>0</v>
      </c>
      <c r="I1847" s="32">
        <v>0</v>
      </c>
      <c r="J1847" s="29">
        <f>Лист4!E1845/1000</f>
        <v>19.350000000000001</v>
      </c>
      <c r="K1847" s="33"/>
      <c r="L1847" s="33"/>
    </row>
    <row r="1848" spans="1:12" s="34" customFormat="1" ht="18.75" customHeight="1" x14ac:dyDescent="0.25">
      <c r="A1848" s="23" t="str">
        <f>Лист4!A1846</f>
        <v xml:space="preserve">Маркина ул. д.100 </v>
      </c>
      <c r="B1848" s="49">
        <f t="shared" si="56"/>
        <v>718.56609702127639</v>
      </c>
      <c r="C1848" s="49">
        <f t="shared" si="57"/>
        <v>48.993142978723384</v>
      </c>
      <c r="D1848" s="30">
        <v>0</v>
      </c>
      <c r="E1848" s="31">
        <v>48.993142978723384</v>
      </c>
      <c r="F1848" s="32">
        <v>0</v>
      </c>
      <c r="G1848" s="32">
        <v>0</v>
      </c>
      <c r="H1848" s="32">
        <v>0</v>
      </c>
      <c r="I1848" s="32">
        <v>0</v>
      </c>
      <c r="J1848" s="29">
        <f>Лист4!E1846/1000</f>
        <v>767.55923999999982</v>
      </c>
      <c r="K1848" s="33"/>
      <c r="L1848" s="33"/>
    </row>
    <row r="1849" spans="1:12" s="34" customFormat="1" ht="18.75" customHeight="1" x14ac:dyDescent="0.25">
      <c r="A1849" s="23" t="str">
        <f>Лист4!A1847</f>
        <v xml:space="preserve">Маркина ул. д.102 </v>
      </c>
      <c r="B1849" s="49">
        <f t="shared" si="56"/>
        <v>650.3586170212767</v>
      </c>
      <c r="C1849" s="49">
        <f t="shared" si="57"/>
        <v>44.342632978723408</v>
      </c>
      <c r="D1849" s="30">
        <v>0</v>
      </c>
      <c r="E1849" s="31">
        <v>44.342632978723408</v>
      </c>
      <c r="F1849" s="32">
        <v>0</v>
      </c>
      <c r="G1849" s="32">
        <v>0</v>
      </c>
      <c r="H1849" s="32">
        <v>0</v>
      </c>
      <c r="I1849" s="32">
        <v>0</v>
      </c>
      <c r="J1849" s="29">
        <f>Лист4!E1847/1000</f>
        <v>694.70125000000007</v>
      </c>
      <c r="K1849" s="33"/>
      <c r="L1849" s="33"/>
    </row>
    <row r="1850" spans="1:12" s="34" customFormat="1" ht="38.25" customHeight="1" x14ac:dyDescent="0.25">
      <c r="A1850" s="23" t="str">
        <f>Лист4!A1848</f>
        <v xml:space="preserve">Маркина ул. д.104 </v>
      </c>
      <c r="B1850" s="49">
        <f t="shared" si="56"/>
        <v>805.00192000000004</v>
      </c>
      <c r="C1850" s="49">
        <f t="shared" si="57"/>
        <v>53.141040000000004</v>
      </c>
      <c r="D1850" s="30">
        <v>0</v>
      </c>
      <c r="E1850" s="31">
        <v>53.141040000000004</v>
      </c>
      <c r="F1850" s="32">
        <v>0</v>
      </c>
      <c r="G1850" s="32">
        <v>0</v>
      </c>
      <c r="H1850" s="32">
        <v>0</v>
      </c>
      <c r="I1850" s="41">
        <v>25.6</v>
      </c>
      <c r="J1850" s="29">
        <f>Лист4!E1848/1000</f>
        <v>832.54295999999999</v>
      </c>
      <c r="K1850" s="33"/>
      <c r="L1850" s="33"/>
    </row>
    <row r="1851" spans="1:12" s="34" customFormat="1" ht="25.5" customHeight="1" x14ac:dyDescent="0.25">
      <c r="A1851" s="23" t="str">
        <f>Лист4!A1849</f>
        <v xml:space="preserve">Маркина ул. д.104 - корп. 1 </v>
      </c>
      <c r="B1851" s="49">
        <f t="shared" si="56"/>
        <v>772.92122553191518</v>
      </c>
      <c r="C1851" s="49">
        <f t="shared" si="57"/>
        <v>52.699174468085133</v>
      </c>
      <c r="D1851" s="30">
        <v>0</v>
      </c>
      <c r="E1851" s="31">
        <v>52.699174468085133</v>
      </c>
      <c r="F1851" s="32">
        <v>0</v>
      </c>
      <c r="G1851" s="32">
        <v>0</v>
      </c>
      <c r="H1851" s="32">
        <v>0</v>
      </c>
      <c r="I1851" s="32">
        <v>0</v>
      </c>
      <c r="J1851" s="29">
        <f>Лист4!E1849/1000</f>
        <v>825.62040000000036</v>
      </c>
      <c r="K1851" s="33"/>
      <c r="L1851" s="33"/>
    </row>
    <row r="1852" spans="1:12" s="34" customFormat="1" ht="38.25" customHeight="1" x14ac:dyDescent="0.25">
      <c r="A1852" s="23" t="str">
        <f>Лист4!A1850</f>
        <v xml:space="preserve">Маркина ул. д.98 </v>
      </c>
      <c r="B1852" s="49">
        <f t="shared" si="56"/>
        <v>652.50783914893657</v>
      </c>
      <c r="C1852" s="49">
        <f t="shared" si="57"/>
        <v>44.489170851063854</v>
      </c>
      <c r="D1852" s="30">
        <v>0</v>
      </c>
      <c r="E1852" s="31">
        <v>44.489170851063854</v>
      </c>
      <c r="F1852" s="32">
        <v>0</v>
      </c>
      <c r="G1852" s="32">
        <v>0</v>
      </c>
      <c r="H1852" s="32">
        <v>0</v>
      </c>
      <c r="I1852" s="32">
        <v>0</v>
      </c>
      <c r="J1852" s="29">
        <f>Лист4!E1850/1000</f>
        <v>696.99701000000039</v>
      </c>
      <c r="K1852" s="33"/>
      <c r="L1852" s="33"/>
    </row>
    <row r="1853" spans="1:12" s="34" customFormat="1" ht="38.25" customHeight="1" x14ac:dyDescent="0.25">
      <c r="A1853" s="23" t="str">
        <f>Лист4!A1851</f>
        <v xml:space="preserve">Медиков ул. д.1 </v>
      </c>
      <c r="B1853" s="49">
        <f t="shared" si="56"/>
        <v>212.37000680851065</v>
      </c>
      <c r="C1853" s="49">
        <f t="shared" si="57"/>
        <v>14.479773191489361</v>
      </c>
      <c r="D1853" s="30">
        <v>0</v>
      </c>
      <c r="E1853" s="31">
        <v>14.479773191489361</v>
      </c>
      <c r="F1853" s="32">
        <v>0</v>
      </c>
      <c r="G1853" s="32">
        <v>0</v>
      </c>
      <c r="H1853" s="32">
        <v>0</v>
      </c>
      <c r="I1853" s="32">
        <v>0</v>
      </c>
      <c r="J1853" s="29">
        <f>Лист4!E1851/1000</f>
        <v>226.84978000000001</v>
      </c>
      <c r="K1853" s="33"/>
      <c r="L1853" s="33"/>
    </row>
    <row r="1854" spans="1:12" s="34" customFormat="1" ht="38.25" customHeight="1" x14ac:dyDescent="0.25">
      <c r="A1854" s="23" t="str">
        <f>Лист4!A1852</f>
        <v xml:space="preserve">Медиков ул. д.3 - корп. 2 </v>
      </c>
      <c r="B1854" s="49">
        <f t="shared" si="56"/>
        <v>198.85402127659572</v>
      </c>
      <c r="C1854" s="49">
        <f t="shared" si="57"/>
        <v>13.558228723404252</v>
      </c>
      <c r="D1854" s="30">
        <v>0</v>
      </c>
      <c r="E1854" s="31">
        <v>13.558228723404252</v>
      </c>
      <c r="F1854" s="32">
        <v>0</v>
      </c>
      <c r="G1854" s="32">
        <v>0</v>
      </c>
      <c r="H1854" s="32">
        <v>0</v>
      </c>
      <c r="I1854" s="32">
        <v>0</v>
      </c>
      <c r="J1854" s="29">
        <f>Лист4!E1852/1000</f>
        <v>212.41224999999997</v>
      </c>
      <c r="K1854" s="33"/>
      <c r="L1854" s="33"/>
    </row>
    <row r="1855" spans="1:12" s="34" customFormat="1" ht="25.5" customHeight="1" x14ac:dyDescent="0.25">
      <c r="A1855" s="23" t="str">
        <f>Лист4!A1853</f>
        <v xml:space="preserve">Медиков ул. д.5 </v>
      </c>
      <c r="B1855" s="49">
        <f t="shared" si="56"/>
        <v>794.38891914893634</v>
      </c>
      <c r="C1855" s="49">
        <f t="shared" si="57"/>
        <v>54.162880851063839</v>
      </c>
      <c r="D1855" s="30">
        <v>0</v>
      </c>
      <c r="E1855" s="31">
        <v>54.162880851063839</v>
      </c>
      <c r="F1855" s="32">
        <v>0</v>
      </c>
      <c r="G1855" s="32">
        <v>0</v>
      </c>
      <c r="H1855" s="32">
        <v>0</v>
      </c>
      <c r="I1855" s="32">
        <v>0</v>
      </c>
      <c r="J1855" s="29">
        <f>Лист4!E1853/1000</f>
        <v>848.55180000000018</v>
      </c>
      <c r="K1855" s="33"/>
      <c r="L1855" s="33"/>
    </row>
    <row r="1856" spans="1:12" s="34" customFormat="1" ht="38.25" customHeight="1" x14ac:dyDescent="0.25">
      <c r="A1856" s="23" t="str">
        <f>Лист4!A1854</f>
        <v xml:space="preserve">Мелитопольская 2-я ул. д.14 </v>
      </c>
      <c r="B1856" s="49">
        <f t="shared" si="56"/>
        <v>0</v>
      </c>
      <c r="C1856" s="49">
        <f t="shared" si="57"/>
        <v>0</v>
      </c>
      <c r="D1856" s="30">
        <v>0</v>
      </c>
      <c r="E1856" s="31">
        <v>0</v>
      </c>
      <c r="F1856" s="32">
        <v>0</v>
      </c>
      <c r="G1856" s="32">
        <v>0</v>
      </c>
      <c r="H1856" s="32">
        <v>0</v>
      </c>
      <c r="I1856" s="32">
        <v>0</v>
      </c>
      <c r="J1856" s="29">
        <f>Лист4!E1854/1000</f>
        <v>0</v>
      </c>
      <c r="K1856" s="33"/>
      <c r="L1856" s="33"/>
    </row>
    <row r="1857" spans="1:12" s="34" customFormat="1" ht="25.5" customHeight="1" x14ac:dyDescent="0.25">
      <c r="A1857" s="23" t="str">
        <f>Лист4!A1855</f>
        <v xml:space="preserve">Московская ул. д.101 </v>
      </c>
      <c r="B1857" s="49">
        <f t="shared" si="56"/>
        <v>4.1094127659574475</v>
      </c>
      <c r="C1857" s="49">
        <f t="shared" si="57"/>
        <v>0.28018723404255319</v>
      </c>
      <c r="D1857" s="30">
        <v>0</v>
      </c>
      <c r="E1857" s="31">
        <v>0.28018723404255319</v>
      </c>
      <c r="F1857" s="32">
        <v>0</v>
      </c>
      <c r="G1857" s="32">
        <v>0</v>
      </c>
      <c r="H1857" s="32">
        <v>0</v>
      </c>
      <c r="I1857" s="32">
        <v>0</v>
      </c>
      <c r="J1857" s="29">
        <f>Лист4!E1855/1000</f>
        <v>4.3896000000000006</v>
      </c>
      <c r="K1857" s="33"/>
      <c r="L1857" s="33"/>
    </row>
    <row r="1858" spans="1:12" s="34" customFormat="1" ht="25.5" customHeight="1" x14ac:dyDescent="0.25">
      <c r="A1858" s="23" t="str">
        <f>Лист4!A1856</f>
        <v xml:space="preserve">Московская ул. д.117 </v>
      </c>
      <c r="B1858" s="49">
        <f t="shared" si="56"/>
        <v>0.34638297872340423</v>
      </c>
      <c r="C1858" s="49">
        <f t="shared" si="57"/>
        <v>2.3617021276595748E-2</v>
      </c>
      <c r="D1858" s="30">
        <v>0</v>
      </c>
      <c r="E1858" s="31">
        <v>2.3617021276595748E-2</v>
      </c>
      <c r="F1858" s="32">
        <v>0</v>
      </c>
      <c r="G1858" s="32">
        <v>0</v>
      </c>
      <c r="H1858" s="32">
        <v>0</v>
      </c>
      <c r="I1858" s="32">
        <v>0</v>
      </c>
      <c r="J1858" s="29">
        <f>Лист4!E1856/1000</f>
        <v>0.37</v>
      </c>
      <c r="K1858" s="33"/>
      <c r="L1858" s="33"/>
    </row>
    <row r="1859" spans="1:12" s="34" customFormat="1" ht="25.5" customHeight="1" x14ac:dyDescent="0.25">
      <c r="A1859" s="23" t="str">
        <f>Лист4!A1857</f>
        <v xml:space="preserve">Московская ул. д.119 </v>
      </c>
      <c r="B1859" s="49">
        <f t="shared" si="56"/>
        <v>0</v>
      </c>
      <c r="C1859" s="49">
        <f t="shared" si="57"/>
        <v>0</v>
      </c>
      <c r="D1859" s="30">
        <v>0</v>
      </c>
      <c r="E1859" s="31">
        <v>0</v>
      </c>
      <c r="F1859" s="32">
        <v>0</v>
      </c>
      <c r="G1859" s="32">
        <v>0</v>
      </c>
      <c r="H1859" s="32">
        <v>0</v>
      </c>
      <c r="I1859" s="32">
        <v>0</v>
      </c>
      <c r="J1859" s="29">
        <f>Лист4!E1857/1000</f>
        <v>0</v>
      </c>
      <c r="K1859" s="33"/>
      <c r="L1859" s="33"/>
    </row>
    <row r="1860" spans="1:12" s="34" customFormat="1" ht="25.5" customHeight="1" x14ac:dyDescent="0.25">
      <c r="A1860" s="23" t="str">
        <f>Лист4!A1858</f>
        <v xml:space="preserve">Московская ул. д.29 </v>
      </c>
      <c r="B1860" s="49">
        <f t="shared" ref="B1860:B1923" si="58">J1860+I1860-E1860</f>
        <v>0</v>
      </c>
      <c r="C1860" s="49">
        <f t="shared" ref="C1860:C1923" si="59">E1860</f>
        <v>0</v>
      </c>
      <c r="D1860" s="30">
        <v>0</v>
      </c>
      <c r="E1860" s="31">
        <v>0</v>
      </c>
      <c r="F1860" s="32">
        <v>0</v>
      </c>
      <c r="G1860" s="32">
        <v>0</v>
      </c>
      <c r="H1860" s="32">
        <v>0</v>
      </c>
      <c r="I1860" s="32">
        <v>0</v>
      </c>
      <c r="J1860" s="29">
        <f>Лист4!E1858/1000</f>
        <v>0</v>
      </c>
      <c r="K1860" s="33"/>
      <c r="L1860" s="33"/>
    </row>
    <row r="1861" spans="1:12" s="34" customFormat="1" ht="18.75" customHeight="1" x14ac:dyDescent="0.25">
      <c r="A1861" s="23" t="str">
        <f>Лист4!A1859</f>
        <v xml:space="preserve">Московская ул. д.47 </v>
      </c>
      <c r="B1861" s="49">
        <f t="shared" si="58"/>
        <v>0</v>
      </c>
      <c r="C1861" s="49">
        <f t="shared" si="59"/>
        <v>0</v>
      </c>
      <c r="D1861" s="30">
        <v>0</v>
      </c>
      <c r="E1861" s="31">
        <v>0</v>
      </c>
      <c r="F1861" s="32">
        <v>0</v>
      </c>
      <c r="G1861" s="32">
        <v>0</v>
      </c>
      <c r="H1861" s="32">
        <v>0</v>
      </c>
      <c r="I1861" s="32">
        <v>0</v>
      </c>
      <c r="J1861" s="29">
        <f>Лист4!E1859/1000</f>
        <v>0</v>
      </c>
      <c r="K1861" s="33"/>
      <c r="L1861" s="33"/>
    </row>
    <row r="1862" spans="1:12" s="34" customFormat="1" ht="18.75" customHeight="1" x14ac:dyDescent="0.25">
      <c r="A1862" s="23" t="str">
        <f>Лист4!A1860</f>
        <v xml:space="preserve">Московская ул. д.53 </v>
      </c>
      <c r="B1862" s="49">
        <f t="shared" si="58"/>
        <v>6.8027744680851061</v>
      </c>
      <c r="C1862" s="49">
        <f t="shared" si="59"/>
        <v>0.46382553191489362</v>
      </c>
      <c r="D1862" s="30">
        <v>0</v>
      </c>
      <c r="E1862" s="31">
        <v>0.46382553191489362</v>
      </c>
      <c r="F1862" s="32">
        <v>0</v>
      </c>
      <c r="G1862" s="32">
        <v>0</v>
      </c>
      <c r="H1862" s="32">
        <v>0</v>
      </c>
      <c r="I1862" s="32">
        <v>0</v>
      </c>
      <c r="J1862" s="29">
        <f>Лист4!E1860/1000</f>
        <v>7.2665999999999995</v>
      </c>
      <c r="K1862" s="33"/>
      <c r="L1862" s="33"/>
    </row>
    <row r="1863" spans="1:12" s="34" customFormat="1" ht="18.75" customHeight="1" x14ac:dyDescent="0.25">
      <c r="A1863" s="23" t="str">
        <f>Лист4!A1861</f>
        <v xml:space="preserve">Московская ул. д.54 </v>
      </c>
      <c r="B1863" s="49">
        <f t="shared" si="58"/>
        <v>173.06435744680854</v>
      </c>
      <c r="C1863" s="49">
        <f t="shared" si="59"/>
        <v>11.799842553191491</v>
      </c>
      <c r="D1863" s="30">
        <v>0</v>
      </c>
      <c r="E1863" s="31">
        <v>11.799842553191491</v>
      </c>
      <c r="F1863" s="32">
        <v>0</v>
      </c>
      <c r="G1863" s="32">
        <v>0</v>
      </c>
      <c r="H1863" s="32">
        <v>0</v>
      </c>
      <c r="I1863" s="32">
        <v>0</v>
      </c>
      <c r="J1863" s="29">
        <f>Лист4!E1861/1000</f>
        <v>184.86420000000004</v>
      </c>
      <c r="K1863" s="33"/>
      <c r="L1863" s="33"/>
    </row>
    <row r="1864" spans="1:12" s="34" customFormat="1" ht="18.75" customHeight="1" x14ac:dyDescent="0.25">
      <c r="A1864" s="23" t="str">
        <f>Лист4!A1862</f>
        <v xml:space="preserve">Московская ул. д.56 </v>
      </c>
      <c r="B1864" s="49">
        <f t="shared" si="58"/>
        <v>6.3322553191489366</v>
      </c>
      <c r="C1864" s="49">
        <f t="shared" si="59"/>
        <v>0.43174468085106388</v>
      </c>
      <c r="D1864" s="30">
        <v>0</v>
      </c>
      <c r="E1864" s="31">
        <v>0.43174468085106388</v>
      </c>
      <c r="F1864" s="32">
        <v>0</v>
      </c>
      <c r="G1864" s="32">
        <v>0</v>
      </c>
      <c r="H1864" s="32">
        <v>0</v>
      </c>
      <c r="I1864" s="32">
        <v>0</v>
      </c>
      <c r="J1864" s="29">
        <f>Лист4!E1862/1000</f>
        <v>6.7640000000000002</v>
      </c>
      <c r="K1864" s="33"/>
      <c r="L1864" s="33"/>
    </row>
    <row r="1865" spans="1:12" s="34" customFormat="1" ht="18.75" customHeight="1" x14ac:dyDescent="0.25">
      <c r="A1865" s="23" t="str">
        <f>Лист4!A1863</f>
        <v xml:space="preserve">Московская ул. д.57 </v>
      </c>
      <c r="B1865" s="49">
        <f t="shared" si="58"/>
        <v>2.9077446808510636</v>
      </c>
      <c r="C1865" s="49">
        <f t="shared" si="59"/>
        <v>0.19825531914893618</v>
      </c>
      <c r="D1865" s="30">
        <v>0</v>
      </c>
      <c r="E1865" s="31">
        <v>0.19825531914893618</v>
      </c>
      <c r="F1865" s="32">
        <v>0</v>
      </c>
      <c r="G1865" s="32">
        <v>0</v>
      </c>
      <c r="H1865" s="32">
        <v>0</v>
      </c>
      <c r="I1865" s="32">
        <v>0</v>
      </c>
      <c r="J1865" s="29">
        <f>Лист4!E1863/1000</f>
        <v>3.1059999999999999</v>
      </c>
      <c r="K1865" s="33"/>
      <c r="L1865" s="33"/>
    </row>
    <row r="1866" spans="1:12" s="34" customFormat="1" ht="18.75" customHeight="1" x14ac:dyDescent="0.25">
      <c r="A1866" s="23" t="str">
        <f>Лист4!A1864</f>
        <v xml:space="preserve">Московская ул. д.59 </v>
      </c>
      <c r="B1866" s="49">
        <f t="shared" si="58"/>
        <v>0</v>
      </c>
      <c r="C1866" s="49">
        <f t="shared" si="59"/>
        <v>0</v>
      </c>
      <c r="D1866" s="30">
        <v>0</v>
      </c>
      <c r="E1866" s="31">
        <v>0</v>
      </c>
      <c r="F1866" s="32">
        <v>0</v>
      </c>
      <c r="G1866" s="32">
        <v>0</v>
      </c>
      <c r="H1866" s="32">
        <v>0</v>
      </c>
      <c r="I1866" s="32">
        <v>0</v>
      </c>
      <c r="J1866" s="29">
        <f>Лист4!E1864/1000</f>
        <v>0</v>
      </c>
      <c r="K1866" s="33"/>
      <c r="L1866" s="33"/>
    </row>
    <row r="1867" spans="1:12" s="34" customFormat="1" ht="18.75" customHeight="1" x14ac:dyDescent="0.25">
      <c r="A1867" s="23" t="str">
        <f>Лист4!A1865</f>
        <v xml:space="preserve">Московская ул. д.63 </v>
      </c>
      <c r="B1867" s="49">
        <f t="shared" si="58"/>
        <v>22.523880851063829</v>
      </c>
      <c r="C1867" s="49">
        <f t="shared" si="59"/>
        <v>1.5357191489361701</v>
      </c>
      <c r="D1867" s="30">
        <v>0</v>
      </c>
      <c r="E1867" s="31">
        <v>1.5357191489361701</v>
      </c>
      <c r="F1867" s="32">
        <v>0</v>
      </c>
      <c r="G1867" s="32">
        <v>0</v>
      </c>
      <c r="H1867" s="32">
        <v>0</v>
      </c>
      <c r="I1867" s="32">
        <v>0</v>
      </c>
      <c r="J1867" s="29">
        <f>Лист4!E1865/1000</f>
        <v>24.0596</v>
      </c>
      <c r="K1867" s="33"/>
      <c r="L1867" s="33"/>
    </row>
    <row r="1868" spans="1:12" s="34" customFormat="1" ht="18.75" customHeight="1" x14ac:dyDescent="0.25">
      <c r="A1868" s="23" t="str">
        <f>Лист4!A1866</f>
        <v xml:space="preserve">Московская ул. д.71 </v>
      </c>
      <c r="B1868" s="49">
        <f t="shared" si="58"/>
        <v>0</v>
      </c>
      <c r="C1868" s="49">
        <f t="shared" si="59"/>
        <v>0</v>
      </c>
      <c r="D1868" s="30">
        <v>0</v>
      </c>
      <c r="E1868" s="31">
        <v>0</v>
      </c>
      <c r="F1868" s="32">
        <v>0</v>
      </c>
      <c r="G1868" s="32">
        <v>0</v>
      </c>
      <c r="H1868" s="32">
        <v>0</v>
      </c>
      <c r="I1868" s="32">
        <v>0</v>
      </c>
      <c r="J1868" s="29">
        <f>Лист4!E1866/1000</f>
        <v>0</v>
      </c>
      <c r="K1868" s="33"/>
      <c r="L1868" s="33"/>
    </row>
    <row r="1869" spans="1:12" s="34" customFormat="1" ht="18.75" customHeight="1" x14ac:dyDescent="0.25">
      <c r="A1869" s="23" t="str">
        <f>Лист4!A1867</f>
        <v xml:space="preserve">Московская ул. д.91 </v>
      </c>
      <c r="B1869" s="49">
        <f t="shared" si="58"/>
        <v>3.4731914893617022</v>
      </c>
      <c r="C1869" s="49">
        <f t="shared" si="59"/>
        <v>0.23680851063829789</v>
      </c>
      <c r="D1869" s="30">
        <v>0</v>
      </c>
      <c r="E1869" s="31">
        <v>0.23680851063829789</v>
      </c>
      <c r="F1869" s="32">
        <v>0</v>
      </c>
      <c r="G1869" s="32">
        <v>0</v>
      </c>
      <c r="H1869" s="32">
        <v>0</v>
      </c>
      <c r="I1869" s="32">
        <v>0</v>
      </c>
      <c r="J1869" s="29">
        <f>Лист4!E1867/1000</f>
        <v>3.71</v>
      </c>
      <c r="K1869" s="33"/>
      <c r="L1869" s="33"/>
    </row>
    <row r="1870" spans="1:12" s="34" customFormat="1" ht="18.75" customHeight="1" x14ac:dyDescent="0.25">
      <c r="A1870" s="23" t="str">
        <f>Лист4!A1868</f>
        <v xml:space="preserve">Московская ул. д.94 </v>
      </c>
      <c r="B1870" s="49">
        <f t="shared" si="58"/>
        <v>1.1332340425531915</v>
      </c>
      <c r="C1870" s="49">
        <f t="shared" si="59"/>
        <v>7.7265957446808503E-2</v>
      </c>
      <c r="D1870" s="30">
        <v>0</v>
      </c>
      <c r="E1870" s="31">
        <v>7.7265957446808503E-2</v>
      </c>
      <c r="F1870" s="32">
        <v>0</v>
      </c>
      <c r="G1870" s="32">
        <v>0</v>
      </c>
      <c r="H1870" s="32">
        <v>0</v>
      </c>
      <c r="I1870" s="32">
        <v>0</v>
      </c>
      <c r="J1870" s="29">
        <f>Лист4!E1868/1000</f>
        <v>1.2104999999999999</v>
      </c>
      <c r="K1870" s="33"/>
      <c r="L1870" s="33"/>
    </row>
    <row r="1871" spans="1:12" s="34" customFormat="1" ht="18.75" customHeight="1" x14ac:dyDescent="0.25">
      <c r="A1871" s="23" t="str">
        <f>Лист4!A1869</f>
        <v xml:space="preserve">Московская ул. д.97 </v>
      </c>
      <c r="B1871" s="49">
        <f t="shared" si="58"/>
        <v>-0.64148936170212911</v>
      </c>
      <c r="C1871" s="49">
        <f t="shared" si="59"/>
        <v>1.04048936170213</v>
      </c>
      <c r="D1871" s="30">
        <v>0</v>
      </c>
      <c r="E1871" s="31">
        <v>1.04048936170213</v>
      </c>
      <c r="F1871" s="32">
        <v>0</v>
      </c>
      <c r="G1871" s="32">
        <v>0</v>
      </c>
      <c r="H1871" s="32">
        <v>0</v>
      </c>
      <c r="I1871" s="32">
        <v>16.7</v>
      </c>
      <c r="J1871" s="29">
        <f>Лист4!E1869/1000-I1871</f>
        <v>-16.300999999999998</v>
      </c>
      <c r="K1871" s="33"/>
      <c r="L1871" s="33"/>
    </row>
    <row r="1872" spans="1:12" s="34" customFormat="1" ht="18.75" customHeight="1" x14ac:dyDescent="0.25">
      <c r="A1872" s="23" t="str">
        <f>Лист4!A1870</f>
        <v xml:space="preserve">Московская ул. д.98 </v>
      </c>
      <c r="B1872" s="49">
        <f t="shared" si="58"/>
        <v>0.53964595744680854</v>
      </c>
      <c r="C1872" s="49">
        <f t="shared" si="59"/>
        <v>3.6794042553191492E-2</v>
      </c>
      <c r="D1872" s="30">
        <v>0</v>
      </c>
      <c r="E1872" s="31">
        <v>3.6794042553191492E-2</v>
      </c>
      <c r="F1872" s="32">
        <v>0</v>
      </c>
      <c r="G1872" s="32">
        <v>0</v>
      </c>
      <c r="H1872" s="32">
        <v>0</v>
      </c>
      <c r="I1872" s="32">
        <v>0</v>
      </c>
      <c r="J1872" s="29">
        <f>Лист4!E1870/1000</f>
        <v>0.57644000000000006</v>
      </c>
      <c r="K1872" s="33"/>
      <c r="L1872" s="33"/>
    </row>
    <row r="1873" spans="1:12" s="34" customFormat="1" ht="18.75" customHeight="1" x14ac:dyDescent="0.25">
      <c r="A1873" s="23" t="str">
        <f>Лист4!A1871</f>
        <v xml:space="preserve">Московская ул. д.99 </v>
      </c>
      <c r="B1873" s="49">
        <f t="shared" si="58"/>
        <v>0.27936255319148939</v>
      </c>
      <c r="C1873" s="49">
        <f t="shared" si="59"/>
        <v>1.904744680851064E-2</v>
      </c>
      <c r="D1873" s="30">
        <v>0</v>
      </c>
      <c r="E1873" s="31">
        <v>1.904744680851064E-2</v>
      </c>
      <c r="F1873" s="32">
        <v>0</v>
      </c>
      <c r="G1873" s="32">
        <v>0</v>
      </c>
      <c r="H1873" s="32">
        <v>0</v>
      </c>
      <c r="I1873" s="32">
        <v>0</v>
      </c>
      <c r="J1873" s="29">
        <f>Лист4!E1871/1000</f>
        <v>0.29841000000000001</v>
      </c>
      <c r="K1873" s="33"/>
      <c r="L1873" s="33"/>
    </row>
    <row r="1874" spans="1:12" s="34" customFormat="1" ht="25.5" customHeight="1" x14ac:dyDescent="0.25">
      <c r="A1874" s="23" t="str">
        <f>Лист4!A1872</f>
        <v xml:space="preserve">Набережная Казачьего Ерика ул. д.147 </v>
      </c>
      <c r="B1874" s="49">
        <f t="shared" si="58"/>
        <v>590.33954638297871</v>
      </c>
      <c r="C1874" s="49">
        <f t="shared" si="59"/>
        <v>40.250423617021276</v>
      </c>
      <c r="D1874" s="30">
        <v>0</v>
      </c>
      <c r="E1874" s="31">
        <v>40.250423617021276</v>
      </c>
      <c r="F1874" s="32">
        <v>0</v>
      </c>
      <c r="G1874" s="32">
        <v>0</v>
      </c>
      <c r="H1874" s="32">
        <v>0</v>
      </c>
      <c r="I1874" s="32">
        <v>0</v>
      </c>
      <c r="J1874" s="29">
        <f>Лист4!E1872/1000</f>
        <v>630.58996999999999</v>
      </c>
      <c r="K1874" s="33"/>
      <c r="L1874" s="33"/>
    </row>
    <row r="1875" spans="1:12" s="34" customFormat="1" ht="18.75" customHeight="1" x14ac:dyDescent="0.25">
      <c r="A1875" s="23" t="str">
        <f>Лист4!A1873</f>
        <v xml:space="preserve">Набережная Казачьего Ерика ул. д.151а </v>
      </c>
      <c r="B1875" s="49">
        <f t="shared" si="58"/>
        <v>867.3745089361704</v>
      </c>
      <c r="C1875" s="49">
        <f t="shared" si="59"/>
        <v>59.139171063829806</v>
      </c>
      <c r="D1875" s="30">
        <v>0</v>
      </c>
      <c r="E1875" s="31">
        <v>59.139171063829806</v>
      </c>
      <c r="F1875" s="32">
        <v>0</v>
      </c>
      <c r="G1875" s="32">
        <v>0</v>
      </c>
      <c r="H1875" s="32">
        <v>0</v>
      </c>
      <c r="I1875" s="32">
        <v>2532.6999999999998</v>
      </c>
      <c r="J1875" s="29">
        <f>Лист4!E1873/1000-I1875</f>
        <v>-1606.1863199999996</v>
      </c>
      <c r="K1875" s="33"/>
      <c r="L1875" s="33"/>
    </row>
    <row r="1876" spans="1:12" s="34" customFormat="1" ht="18.75" customHeight="1" x14ac:dyDescent="0.25">
      <c r="A1876" s="23" t="str">
        <f>Лист4!A1874</f>
        <v xml:space="preserve">Набережная Казачьего Ерика ул. д.1А/2А </v>
      </c>
      <c r="B1876" s="49">
        <f t="shared" si="58"/>
        <v>21.694845957446809</v>
      </c>
      <c r="C1876" s="49">
        <f t="shared" si="59"/>
        <v>1.4791940425531915</v>
      </c>
      <c r="D1876" s="30">
        <v>0</v>
      </c>
      <c r="E1876" s="31">
        <v>1.4791940425531915</v>
      </c>
      <c r="F1876" s="32">
        <v>0</v>
      </c>
      <c r="G1876" s="32">
        <v>0</v>
      </c>
      <c r="H1876" s="32">
        <v>0</v>
      </c>
      <c r="I1876" s="32">
        <v>0</v>
      </c>
      <c r="J1876" s="29">
        <f>Лист4!E1874/1000</f>
        <v>23.174040000000002</v>
      </c>
      <c r="K1876" s="33"/>
      <c r="L1876" s="33"/>
    </row>
    <row r="1877" spans="1:12" s="34" customFormat="1" ht="18.75" customHeight="1" x14ac:dyDescent="0.25">
      <c r="A1877" s="23" t="str">
        <f>Лист4!A1875</f>
        <v xml:space="preserve">Набережная Казачьего Ерика ул. д.1Б </v>
      </c>
      <c r="B1877" s="49">
        <f t="shared" si="58"/>
        <v>25.884769361702126</v>
      </c>
      <c r="C1877" s="49">
        <f t="shared" si="59"/>
        <v>1.7648706382978721</v>
      </c>
      <c r="D1877" s="30">
        <v>0</v>
      </c>
      <c r="E1877" s="31">
        <v>1.7648706382978721</v>
      </c>
      <c r="F1877" s="32">
        <v>0</v>
      </c>
      <c r="G1877" s="32">
        <v>0</v>
      </c>
      <c r="H1877" s="32">
        <v>0</v>
      </c>
      <c r="I1877" s="32">
        <v>0</v>
      </c>
      <c r="J1877" s="29">
        <f>Лист4!E1875/1000</f>
        <v>27.649639999999998</v>
      </c>
      <c r="K1877" s="33"/>
      <c r="L1877" s="33"/>
    </row>
    <row r="1878" spans="1:12" s="34" customFormat="1" ht="25.5" customHeight="1" x14ac:dyDescent="0.25">
      <c r="A1878" s="23" t="str">
        <f>Лист4!A1876</f>
        <v xml:space="preserve">Набережная Тимирязева ул. д.66 </v>
      </c>
      <c r="B1878" s="49">
        <f t="shared" si="58"/>
        <v>93.021972765957429</v>
      </c>
      <c r="C1878" s="49">
        <f t="shared" si="59"/>
        <v>6.3424072340425512</v>
      </c>
      <c r="D1878" s="30">
        <v>0</v>
      </c>
      <c r="E1878" s="31">
        <v>6.3424072340425512</v>
      </c>
      <c r="F1878" s="32">
        <v>0</v>
      </c>
      <c r="G1878" s="32">
        <v>0</v>
      </c>
      <c r="H1878" s="32">
        <v>0</v>
      </c>
      <c r="I1878" s="32">
        <v>1120.5</v>
      </c>
      <c r="J1878" s="29">
        <f>Лист4!E1876/1000-I1878</f>
        <v>-1021.13562</v>
      </c>
      <c r="K1878" s="33"/>
      <c r="L1878" s="33"/>
    </row>
    <row r="1879" spans="1:12" s="34" customFormat="1" ht="25.5" customHeight="1" x14ac:dyDescent="0.25">
      <c r="A1879" s="23" t="str">
        <f>Лист4!A1877</f>
        <v xml:space="preserve">Набережная Тимирязева ул. д.68 </v>
      </c>
      <c r="B1879" s="49">
        <f t="shared" si="58"/>
        <v>67.869344680851185</v>
      </c>
      <c r="C1879" s="49">
        <f t="shared" si="59"/>
        <v>4.6274553191489369</v>
      </c>
      <c r="D1879" s="30">
        <v>0</v>
      </c>
      <c r="E1879" s="31">
        <v>4.6274553191489369</v>
      </c>
      <c r="F1879" s="32">
        <v>0</v>
      </c>
      <c r="G1879" s="32">
        <v>0</v>
      </c>
      <c r="H1879" s="32">
        <v>0</v>
      </c>
      <c r="I1879" s="32">
        <v>1144.3</v>
      </c>
      <c r="J1879" s="29">
        <f>Лист4!E1877/1000-I1879</f>
        <v>-1071.8031999999998</v>
      </c>
      <c r="K1879" s="33"/>
      <c r="L1879" s="33"/>
    </row>
    <row r="1880" spans="1:12" s="34" customFormat="1" ht="25.5" customHeight="1" x14ac:dyDescent="0.25">
      <c r="A1880" s="23" t="str">
        <f>Лист4!A1878</f>
        <v xml:space="preserve">Нагорная ул. д.1Б </v>
      </c>
      <c r="B1880" s="49">
        <f t="shared" si="58"/>
        <v>0.14604255319148937</v>
      </c>
      <c r="C1880" s="49">
        <f t="shared" si="59"/>
        <v>9.9574468085106387E-3</v>
      </c>
      <c r="D1880" s="30">
        <v>0</v>
      </c>
      <c r="E1880" s="31">
        <v>9.9574468085106387E-3</v>
      </c>
      <c r="F1880" s="32">
        <v>0</v>
      </c>
      <c r="G1880" s="32">
        <v>0</v>
      </c>
      <c r="H1880" s="32">
        <v>0</v>
      </c>
      <c r="I1880" s="32">
        <v>0</v>
      </c>
      <c r="J1880" s="29">
        <f>Лист4!E1878/1000</f>
        <v>0.156</v>
      </c>
      <c r="K1880" s="33"/>
      <c r="L1880" s="33"/>
    </row>
    <row r="1881" spans="1:12" s="34" customFormat="1" ht="25.5" customHeight="1" x14ac:dyDescent="0.25">
      <c r="A1881" s="23" t="str">
        <f>Лист4!A1879</f>
        <v xml:space="preserve">Нагорная ул. д.2Б </v>
      </c>
      <c r="B1881" s="49">
        <f t="shared" si="58"/>
        <v>50.506008510638303</v>
      </c>
      <c r="C1881" s="49">
        <f t="shared" si="59"/>
        <v>3.4435914893617023</v>
      </c>
      <c r="D1881" s="30">
        <v>0</v>
      </c>
      <c r="E1881" s="31">
        <v>3.4435914893617023</v>
      </c>
      <c r="F1881" s="32">
        <v>0</v>
      </c>
      <c r="G1881" s="32">
        <v>0</v>
      </c>
      <c r="H1881" s="32">
        <v>0</v>
      </c>
      <c r="I1881" s="32">
        <v>0</v>
      </c>
      <c r="J1881" s="29">
        <f>Лист4!E1879/1000</f>
        <v>53.949600000000004</v>
      </c>
      <c r="K1881" s="33"/>
      <c r="L1881" s="33"/>
    </row>
    <row r="1882" spans="1:12" s="34" customFormat="1" ht="25.5" customHeight="1" x14ac:dyDescent="0.25">
      <c r="A1882" s="23" t="str">
        <f>Лист4!A1880</f>
        <v xml:space="preserve">Нагорная ул. д.2В </v>
      </c>
      <c r="B1882" s="49">
        <f t="shared" si="58"/>
        <v>14.523370212765958</v>
      </c>
      <c r="C1882" s="49">
        <f t="shared" si="59"/>
        <v>0.99022978723404254</v>
      </c>
      <c r="D1882" s="30">
        <v>0</v>
      </c>
      <c r="E1882" s="31">
        <v>0.99022978723404254</v>
      </c>
      <c r="F1882" s="32">
        <v>0</v>
      </c>
      <c r="G1882" s="32">
        <v>0</v>
      </c>
      <c r="H1882" s="32">
        <v>0</v>
      </c>
      <c r="I1882" s="32">
        <v>0</v>
      </c>
      <c r="J1882" s="29">
        <f>Лист4!E1880/1000</f>
        <v>15.5136</v>
      </c>
      <c r="K1882" s="33"/>
      <c r="L1882" s="33"/>
    </row>
    <row r="1883" spans="1:12" s="34" customFormat="1" ht="25.5" customHeight="1" x14ac:dyDescent="0.25">
      <c r="A1883" s="23" t="str">
        <f>Лист4!A1881</f>
        <v xml:space="preserve">Нагорная ул. д.2Г </v>
      </c>
      <c r="B1883" s="49">
        <f t="shared" si="58"/>
        <v>25.26189787234043</v>
      </c>
      <c r="C1883" s="49">
        <f t="shared" si="59"/>
        <v>1.7224021276595747</v>
      </c>
      <c r="D1883" s="30">
        <v>0</v>
      </c>
      <c r="E1883" s="31">
        <v>1.7224021276595747</v>
      </c>
      <c r="F1883" s="32">
        <v>0</v>
      </c>
      <c r="G1883" s="32">
        <v>0</v>
      </c>
      <c r="H1883" s="32">
        <v>0</v>
      </c>
      <c r="I1883" s="32">
        <v>0</v>
      </c>
      <c r="J1883" s="29">
        <f>Лист4!E1881/1000</f>
        <v>26.984300000000005</v>
      </c>
      <c r="K1883" s="33"/>
      <c r="L1883" s="33"/>
    </row>
    <row r="1884" spans="1:12" s="34" customFormat="1" ht="15" customHeight="1" x14ac:dyDescent="0.25">
      <c r="A1884" s="23" t="str">
        <f>Лист4!A1882</f>
        <v xml:space="preserve">Нариманова ул. д.1А </v>
      </c>
      <c r="B1884" s="49">
        <f t="shared" si="58"/>
        <v>637.33959744680817</v>
      </c>
      <c r="C1884" s="49">
        <f t="shared" si="59"/>
        <v>43.454972553191467</v>
      </c>
      <c r="D1884" s="30">
        <v>0</v>
      </c>
      <c r="E1884" s="31">
        <v>43.454972553191467</v>
      </c>
      <c r="F1884" s="32">
        <v>0</v>
      </c>
      <c r="G1884" s="32">
        <v>0</v>
      </c>
      <c r="H1884" s="32">
        <v>0</v>
      </c>
      <c r="I1884" s="32"/>
      <c r="J1884" s="29">
        <f>Лист4!E1882/1000</f>
        <v>680.79456999999968</v>
      </c>
      <c r="K1884" s="33"/>
      <c r="L1884" s="33"/>
    </row>
    <row r="1885" spans="1:12" s="34" customFormat="1" ht="18.75" customHeight="1" x14ac:dyDescent="0.25">
      <c r="A1885" s="23" t="str">
        <f>Лист4!A1883</f>
        <v xml:space="preserve">Нариманова ул. д.2А </v>
      </c>
      <c r="B1885" s="49">
        <f t="shared" si="58"/>
        <v>352.9718757446808</v>
      </c>
      <c r="C1885" s="49">
        <f t="shared" si="59"/>
        <v>24.066264255319147</v>
      </c>
      <c r="D1885" s="30">
        <v>0</v>
      </c>
      <c r="E1885" s="31">
        <v>24.066264255319147</v>
      </c>
      <c r="F1885" s="32">
        <v>0</v>
      </c>
      <c r="G1885" s="32">
        <v>0</v>
      </c>
      <c r="H1885" s="32">
        <v>0</v>
      </c>
      <c r="I1885" s="32">
        <v>0</v>
      </c>
      <c r="J1885" s="29">
        <f>Лист4!E1883/1000</f>
        <v>377.03813999999994</v>
      </c>
      <c r="K1885" s="33"/>
      <c r="L1885" s="33"/>
    </row>
    <row r="1886" spans="1:12" s="34" customFormat="1" ht="18.75" customHeight="1" x14ac:dyDescent="0.25">
      <c r="A1886" s="23" t="str">
        <f>Лист4!A1884</f>
        <v xml:space="preserve">Нариманова ул. д.2Б </v>
      </c>
      <c r="B1886" s="49">
        <f t="shared" si="58"/>
        <v>599.25037021276603</v>
      </c>
      <c r="C1886" s="49">
        <f t="shared" si="59"/>
        <v>40.857979787234051</v>
      </c>
      <c r="D1886" s="30">
        <v>0</v>
      </c>
      <c r="E1886" s="31">
        <v>40.857979787234051</v>
      </c>
      <c r="F1886" s="32">
        <v>0</v>
      </c>
      <c r="G1886" s="32">
        <v>0</v>
      </c>
      <c r="H1886" s="32">
        <v>0</v>
      </c>
      <c r="I1886" s="32">
        <v>0</v>
      </c>
      <c r="J1886" s="29">
        <f>Лист4!E1884/1000</f>
        <v>640.10835000000009</v>
      </c>
      <c r="K1886" s="33"/>
      <c r="L1886" s="33"/>
    </row>
    <row r="1887" spans="1:12" s="34" customFormat="1" ht="25.5" customHeight="1" x14ac:dyDescent="0.25">
      <c r="A1887" s="23" t="str">
        <f>Лист4!A1885</f>
        <v xml:space="preserve">Нефтяников 1-й пр. д.15 </v>
      </c>
      <c r="B1887" s="49">
        <f t="shared" si="58"/>
        <v>60.249668085106386</v>
      </c>
      <c r="C1887" s="49">
        <f t="shared" si="59"/>
        <v>4.1079319148936175</v>
      </c>
      <c r="D1887" s="30">
        <v>0</v>
      </c>
      <c r="E1887" s="31">
        <v>4.1079319148936175</v>
      </c>
      <c r="F1887" s="32">
        <v>0</v>
      </c>
      <c r="G1887" s="32">
        <v>0</v>
      </c>
      <c r="H1887" s="32">
        <v>0</v>
      </c>
      <c r="I1887" s="32">
        <v>0</v>
      </c>
      <c r="J1887" s="29">
        <f>Лист4!E1885/1000</f>
        <v>64.357600000000005</v>
      </c>
      <c r="K1887" s="33"/>
      <c r="L1887" s="33"/>
    </row>
    <row r="1888" spans="1:12" s="34" customFormat="1" ht="18.75" customHeight="1" x14ac:dyDescent="0.25">
      <c r="A1888" s="23" t="str">
        <f>Лист4!A1886</f>
        <v xml:space="preserve">Нефтяников 1-й пр. д.21 </v>
      </c>
      <c r="B1888" s="49">
        <f t="shared" si="58"/>
        <v>6.4694978723404262</v>
      </c>
      <c r="C1888" s="49">
        <f t="shared" si="59"/>
        <v>0.44110212765957446</v>
      </c>
      <c r="D1888" s="30">
        <v>0</v>
      </c>
      <c r="E1888" s="31">
        <v>0.44110212765957446</v>
      </c>
      <c r="F1888" s="32">
        <v>0</v>
      </c>
      <c r="G1888" s="32">
        <v>0</v>
      </c>
      <c r="H1888" s="32">
        <v>0</v>
      </c>
      <c r="I1888" s="32">
        <v>0</v>
      </c>
      <c r="J1888" s="29">
        <f>Лист4!E1886/1000</f>
        <v>6.9106000000000005</v>
      </c>
      <c r="K1888" s="33"/>
      <c r="L1888" s="33"/>
    </row>
    <row r="1889" spans="1:12" s="34" customFormat="1" ht="25.5" customHeight="1" x14ac:dyDescent="0.25">
      <c r="A1889" s="23" t="str">
        <f>Лист4!A1887</f>
        <v xml:space="preserve">Нефтяников 1-й пр. д.23 </v>
      </c>
      <c r="B1889" s="49">
        <f t="shared" si="58"/>
        <v>29.334331914893617</v>
      </c>
      <c r="C1889" s="49">
        <f t="shared" si="59"/>
        <v>2.000068085106383</v>
      </c>
      <c r="D1889" s="30">
        <v>0</v>
      </c>
      <c r="E1889" s="31">
        <v>2.000068085106383</v>
      </c>
      <c r="F1889" s="32">
        <v>0</v>
      </c>
      <c r="G1889" s="32">
        <v>0</v>
      </c>
      <c r="H1889" s="32">
        <v>0</v>
      </c>
      <c r="I1889" s="32">
        <v>0</v>
      </c>
      <c r="J1889" s="29">
        <f>Лист4!E1887/1000</f>
        <v>31.334400000000002</v>
      </c>
      <c r="K1889" s="33"/>
      <c r="L1889" s="33"/>
    </row>
    <row r="1890" spans="1:12" s="34" customFormat="1" ht="18.75" customHeight="1" x14ac:dyDescent="0.25">
      <c r="A1890" s="23" t="str">
        <f>Лист4!A1888</f>
        <v xml:space="preserve">Нефтяников 1-й пр. д.27 </v>
      </c>
      <c r="B1890" s="49">
        <f t="shared" si="58"/>
        <v>6.6910893617021276</v>
      </c>
      <c r="C1890" s="49">
        <f t="shared" si="59"/>
        <v>0.45621063829787234</v>
      </c>
      <c r="D1890" s="30">
        <v>0</v>
      </c>
      <c r="E1890" s="31">
        <v>0.45621063829787234</v>
      </c>
      <c r="F1890" s="32">
        <v>0</v>
      </c>
      <c r="G1890" s="32">
        <v>0</v>
      </c>
      <c r="H1890" s="32">
        <v>0</v>
      </c>
      <c r="I1890" s="32">
        <v>0</v>
      </c>
      <c r="J1890" s="29">
        <f>Лист4!E1888/1000</f>
        <v>7.1473000000000004</v>
      </c>
      <c r="K1890" s="33"/>
      <c r="L1890" s="33"/>
    </row>
    <row r="1891" spans="1:12" s="34" customFormat="1" ht="18.75" customHeight="1" x14ac:dyDescent="0.25">
      <c r="A1891" s="23" t="str">
        <f>Лист4!A1889</f>
        <v xml:space="preserve">Нефтяников 1-й пр. д.37 </v>
      </c>
      <c r="B1891" s="49">
        <f t="shared" si="58"/>
        <v>66.952646808510636</v>
      </c>
      <c r="C1891" s="49">
        <f t="shared" si="59"/>
        <v>4.5649531914893622</v>
      </c>
      <c r="D1891" s="30">
        <v>0</v>
      </c>
      <c r="E1891" s="31">
        <v>4.5649531914893622</v>
      </c>
      <c r="F1891" s="32">
        <v>0</v>
      </c>
      <c r="G1891" s="32">
        <v>0</v>
      </c>
      <c r="H1891" s="32">
        <v>0</v>
      </c>
      <c r="I1891" s="32">
        <v>0</v>
      </c>
      <c r="J1891" s="29">
        <f>Лист4!E1889/1000</f>
        <v>71.517600000000002</v>
      </c>
      <c r="K1891" s="33"/>
      <c r="L1891" s="33"/>
    </row>
    <row r="1892" spans="1:12" s="34" customFormat="1" ht="18.75" customHeight="1" x14ac:dyDescent="0.25">
      <c r="A1892" s="23" t="str">
        <f>Лист4!A1890</f>
        <v xml:space="preserve">Нефтяников 2-й пр. д.22а </v>
      </c>
      <c r="B1892" s="49">
        <f t="shared" si="58"/>
        <v>2.2054297872340429</v>
      </c>
      <c r="C1892" s="49">
        <f t="shared" si="59"/>
        <v>0.15037021276595747</v>
      </c>
      <c r="D1892" s="30">
        <v>0</v>
      </c>
      <c r="E1892" s="31">
        <v>0.15037021276595747</v>
      </c>
      <c r="F1892" s="32">
        <v>0</v>
      </c>
      <c r="G1892" s="32">
        <v>0</v>
      </c>
      <c r="H1892" s="32">
        <v>0</v>
      </c>
      <c r="I1892" s="32">
        <v>0</v>
      </c>
      <c r="J1892" s="29">
        <f>Лист4!E1890/1000</f>
        <v>2.3558000000000003</v>
      </c>
      <c r="K1892" s="33"/>
      <c r="L1892" s="33"/>
    </row>
    <row r="1893" spans="1:12" s="34" customFormat="1" ht="25.5" customHeight="1" x14ac:dyDescent="0.25">
      <c r="A1893" s="23" t="str">
        <f>Лист4!A1891</f>
        <v xml:space="preserve">Нефтяников 2-й пр. д.30 </v>
      </c>
      <c r="B1893" s="49">
        <f t="shared" si="58"/>
        <v>5.0985702127659582</v>
      </c>
      <c r="C1893" s="49">
        <f t="shared" si="59"/>
        <v>0.34762978723404259</v>
      </c>
      <c r="D1893" s="30">
        <v>0</v>
      </c>
      <c r="E1893" s="31">
        <v>0.34762978723404259</v>
      </c>
      <c r="F1893" s="32">
        <v>0</v>
      </c>
      <c r="G1893" s="32">
        <v>0</v>
      </c>
      <c r="H1893" s="32">
        <v>0</v>
      </c>
      <c r="I1893" s="32">
        <v>0</v>
      </c>
      <c r="J1893" s="29">
        <f>Лист4!E1891/1000</f>
        <v>5.446200000000001</v>
      </c>
      <c r="K1893" s="33"/>
      <c r="L1893" s="33"/>
    </row>
    <row r="1894" spans="1:12" s="34" customFormat="1" ht="25.5" customHeight="1" x14ac:dyDescent="0.25">
      <c r="A1894" s="23" t="str">
        <f>Лист4!A1892</f>
        <v xml:space="preserve">Нефтяников 2-й пр. д.42 </v>
      </c>
      <c r="B1894" s="49">
        <f t="shared" si="58"/>
        <v>19.653489361702128</v>
      </c>
      <c r="C1894" s="49">
        <f t="shared" si="59"/>
        <v>1.3400106382978725</v>
      </c>
      <c r="D1894" s="30">
        <v>0</v>
      </c>
      <c r="E1894" s="31">
        <v>1.3400106382978725</v>
      </c>
      <c r="F1894" s="32">
        <v>0</v>
      </c>
      <c r="G1894" s="32">
        <v>0</v>
      </c>
      <c r="H1894" s="32">
        <v>0</v>
      </c>
      <c r="I1894" s="32">
        <v>0</v>
      </c>
      <c r="J1894" s="29">
        <f>Лист4!E1892/1000</f>
        <v>20.993500000000001</v>
      </c>
      <c r="K1894" s="33"/>
      <c r="L1894" s="33"/>
    </row>
    <row r="1895" spans="1:12" s="34" customFormat="1" ht="25.5" customHeight="1" x14ac:dyDescent="0.25">
      <c r="A1895" s="23" t="str">
        <f>Лист4!A1893</f>
        <v xml:space="preserve">Нефтяников 2-й пр. д.44 </v>
      </c>
      <c r="B1895" s="49">
        <f t="shared" si="58"/>
        <v>26.14611063829787</v>
      </c>
      <c r="C1895" s="49">
        <f t="shared" si="59"/>
        <v>1.7826893617021276</v>
      </c>
      <c r="D1895" s="30">
        <v>0</v>
      </c>
      <c r="E1895" s="31">
        <v>1.7826893617021276</v>
      </c>
      <c r="F1895" s="32">
        <v>0</v>
      </c>
      <c r="G1895" s="32">
        <v>0</v>
      </c>
      <c r="H1895" s="32">
        <v>0</v>
      </c>
      <c r="I1895" s="32">
        <v>0</v>
      </c>
      <c r="J1895" s="29">
        <f>Лист4!E1893/1000</f>
        <v>27.928799999999999</v>
      </c>
      <c r="K1895" s="33"/>
      <c r="L1895" s="33"/>
    </row>
    <row r="1896" spans="1:12" s="34" customFormat="1" ht="25.5" customHeight="1" x14ac:dyDescent="0.25">
      <c r="A1896" s="23" t="str">
        <f>Лист4!A1894</f>
        <v xml:space="preserve">Нефтяников 2-й пр. д.46 </v>
      </c>
      <c r="B1896" s="49">
        <f t="shared" si="58"/>
        <v>45.868502127659575</v>
      </c>
      <c r="C1896" s="49">
        <f t="shared" si="59"/>
        <v>3.1273978723404254</v>
      </c>
      <c r="D1896" s="30">
        <v>0</v>
      </c>
      <c r="E1896" s="31">
        <v>3.1273978723404254</v>
      </c>
      <c r="F1896" s="32">
        <v>0</v>
      </c>
      <c r="G1896" s="32">
        <v>0</v>
      </c>
      <c r="H1896" s="32">
        <v>0</v>
      </c>
      <c r="I1896" s="32">
        <v>0</v>
      </c>
      <c r="J1896" s="29">
        <f>Лист4!E1894/1000</f>
        <v>48.995899999999999</v>
      </c>
      <c r="K1896" s="33"/>
      <c r="L1896" s="33"/>
    </row>
    <row r="1897" spans="1:12" s="34" customFormat="1" ht="25.5" customHeight="1" x14ac:dyDescent="0.25">
      <c r="A1897" s="23" t="str">
        <f>Лист4!A1895</f>
        <v xml:space="preserve">Нефтяников 2-й пр. д.48 </v>
      </c>
      <c r="B1897" s="49">
        <f t="shared" si="58"/>
        <v>21.575446808510641</v>
      </c>
      <c r="C1897" s="49">
        <f t="shared" si="59"/>
        <v>1.4710531914893619</v>
      </c>
      <c r="D1897" s="30">
        <v>0</v>
      </c>
      <c r="E1897" s="31">
        <v>1.4710531914893619</v>
      </c>
      <c r="F1897" s="32">
        <v>0</v>
      </c>
      <c r="G1897" s="32">
        <v>0</v>
      </c>
      <c r="H1897" s="32">
        <v>0</v>
      </c>
      <c r="I1897" s="32">
        <v>0</v>
      </c>
      <c r="J1897" s="29">
        <f>Лист4!E1895/1000</f>
        <v>23.046500000000002</v>
      </c>
      <c r="K1897" s="33"/>
      <c r="L1897" s="33"/>
    </row>
    <row r="1898" spans="1:12" s="34" customFormat="1" ht="25.5" customHeight="1" x14ac:dyDescent="0.25">
      <c r="A1898" s="23" t="str">
        <f>Лист4!A1896</f>
        <v xml:space="preserve">Новороссийская ул. д.12 </v>
      </c>
      <c r="B1898" s="49">
        <f t="shared" si="58"/>
        <v>2397.5380374468086</v>
      </c>
      <c r="C1898" s="49">
        <f t="shared" si="59"/>
        <v>12.418502553191487</v>
      </c>
      <c r="D1898" s="30">
        <v>0</v>
      </c>
      <c r="E1898" s="31">
        <v>12.418502553191487</v>
      </c>
      <c r="F1898" s="32">
        <v>0</v>
      </c>
      <c r="G1898" s="32">
        <v>0</v>
      </c>
      <c r="H1898" s="32">
        <v>0</v>
      </c>
      <c r="I1898" s="41">
        <f>1433.2+782.2</f>
        <v>2215.4</v>
      </c>
      <c r="J1898" s="29">
        <f>Лист4!E1896/1000</f>
        <v>194.55653999999998</v>
      </c>
      <c r="K1898" s="33"/>
      <c r="L1898" s="33"/>
    </row>
    <row r="1899" spans="1:12" s="34" customFormat="1" ht="25.5" customHeight="1" x14ac:dyDescent="0.25">
      <c r="A1899" s="23" t="str">
        <f>Лист4!A1897</f>
        <v xml:space="preserve">Перевозная 1-я ул. д.100 </v>
      </c>
      <c r="B1899" s="49">
        <f t="shared" si="58"/>
        <v>89.918774468085104</v>
      </c>
      <c r="C1899" s="49">
        <f t="shared" si="59"/>
        <v>6.1308255319148932</v>
      </c>
      <c r="D1899" s="30">
        <v>0</v>
      </c>
      <c r="E1899" s="31">
        <v>6.1308255319148932</v>
      </c>
      <c r="F1899" s="32">
        <v>0</v>
      </c>
      <c r="G1899" s="32">
        <v>0</v>
      </c>
      <c r="H1899" s="32">
        <v>0</v>
      </c>
      <c r="I1899" s="32">
        <v>0</v>
      </c>
      <c r="J1899" s="29">
        <f>Лист4!E1897/1000</f>
        <v>96.049599999999998</v>
      </c>
      <c r="K1899" s="33"/>
      <c r="L1899" s="33"/>
    </row>
    <row r="1900" spans="1:12" s="34" customFormat="1" ht="18.75" customHeight="1" x14ac:dyDescent="0.25">
      <c r="A1900" s="23" t="str">
        <f>Лист4!A1898</f>
        <v xml:space="preserve">Перевозная 1-я ул. д.102 </v>
      </c>
      <c r="B1900" s="49">
        <f t="shared" si="58"/>
        <v>118.3519489361702</v>
      </c>
      <c r="C1900" s="49">
        <f t="shared" si="59"/>
        <v>8.0694510638297867</v>
      </c>
      <c r="D1900" s="30">
        <v>0</v>
      </c>
      <c r="E1900" s="31">
        <v>8.0694510638297867</v>
      </c>
      <c r="F1900" s="32">
        <v>0</v>
      </c>
      <c r="G1900" s="32">
        <v>0</v>
      </c>
      <c r="H1900" s="32">
        <v>0</v>
      </c>
      <c r="I1900" s="32">
        <v>0</v>
      </c>
      <c r="J1900" s="29">
        <f>Лист4!E1898/1000</f>
        <v>126.42139999999999</v>
      </c>
      <c r="K1900" s="33"/>
      <c r="L1900" s="33"/>
    </row>
    <row r="1901" spans="1:12" s="34" customFormat="1" ht="25.5" customHeight="1" x14ac:dyDescent="0.25">
      <c r="A1901" s="23" t="str">
        <f>Лист4!A1899</f>
        <v xml:space="preserve">Перевозная 1-я ул. д.102В </v>
      </c>
      <c r="B1901" s="49">
        <f t="shared" si="58"/>
        <v>97.962161702127659</v>
      </c>
      <c r="C1901" s="49">
        <f t="shared" si="59"/>
        <v>6.6792382978723417</v>
      </c>
      <c r="D1901" s="30">
        <v>0</v>
      </c>
      <c r="E1901" s="31">
        <v>6.6792382978723417</v>
      </c>
      <c r="F1901" s="32">
        <v>0</v>
      </c>
      <c r="G1901" s="32">
        <v>0</v>
      </c>
      <c r="H1901" s="32">
        <v>0</v>
      </c>
      <c r="I1901" s="32">
        <v>0</v>
      </c>
      <c r="J1901" s="29">
        <f>Лист4!E1899/1000</f>
        <v>104.6414</v>
      </c>
      <c r="K1901" s="33"/>
      <c r="L1901" s="33"/>
    </row>
    <row r="1902" spans="1:12" s="34" customFormat="1" ht="15" customHeight="1" x14ac:dyDescent="0.25">
      <c r="A1902" s="23" t="str">
        <f>Лист4!A1900</f>
        <v xml:space="preserve">Перевозная 1-я ул. д.104 </v>
      </c>
      <c r="B1902" s="49">
        <f t="shared" si="58"/>
        <v>77.826451063829779</v>
      </c>
      <c r="C1902" s="49">
        <f t="shared" si="59"/>
        <v>5.3063489361702114</v>
      </c>
      <c r="D1902" s="30">
        <v>0</v>
      </c>
      <c r="E1902" s="31">
        <v>5.3063489361702114</v>
      </c>
      <c r="F1902" s="32">
        <v>0</v>
      </c>
      <c r="G1902" s="32">
        <v>0</v>
      </c>
      <c r="H1902" s="32">
        <v>0</v>
      </c>
      <c r="I1902" s="32">
        <v>0</v>
      </c>
      <c r="J1902" s="29">
        <f>Лист4!E1900/1000</f>
        <v>83.132799999999989</v>
      </c>
      <c r="K1902" s="33"/>
      <c r="L1902" s="33"/>
    </row>
    <row r="1903" spans="1:12" s="34" customFormat="1" ht="18.75" customHeight="1" x14ac:dyDescent="0.25">
      <c r="A1903" s="23" t="str">
        <f>Лист4!A1901</f>
        <v xml:space="preserve">Перевозная 1-я ул. д.104А </v>
      </c>
      <c r="B1903" s="49">
        <f t="shared" si="58"/>
        <v>11.056263829787234</v>
      </c>
      <c r="C1903" s="49">
        <f t="shared" si="59"/>
        <v>0.75383617021276605</v>
      </c>
      <c r="D1903" s="30">
        <v>0</v>
      </c>
      <c r="E1903" s="31">
        <v>0.75383617021276605</v>
      </c>
      <c r="F1903" s="32">
        <v>0</v>
      </c>
      <c r="G1903" s="32">
        <v>0</v>
      </c>
      <c r="H1903" s="32">
        <v>0</v>
      </c>
      <c r="I1903" s="32">
        <v>0</v>
      </c>
      <c r="J1903" s="29">
        <f>Лист4!E1901/1000</f>
        <v>11.8101</v>
      </c>
      <c r="K1903" s="33"/>
      <c r="L1903" s="33"/>
    </row>
    <row r="1904" spans="1:12" s="34" customFormat="1" ht="18.75" customHeight="1" x14ac:dyDescent="0.25">
      <c r="A1904" s="23" t="str">
        <f>Лист4!A1902</f>
        <v xml:space="preserve">Перевозная 1-я ул. д.106 </v>
      </c>
      <c r="B1904" s="49">
        <f t="shared" si="58"/>
        <v>100.13798042553194</v>
      </c>
      <c r="C1904" s="49">
        <f t="shared" si="59"/>
        <v>6.8275895744680852</v>
      </c>
      <c r="D1904" s="30">
        <v>0</v>
      </c>
      <c r="E1904" s="31">
        <v>6.8275895744680852</v>
      </c>
      <c r="F1904" s="32">
        <v>0</v>
      </c>
      <c r="G1904" s="32">
        <v>0</v>
      </c>
      <c r="H1904" s="32">
        <v>0</v>
      </c>
      <c r="I1904" s="32">
        <v>0</v>
      </c>
      <c r="J1904" s="29">
        <f>Лист4!E1902/1000</f>
        <v>106.96557000000001</v>
      </c>
      <c r="K1904" s="33"/>
      <c r="L1904" s="33"/>
    </row>
    <row r="1905" spans="1:12" s="34" customFormat="1" ht="18.75" customHeight="1" x14ac:dyDescent="0.25">
      <c r="A1905" s="23" t="str">
        <f>Лист4!A1903</f>
        <v xml:space="preserve">Перевозная 1-я ул. д.106Б </v>
      </c>
      <c r="B1905" s="49">
        <f t="shared" si="58"/>
        <v>206.78932765957441</v>
      </c>
      <c r="C1905" s="49">
        <f t="shared" si="59"/>
        <v>14.099272340425529</v>
      </c>
      <c r="D1905" s="30">
        <v>0</v>
      </c>
      <c r="E1905" s="31">
        <v>14.099272340425529</v>
      </c>
      <c r="F1905" s="32">
        <v>0</v>
      </c>
      <c r="G1905" s="32">
        <v>0</v>
      </c>
      <c r="H1905" s="32">
        <v>0</v>
      </c>
      <c r="I1905" s="32">
        <v>0</v>
      </c>
      <c r="J1905" s="29">
        <f>Лист4!E1903/1000</f>
        <v>220.88859999999994</v>
      </c>
      <c r="K1905" s="33"/>
      <c r="L1905" s="33"/>
    </row>
    <row r="1906" spans="1:12" s="34" customFormat="1" ht="18.75" customHeight="1" x14ac:dyDescent="0.25">
      <c r="A1906" s="23" t="str">
        <f>Лист4!A1904</f>
        <v xml:space="preserve">Перевозная 1-я ул. д.108 </v>
      </c>
      <c r="B1906" s="49">
        <f t="shared" si="58"/>
        <v>100.24569617021275</v>
      </c>
      <c r="C1906" s="49">
        <f t="shared" si="59"/>
        <v>6.834933829787234</v>
      </c>
      <c r="D1906" s="30">
        <v>0</v>
      </c>
      <c r="E1906" s="31">
        <v>6.834933829787234</v>
      </c>
      <c r="F1906" s="32">
        <v>0</v>
      </c>
      <c r="G1906" s="32">
        <v>0</v>
      </c>
      <c r="H1906" s="32">
        <v>0</v>
      </c>
      <c r="I1906" s="32">
        <v>0</v>
      </c>
      <c r="J1906" s="29">
        <f>Лист4!E1904/1000</f>
        <v>107.08062999999999</v>
      </c>
      <c r="K1906" s="33"/>
      <c r="L1906" s="33"/>
    </row>
    <row r="1907" spans="1:12" s="34" customFormat="1" ht="18.75" customHeight="1" x14ac:dyDescent="0.25">
      <c r="A1907" s="23" t="str">
        <f>Лист4!A1905</f>
        <v xml:space="preserve">Перевозная 1-я ул. д.110 </v>
      </c>
      <c r="B1907" s="49">
        <f t="shared" si="58"/>
        <v>125.08283063829788</v>
      </c>
      <c r="C1907" s="49">
        <f t="shared" si="59"/>
        <v>5.9238293617021283</v>
      </c>
      <c r="D1907" s="30">
        <v>0</v>
      </c>
      <c r="E1907" s="31">
        <v>5.9238293617021283</v>
      </c>
      <c r="F1907" s="32">
        <v>0</v>
      </c>
      <c r="G1907" s="32">
        <v>0</v>
      </c>
      <c r="H1907" s="32">
        <v>0</v>
      </c>
      <c r="I1907" s="41">
        <v>38.200000000000003</v>
      </c>
      <c r="J1907" s="29">
        <f>Лист4!E1905/1000</f>
        <v>92.806660000000008</v>
      </c>
      <c r="K1907" s="33"/>
      <c r="L1907" s="33"/>
    </row>
    <row r="1908" spans="1:12" s="34" customFormat="1" ht="25.5" customHeight="1" x14ac:dyDescent="0.25">
      <c r="A1908" s="23" t="str">
        <f>Лист4!A1906</f>
        <v xml:space="preserve">Перевозная 1-я ул. д.112 </v>
      </c>
      <c r="B1908" s="49">
        <f t="shared" si="58"/>
        <v>99.934653617021297</v>
      </c>
      <c r="C1908" s="49">
        <f t="shared" si="59"/>
        <v>6.8137263829787251</v>
      </c>
      <c r="D1908" s="30">
        <v>0</v>
      </c>
      <c r="E1908" s="31">
        <v>6.8137263829787251</v>
      </c>
      <c r="F1908" s="32">
        <v>0</v>
      </c>
      <c r="G1908" s="32">
        <v>0</v>
      </c>
      <c r="H1908" s="32">
        <v>0</v>
      </c>
      <c r="I1908" s="32">
        <v>0</v>
      </c>
      <c r="J1908" s="29">
        <f>Лист4!E1906/1000</f>
        <v>106.74838000000003</v>
      </c>
      <c r="K1908" s="33"/>
      <c r="L1908" s="33"/>
    </row>
    <row r="1909" spans="1:12" s="34" customFormat="1" ht="25.5" customHeight="1" x14ac:dyDescent="0.25">
      <c r="A1909" s="23" t="str">
        <f>Лист4!A1907</f>
        <v xml:space="preserve">Перевозная 1-я ул. д.114 </v>
      </c>
      <c r="B1909" s="49">
        <f t="shared" si="58"/>
        <v>7.4441489361699382</v>
      </c>
      <c r="C1909" s="49">
        <f t="shared" si="59"/>
        <v>151.51535106383</v>
      </c>
      <c r="D1909" s="30">
        <v>0</v>
      </c>
      <c r="E1909" s="31">
        <v>151.51535106383</v>
      </c>
      <c r="F1909" s="32">
        <v>0</v>
      </c>
      <c r="G1909" s="32">
        <v>0</v>
      </c>
      <c r="H1909" s="32">
        <v>0</v>
      </c>
      <c r="I1909" s="32">
        <v>2532.6999999999998</v>
      </c>
      <c r="J1909" s="29">
        <f>Лист4!E1907/1000-I1909</f>
        <v>-2373.7404999999999</v>
      </c>
      <c r="K1909" s="33"/>
      <c r="L1909" s="33"/>
    </row>
    <row r="1910" spans="1:12" s="34" customFormat="1" ht="25.5" customHeight="1" x14ac:dyDescent="0.25">
      <c r="A1910" s="23" t="str">
        <f>Лист4!A1908</f>
        <v xml:space="preserve">Перевозная 1-я ул. д.116 </v>
      </c>
      <c r="B1910" s="49">
        <f t="shared" si="58"/>
        <v>392.56093191489379</v>
      </c>
      <c r="C1910" s="49">
        <f t="shared" si="59"/>
        <v>26.765518085106393</v>
      </c>
      <c r="D1910" s="30">
        <v>0</v>
      </c>
      <c r="E1910" s="31">
        <v>26.765518085106393</v>
      </c>
      <c r="F1910" s="32">
        <v>0</v>
      </c>
      <c r="G1910" s="32">
        <v>0</v>
      </c>
      <c r="H1910" s="32">
        <v>0</v>
      </c>
      <c r="I1910" s="32">
        <v>0</v>
      </c>
      <c r="J1910" s="29">
        <f>Лист4!E1908/1000</f>
        <v>419.32645000000019</v>
      </c>
      <c r="K1910" s="33"/>
      <c r="L1910" s="33"/>
    </row>
    <row r="1911" spans="1:12" s="34" customFormat="1" ht="18.75" customHeight="1" x14ac:dyDescent="0.25">
      <c r="A1911" s="23" t="str">
        <f>Лист4!A1909</f>
        <v xml:space="preserve">Перевозная 1-я ул. д.118 - корп. 2 </v>
      </c>
      <c r="B1911" s="49">
        <f t="shared" si="58"/>
        <v>597.18148085106395</v>
      </c>
      <c r="C1911" s="49">
        <f t="shared" si="59"/>
        <v>40.716919148936185</v>
      </c>
      <c r="D1911" s="30">
        <v>0</v>
      </c>
      <c r="E1911" s="31">
        <v>40.716919148936185</v>
      </c>
      <c r="F1911" s="32">
        <v>0</v>
      </c>
      <c r="G1911" s="32">
        <v>0</v>
      </c>
      <c r="H1911" s="32">
        <v>0</v>
      </c>
      <c r="I1911" s="32">
        <v>0</v>
      </c>
      <c r="J1911" s="29">
        <f>Лист4!E1909/1000</f>
        <v>637.89840000000015</v>
      </c>
      <c r="K1911" s="33"/>
      <c r="L1911" s="33"/>
    </row>
    <row r="1912" spans="1:12" s="34" customFormat="1" ht="18.75" customHeight="1" x14ac:dyDescent="0.25">
      <c r="A1912" s="23" t="str">
        <f>Лист4!A1910</f>
        <v xml:space="preserve">Перевозная 1-я ул. д.129 </v>
      </c>
      <c r="B1912" s="49">
        <f t="shared" si="58"/>
        <v>0</v>
      </c>
      <c r="C1912" s="49">
        <f t="shared" si="59"/>
        <v>0</v>
      </c>
      <c r="D1912" s="30">
        <v>0</v>
      </c>
      <c r="E1912" s="31">
        <v>0</v>
      </c>
      <c r="F1912" s="32">
        <v>0</v>
      </c>
      <c r="G1912" s="32">
        <v>0</v>
      </c>
      <c r="H1912" s="32">
        <v>0</v>
      </c>
      <c r="I1912" s="32">
        <v>0</v>
      </c>
      <c r="J1912" s="29">
        <f>Лист4!E1910/1000</f>
        <v>0</v>
      </c>
      <c r="K1912" s="33"/>
      <c r="L1912" s="33"/>
    </row>
    <row r="1913" spans="1:12" s="34" customFormat="1" ht="25.5" customHeight="1" x14ac:dyDescent="0.25">
      <c r="A1913" s="23" t="str">
        <f>Лист4!A1911</f>
        <v xml:space="preserve">Перевозная 1-я ул. д.13 </v>
      </c>
      <c r="B1913" s="49">
        <f t="shared" si="58"/>
        <v>4.7355234042553196</v>
      </c>
      <c r="C1913" s="49">
        <f t="shared" si="59"/>
        <v>0.32287659574468086</v>
      </c>
      <c r="D1913" s="30">
        <v>0</v>
      </c>
      <c r="E1913" s="31">
        <v>0.32287659574468086</v>
      </c>
      <c r="F1913" s="32">
        <v>0</v>
      </c>
      <c r="G1913" s="32">
        <v>0</v>
      </c>
      <c r="H1913" s="32">
        <v>0</v>
      </c>
      <c r="I1913" s="32">
        <v>0</v>
      </c>
      <c r="J1913" s="29">
        <f>Лист4!E1911/1000</f>
        <v>5.0584000000000007</v>
      </c>
      <c r="K1913" s="33"/>
      <c r="L1913" s="33"/>
    </row>
    <row r="1914" spans="1:12" s="34" customFormat="1" ht="38.25" customHeight="1" x14ac:dyDescent="0.25">
      <c r="A1914" s="23" t="str">
        <f>Лист4!A1912</f>
        <v xml:space="preserve">Перевозная 1-я ул. д.131 </v>
      </c>
      <c r="B1914" s="49">
        <f t="shared" si="58"/>
        <v>145.97846297872343</v>
      </c>
      <c r="C1914" s="49">
        <f t="shared" si="59"/>
        <v>9.9530770212765969</v>
      </c>
      <c r="D1914" s="30">
        <v>0</v>
      </c>
      <c r="E1914" s="31">
        <v>9.9530770212765969</v>
      </c>
      <c r="F1914" s="32">
        <v>0</v>
      </c>
      <c r="G1914" s="32">
        <v>0</v>
      </c>
      <c r="H1914" s="32">
        <v>0</v>
      </c>
      <c r="I1914" s="32">
        <v>0</v>
      </c>
      <c r="J1914" s="29">
        <f>Лист4!E1912/1000</f>
        <v>155.93154000000001</v>
      </c>
      <c r="K1914" s="33"/>
      <c r="L1914" s="33"/>
    </row>
    <row r="1915" spans="1:12" s="34" customFormat="1" ht="18.75" customHeight="1" x14ac:dyDescent="0.25">
      <c r="A1915" s="23" t="str">
        <f>Лист4!A1913</f>
        <v xml:space="preserve">Перевозная 1-я ул. д.4 </v>
      </c>
      <c r="B1915" s="49">
        <f t="shared" si="58"/>
        <v>10.129174468085106</v>
      </c>
      <c r="C1915" s="49">
        <f t="shared" si="59"/>
        <v>0.69062553191489362</v>
      </c>
      <c r="D1915" s="30">
        <v>0</v>
      </c>
      <c r="E1915" s="31">
        <v>0.69062553191489362</v>
      </c>
      <c r="F1915" s="32">
        <v>0</v>
      </c>
      <c r="G1915" s="32">
        <v>0</v>
      </c>
      <c r="H1915" s="32">
        <v>0</v>
      </c>
      <c r="I1915" s="32">
        <v>0</v>
      </c>
      <c r="J1915" s="29">
        <f>Лист4!E1913/1000</f>
        <v>10.819799999999999</v>
      </c>
      <c r="K1915" s="33"/>
      <c r="L1915" s="33"/>
    </row>
    <row r="1916" spans="1:12" s="34" customFormat="1" ht="18.75" customHeight="1" x14ac:dyDescent="0.25">
      <c r="A1916" s="23" t="str">
        <f>Лист4!A1914</f>
        <v xml:space="preserve">Перевозная 1-я ул. д.98 </v>
      </c>
      <c r="B1916" s="49">
        <f t="shared" si="58"/>
        <v>78.828930212765954</v>
      </c>
      <c r="C1916" s="49">
        <f t="shared" si="59"/>
        <v>5.374699787234043</v>
      </c>
      <c r="D1916" s="30">
        <v>0</v>
      </c>
      <c r="E1916" s="31">
        <v>5.374699787234043</v>
      </c>
      <c r="F1916" s="32">
        <v>0</v>
      </c>
      <c r="G1916" s="32">
        <v>0</v>
      </c>
      <c r="H1916" s="32">
        <v>0</v>
      </c>
      <c r="I1916" s="32">
        <v>0</v>
      </c>
      <c r="J1916" s="29">
        <f>Лист4!E1914/1000</f>
        <v>84.203630000000004</v>
      </c>
      <c r="K1916" s="33"/>
      <c r="L1916" s="33"/>
    </row>
    <row r="1917" spans="1:12" s="34" customFormat="1" ht="18.75" customHeight="1" x14ac:dyDescent="0.25">
      <c r="A1917" s="23" t="str">
        <f>Лист4!A1915</f>
        <v xml:space="preserve">Перевозная 1-я ул. д.98В </v>
      </c>
      <c r="B1917" s="49">
        <f t="shared" si="58"/>
        <v>221.43653446808509</v>
      </c>
      <c r="C1917" s="49">
        <f t="shared" si="59"/>
        <v>15.097945531914892</v>
      </c>
      <c r="D1917" s="30">
        <v>0</v>
      </c>
      <c r="E1917" s="31">
        <v>15.097945531914892</v>
      </c>
      <c r="F1917" s="32">
        <v>0</v>
      </c>
      <c r="G1917" s="32">
        <v>0</v>
      </c>
      <c r="H1917" s="32">
        <v>0</v>
      </c>
      <c r="I1917" s="32">
        <v>0</v>
      </c>
      <c r="J1917" s="29">
        <f>Лист4!E1915/1000</f>
        <v>236.53447999999997</v>
      </c>
      <c r="K1917" s="33"/>
      <c r="L1917" s="33"/>
    </row>
    <row r="1918" spans="1:12" s="34" customFormat="1" ht="18.75" customHeight="1" x14ac:dyDescent="0.25">
      <c r="A1918" s="23" t="str">
        <f>Лист4!A1916</f>
        <v xml:space="preserve">Покровская пл д.5 </v>
      </c>
      <c r="B1918" s="49">
        <f t="shared" si="58"/>
        <v>862.16805446808519</v>
      </c>
      <c r="C1918" s="49">
        <f t="shared" si="59"/>
        <v>58.784185531914893</v>
      </c>
      <c r="D1918" s="30">
        <v>0</v>
      </c>
      <c r="E1918" s="31">
        <v>58.784185531914893</v>
      </c>
      <c r="F1918" s="32">
        <v>0</v>
      </c>
      <c r="G1918" s="32">
        <v>0</v>
      </c>
      <c r="H1918" s="32">
        <v>0</v>
      </c>
      <c r="I1918" s="32">
        <v>0</v>
      </c>
      <c r="J1918" s="29">
        <f>Лист4!E1916/1000</f>
        <v>920.95224000000007</v>
      </c>
      <c r="K1918" s="33"/>
      <c r="L1918" s="33"/>
    </row>
    <row r="1919" spans="1:12" s="34" customFormat="1" ht="18.75" customHeight="1" x14ac:dyDescent="0.25">
      <c r="A1919" s="23" t="str">
        <f>Лист4!A1917</f>
        <v xml:space="preserve">Политехническая ул. д.1А </v>
      </c>
      <c r="B1919" s="49">
        <f t="shared" si="58"/>
        <v>127.70831489361703</v>
      </c>
      <c r="C1919" s="49">
        <f t="shared" si="59"/>
        <v>8.7073851063829792</v>
      </c>
      <c r="D1919" s="30">
        <v>0</v>
      </c>
      <c r="E1919" s="31">
        <v>8.7073851063829792</v>
      </c>
      <c r="F1919" s="32">
        <v>0</v>
      </c>
      <c r="G1919" s="32">
        <v>0</v>
      </c>
      <c r="H1919" s="32">
        <v>0</v>
      </c>
      <c r="I1919" s="32">
        <v>0</v>
      </c>
      <c r="J1919" s="29">
        <f>Лист4!E1917/1000</f>
        <v>136.41570000000002</v>
      </c>
      <c r="K1919" s="33"/>
      <c r="L1919" s="33"/>
    </row>
    <row r="1920" spans="1:12" s="34" customFormat="1" ht="18.75" customHeight="1" x14ac:dyDescent="0.25">
      <c r="A1920" s="23" t="str">
        <f>Лист4!A1918</f>
        <v xml:space="preserve">Политехническая ул. д.3А </v>
      </c>
      <c r="B1920" s="49">
        <f t="shared" si="58"/>
        <v>206.88051063829789</v>
      </c>
      <c r="C1920" s="49">
        <f t="shared" si="59"/>
        <v>14.10548936170213</v>
      </c>
      <c r="D1920" s="30">
        <v>0</v>
      </c>
      <c r="E1920" s="31">
        <v>14.10548936170213</v>
      </c>
      <c r="F1920" s="32">
        <v>0</v>
      </c>
      <c r="G1920" s="32">
        <v>0</v>
      </c>
      <c r="H1920" s="32">
        <v>0</v>
      </c>
      <c r="I1920" s="32">
        <v>0</v>
      </c>
      <c r="J1920" s="29">
        <f>Лист4!E1918/1000</f>
        <v>220.98600000000002</v>
      </c>
      <c r="K1920" s="33"/>
      <c r="L1920" s="33"/>
    </row>
    <row r="1921" spans="1:12" s="34" customFormat="1" ht="18.75" customHeight="1" x14ac:dyDescent="0.25">
      <c r="A1921" s="23" t="str">
        <f>Лист4!A1919</f>
        <v xml:space="preserve">Профессиональная ул. д.44 </v>
      </c>
      <c r="B1921" s="49">
        <f t="shared" si="58"/>
        <v>28.153680851063832</v>
      </c>
      <c r="C1921" s="49">
        <f t="shared" si="59"/>
        <v>1.9195691489361706</v>
      </c>
      <c r="D1921" s="30">
        <v>0</v>
      </c>
      <c r="E1921" s="31">
        <v>1.9195691489361706</v>
      </c>
      <c r="F1921" s="32">
        <v>0</v>
      </c>
      <c r="G1921" s="32">
        <v>0</v>
      </c>
      <c r="H1921" s="32">
        <v>0</v>
      </c>
      <c r="I1921" s="32">
        <v>0</v>
      </c>
      <c r="J1921" s="29">
        <f>Лист4!E1919/1000</f>
        <v>30.073250000000002</v>
      </c>
      <c r="K1921" s="33"/>
      <c r="L1921" s="33"/>
    </row>
    <row r="1922" spans="1:12" s="34" customFormat="1" ht="18.75" customHeight="1" x14ac:dyDescent="0.25">
      <c r="A1922" s="23" t="str">
        <f>Лист4!A1920</f>
        <v xml:space="preserve">Профессиональная ул. д.46 </v>
      </c>
      <c r="B1922" s="49">
        <f t="shared" si="58"/>
        <v>3.3461531914893619</v>
      </c>
      <c r="C1922" s="49">
        <f t="shared" si="59"/>
        <v>0.22814680851063832</v>
      </c>
      <c r="D1922" s="30">
        <v>0</v>
      </c>
      <c r="E1922" s="31">
        <v>0.22814680851063832</v>
      </c>
      <c r="F1922" s="32">
        <v>0</v>
      </c>
      <c r="G1922" s="32">
        <v>0</v>
      </c>
      <c r="H1922" s="32">
        <v>0</v>
      </c>
      <c r="I1922" s="32">
        <v>0</v>
      </c>
      <c r="J1922" s="29">
        <f>Лист4!E1920/1000</f>
        <v>3.5743</v>
      </c>
      <c r="K1922" s="33"/>
      <c r="L1922" s="33"/>
    </row>
    <row r="1923" spans="1:12" s="34" customFormat="1" ht="18.75" customHeight="1" x14ac:dyDescent="0.25">
      <c r="A1923" s="23" t="str">
        <f>Лист4!A1921</f>
        <v xml:space="preserve">Профсоюзная ул. д.8 </v>
      </c>
      <c r="B1923" s="49">
        <f t="shared" si="58"/>
        <v>678.12378723404254</v>
      </c>
      <c r="C1923" s="49">
        <f t="shared" si="59"/>
        <v>46.235712765957445</v>
      </c>
      <c r="D1923" s="30">
        <v>0</v>
      </c>
      <c r="E1923" s="31">
        <v>46.235712765957445</v>
      </c>
      <c r="F1923" s="32">
        <v>0</v>
      </c>
      <c r="G1923" s="32">
        <v>0</v>
      </c>
      <c r="H1923" s="32">
        <v>0</v>
      </c>
      <c r="I1923" s="32">
        <v>0</v>
      </c>
      <c r="J1923" s="29">
        <f>Лист4!E1921/1000</f>
        <v>724.35950000000003</v>
      </c>
      <c r="K1923" s="33"/>
      <c r="L1923" s="33"/>
    </row>
    <row r="1924" spans="1:12" s="34" customFormat="1" ht="18.75" customHeight="1" x14ac:dyDescent="0.25">
      <c r="A1924" s="23" t="str">
        <f>Лист4!A1922</f>
        <v xml:space="preserve">Профсоюзная ул. д.8 - корп. 1 </v>
      </c>
      <c r="B1924" s="49">
        <f t="shared" ref="B1924:B1987" si="60">J1924+I1924-E1924</f>
        <v>455.11533872340431</v>
      </c>
      <c r="C1924" s="49">
        <f t="shared" ref="C1924:C1987" si="61">E1924</f>
        <v>31.03059127659575</v>
      </c>
      <c r="D1924" s="30">
        <v>0</v>
      </c>
      <c r="E1924" s="31">
        <v>31.03059127659575</v>
      </c>
      <c r="F1924" s="32">
        <v>0</v>
      </c>
      <c r="G1924" s="32">
        <v>0</v>
      </c>
      <c r="H1924" s="32">
        <v>0</v>
      </c>
      <c r="I1924" s="32">
        <v>0</v>
      </c>
      <c r="J1924" s="29">
        <f>Лист4!E1922/1000</f>
        <v>486.14593000000008</v>
      </c>
      <c r="K1924" s="33"/>
      <c r="L1924" s="33"/>
    </row>
    <row r="1925" spans="1:12" s="34" customFormat="1" ht="18.75" customHeight="1" x14ac:dyDescent="0.25">
      <c r="A1925" s="23" t="str">
        <f>Лист4!A1923</f>
        <v xml:space="preserve">Профсоюзная ул. д.8 - корп. 2 </v>
      </c>
      <c r="B1925" s="49">
        <f t="shared" si="60"/>
        <v>402.22469872340423</v>
      </c>
      <c r="C1925" s="49">
        <f t="shared" si="61"/>
        <v>27.424411276595741</v>
      </c>
      <c r="D1925" s="30">
        <v>0</v>
      </c>
      <c r="E1925" s="31">
        <v>27.424411276595741</v>
      </c>
      <c r="F1925" s="32">
        <v>0</v>
      </c>
      <c r="G1925" s="32">
        <v>0</v>
      </c>
      <c r="H1925" s="32">
        <v>0</v>
      </c>
      <c r="I1925" s="32">
        <v>0</v>
      </c>
      <c r="J1925" s="29">
        <f>Лист4!E1923/1000</f>
        <v>429.64910999999995</v>
      </c>
      <c r="K1925" s="33"/>
      <c r="L1925" s="33"/>
    </row>
    <row r="1926" spans="1:12" s="34" customFormat="1" ht="18.75" customHeight="1" x14ac:dyDescent="0.25">
      <c r="A1926" s="23" t="str">
        <f>Лист4!A1924</f>
        <v xml:space="preserve">Профсоюзная ул. д.8 - корп. 3 </v>
      </c>
      <c r="B1926" s="49">
        <f t="shared" si="60"/>
        <v>534.98987744680824</v>
      </c>
      <c r="C1926" s="49">
        <f t="shared" si="61"/>
        <v>36.476582553191477</v>
      </c>
      <c r="D1926" s="30">
        <v>0</v>
      </c>
      <c r="E1926" s="31">
        <v>36.476582553191477</v>
      </c>
      <c r="F1926" s="32">
        <v>0</v>
      </c>
      <c r="G1926" s="32">
        <v>0</v>
      </c>
      <c r="H1926" s="32">
        <v>0</v>
      </c>
      <c r="I1926" s="32">
        <v>0</v>
      </c>
      <c r="J1926" s="29">
        <f>Лист4!E1924/1000</f>
        <v>571.46645999999976</v>
      </c>
      <c r="K1926" s="33"/>
      <c r="L1926" s="33"/>
    </row>
    <row r="1927" spans="1:12" s="34" customFormat="1" ht="18.75" customHeight="1" x14ac:dyDescent="0.25">
      <c r="A1927" s="23" t="str">
        <f>Лист4!A1925</f>
        <v xml:space="preserve">Румынская ул. д.11 - корп. 1 </v>
      </c>
      <c r="B1927" s="49">
        <f t="shared" si="60"/>
        <v>618.36130212765988</v>
      </c>
      <c r="C1927" s="49">
        <f t="shared" si="61"/>
        <v>42.160997872340445</v>
      </c>
      <c r="D1927" s="30">
        <v>0</v>
      </c>
      <c r="E1927" s="31">
        <v>42.160997872340445</v>
      </c>
      <c r="F1927" s="32">
        <v>0</v>
      </c>
      <c r="G1927" s="32">
        <v>0</v>
      </c>
      <c r="H1927" s="32">
        <v>0</v>
      </c>
      <c r="I1927" s="32">
        <v>0</v>
      </c>
      <c r="J1927" s="29">
        <f>Лист4!E1925/1000</f>
        <v>660.52230000000031</v>
      </c>
      <c r="K1927" s="33"/>
      <c r="L1927" s="33"/>
    </row>
    <row r="1928" spans="1:12" s="34" customFormat="1" ht="18.75" customHeight="1" x14ac:dyDescent="0.25">
      <c r="A1928" s="23" t="str">
        <f>Лист4!A1926</f>
        <v xml:space="preserve">Румынская ул. д.18 </v>
      </c>
      <c r="B1928" s="49">
        <f t="shared" si="60"/>
        <v>1155.9548</v>
      </c>
      <c r="C1928" s="49">
        <f t="shared" si="61"/>
        <v>78.815100000000001</v>
      </c>
      <c r="D1928" s="30">
        <v>0</v>
      </c>
      <c r="E1928" s="31">
        <v>78.815100000000001</v>
      </c>
      <c r="F1928" s="32">
        <v>0</v>
      </c>
      <c r="G1928" s="32">
        <v>0</v>
      </c>
      <c r="H1928" s="32">
        <v>0</v>
      </c>
      <c r="I1928" s="32">
        <v>0</v>
      </c>
      <c r="J1928" s="29">
        <f>Лист4!E1926/1000</f>
        <v>1234.7699</v>
      </c>
      <c r="K1928" s="33"/>
      <c r="L1928" s="33"/>
    </row>
    <row r="1929" spans="1:12" s="34" customFormat="1" ht="18.75" customHeight="1" x14ac:dyDescent="0.25">
      <c r="A1929" s="23" t="str">
        <f>Лист4!A1927</f>
        <v xml:space="preserve">Румынская ул. д.9 - корп. 2 </v>
      </c>
      <c r="B1929" s="49">
        <f t="shared" si="60"/>
        <v>1169.6603319148937</v>
      </c>
      <c r="C1929" s="49">
        <f t="shared" si="61"/>
        <v>79.74956808510639</v>
      </c>
      <c r="D1929" s="30">
        <v>0</v>
      </c>
      <c r="E1929" s="31">
        <v>79.74956808510639</v>
      </c>
      <c r="F1929" s="32">
        <v>0</v>
      </c>
      <c r="G1929" s="32">
        <v>0</v>
      </c>
      <c r="H1929" s="32">
        <v>0</v>
      </c>
      <c r="I1929" s="32">
        <v>0</v>
      </c>
      <c r="J1929" s="29">
        <f>Лист4!E1927/1000</f>
        <v>1249.4099000000001</v>
      </c>
      <c r="K1929" s="33"/>
      <c r="L1929" s="33"/>
    </row>
    <row r="1930" spans="1:12" s="34" customFormat="1" ht="18.75" customHeight="1" x14ac:dyDescent="0.25">
      <c r="A1930" s="23" t="str">
        <f>Лист4!A1928</f>
        <v xml:space="preserve">Савушкина ул. д.11 </v>
      </c>
      <c r="B1930" s="49">
        <f t="shared" si="60"/>
        <v>577.30896510638286</v>
      </c>
      <c r="C1930" s="49">
        <f t="shared" si="61"/>
        <v>39.36197489361701</v>
      </c>
      <c r="D1930" s="30">
        <v>0</v>
      </c>
      <c r="E1930" s="31">
        <v>39.36197489361701</v>
      </c>
      <c r="F1930" s="32">
        <v>0</v>
      </c>
      <c r="G1930" s="32">
        <v>0</v>
      </c>
      <c r="H1930" s="32">
        <v>0</v>
      </c>
      <c r="I1930" s="32">
        <v>0</v>
      </c>
      <c r="J1930" s="29">
        <f>Лист4!E1928/1000</f>
        <v>616.67093999999986</v>
      </c>
      <c r="K1930" s="33"/>
      <c r="L1930" s="33"/>
    </row>
    <row r="1931" spans="1:12" s="34" customFormat="1" ht="18.75" customHeight="1" x14ac:dyDescent="0.25">
      <c r="A1931" s="23" t="str">
        <f>Лист4!A1929</f>
        <v xml:space="preserve">Савушкина ул. д.13 </v>
      </c>
      <c r="B1931" s="49">
        <f t="shared" si="60"/>
        <v>543.42302978723433</v>
      </c>
      <c r="C1931" s="49">
        <f t="shared" si="61"/>
        <v>37.051570212765981</v>
      </c>
      <c r="D1931" s="30">
        <v>0</v>
      </c>
      <c r="E1931" s="31">
        <v>37.051570212765981</v>
      </c>
      <c r="F1931" s="32">
        <v>0</v>
      </c>
      <c r="G1931" s="32">
        <v>0</v>
      </c>
      <c r="H1931" s="32">
        <v>0</v>
      </c>
      <c r="I1931" s="32">
        <v>0</v>
      </c>
      <c r="J1931" s="29">
        <f>Лист4!E1929/1000</f>
        <v>580.47460000000035</v>
      </c>
      <c r="K1931" s="33"/>
      <c r="L1931" s="33"/>
    </row>
    <row r="1932" spans="1:12" s="34" customFormat="1" ht="18.75" customHeight="1" x14ac:dyDescent="0.25">
      <c r="A1932" s="23" t="str">
        <f>Лист4!A1930</f>
        <v xml:space="preserve">Савушкина ул. д.14 </v>
      </c>
      <c r="B1932" s="49">
        <f t="shared" si="60"/>
        <v>716.39611063829784</v>
      </c>
      <c r="C1932" s="49">
        <f t="shared" si="61"/>
        <v>48.845189361702126</v>
      </c>
      <c r="D1932" s="30">
        <v>0</v>
      </c>
      <c r="E1932" s="31">
        <v>48.845189361702126</v>
      </c>
      <c r="F1932" s="32">
        <v>0</v>
      </c>
      <c r="G1932" s="32">
        <v>0</v>
      </c>
      <c r="H1932" s="32">
        <v>0</v>
      </c>
      <c r="I1932" s="32">
        <v>0</v>
      </c>
      <c r="J1932" s="29">
        <f>Лист4!E1930/1000</f>
        <v>765.24129999999991</v>
      </c>
      <c r="K1932" s="33"/>
      <c r="L1932" s="33"/>
    </row>
    <row r="1933" spans="1:12" s="34" customFormat="1" ht="18.75" customHeight="1" x14ac:dyDescent="0.25">
      <c r="A1933" s="23" t="str">
        <f>Лист4!A1931</f>
        <v xml:space="preserve">Савушкина ул. д.17 - корп. 2 </v>
      </c>
      <c r="B1933" s="49">
        <f t="shared" si="60"/>
        <v>547.17943744680861</v>
      </c>
      <c r="C1933" s="49">
        <f t="shared" si="61"/>
        <v>35.344052553191489</v>
      </c>
      <c r="D1933" s="30">
        <v>0</v>
      </c>
      <c r="E1933" s="31">
        <v>35.344052553191489</v>
      </c>
      <c r="F1933" s="32">
        <v>0</v>
      </c>
      <c r="G1933" s="32">
        <v>0</v>
      </c>
      <c r="H1933" s="32">
        <v>0</v>
      </c>
      <c r="I1933" s="32">
        <v>28.8</v>
      </c>
      <c r="J1933" s="29">
        <f>Лист4!E1931/1000-I1933</f>
        <v>553.72349000000008</v>
      </c>
      <c r="K1933" s="33"/>
      <c r="L1933" s="33"/>
    </row>
    <row r="1934" spans="1:12" s="34" customFormat="1" ht="18.75" customHeight="1" x14ac:dyDescent="0.25">
      <c r="A1934" s="23" t="str">
        <f>Лист4!A1932</f>
        <v xml:space="preserve">Савушкина ул. д.18/11 </v>
      </c>
      <c r="B1934" s="49">
        <f t="shared" si="60"/>
        <v>767.97412765957472</v>
      </c>
      <c r="C1934" s="49">
        <f t="shared" si="61"/>
        <v>52.361872340425535</v>
      </c>
      <c r="D1934" s="30">
        <v>0</v>
      </c>
      <c r="E1934" s="31">
        <v>52.361872340425535</v>
      </c>
      <c r="F1934" s="32">
        <v>0</v>
      </c>
      <c r="G1934" s="32">
        <v>0</v>
      </c>
      <c r="H1934" s="32">
        <v>0</v>
      </c>
      <c r="I1934" s="32">
        <v>1913.5</v>
      </c>
      <c r="J1934" s="29">
        <f>Лист4!E1932/1000-I1934</f>
        <v>-1093.1639999999998</v>
      </c>
      <c r="K1934" s="33"/>
      <c r="L1934" s="33"/>
    </row>
    <row r="1935" spans="1:12" s="34" customFormat="1" ht="18.75" customHeight="1" x14ac:dyDescent="0.25">
      <c r="A1935" s="23" t="str">
        <f>Лист4!A1933</f>
        <v xml:space="preserve">Савушкина ул. д.19 - корп. 1 </v>
      </c>
      <c r="B1935" s="49">
        <f t="shared" si="60"/>
        <v>511.24802978723386</v>
      </c>
      <c r="C1935" s="49">
        <f t="shared" si="61"/>
        <v>34.857820212765944</v>
      </c>
      <c r="D1935" s="30">
        <v>0</v>
      </c>
      <c r="E1935" s="31">
        <v>34.857820212765944</v>
      </c>
      <c r="F1935" s="32">
        <v>0</v>
      </c>
      <c r="G1935" s="32">
        <v>0</v>
      </c>
      <c r="H1935" s="32">
        <v>0</v>
      </c>
      <c r="I1935" s="32">
        <v>0</v>
      </c>
      <c r="J1935" s="29">
        <f>Лист4!E1933/1000</f>
        <v>546.1058499999998</v>
      </c>
      <c r="K1935" s="33"/>
      <c r="L1935" s="33"/>
    </row>
    <row r="1936" spans="1:12" s="34" customFormat="1" ht="18.75" customHeight="1" x14ac:dyDescent="0.25">
      <c r="A1936" s="23" t="str">
        <f>Лист4!A1934</f>
        <v xml:space="preserve">Савушкина ул. д.19 - корп. 2 </v>
      </c>
      <c r="B1936" s="49">
        <f t="shared" si="60"/>
        <v>578.85646382978712</v>
      </c>
      <c r="C1936" s="49">
        <f t="shared" si="61"/>
        <v>39.467486170212752</v>
      </c>
      <c r="D1936" s="30">
        <v>0</v>
      </c>
      <c r="E1936" s="31">
        <v>39.467486170212752</v>
      </c>
      <c r="F1936" s="32">
        <v>0</v>
      </c>
      <c r="G1936" s="32">
        <v>0</v>
      </c>
      <c r="H1936" s="32">
        <v>0</v>
      </c>
      <c r="I1936" s="32">
        <v>0</v>
      </c>
      <c r="J1936" s="29">
        <f>Лист4!E1934/1000</f>
        <v>618.32394999999985</v>
      </c>
      <c r="K1936" s="33"/>
      <c r="L1936" s="33"/>
    </row>
    <row r="1937" spans="1:12" s="34" customFormat="1" ht="18.75" customHeight="1" x14ac:dyDescent="0.25">
      <c r="A1937" s="23" t="str">
        <f>Лист4!A1935</f>
        <v xml:space="preserve">Савушкина ул. д.2 </v>
      </c>
      <c r="B1937" s="49">
        <f t="shared" si="60"/>
        <v>25.99557446808511</v>
      </c>
      <c r="C1937" s="49">
        <f t="shared" si="61"/>
        <v>1.772425531914894</v>
      </c>
      <c r="D1937" s="30">
        <v>0</v>
      </c>
      <c r="E1937" s="31">
        <v>1.772425531914894</v>
      </c>
      <c r="F1937" s="32">
        <v>0</v>
      </c>
      <c r="G1937" s="32">
        <v>0</v>
      </c>
      <c r="H1937" s="32">
        <v>0</v>
      </c>
      <c r="I1937" s="32">
        <v>0</v>
      </c>
      <c r="J1937" s="29">
        <f>Лист4!E1935/1000</f>
        <v>27.768000000000004</v>
      </c>
      <c r="K1937" s="33"/>
      <c r="L1937" s="33"/>
    </row>
    <row r="1938" spans="1:12" s="34" customFormat="1" ht="18.75" customHeight="1" x14ac:dyDescent="0.25">
      <c r="A1938" s="23" t="str">
        <f>Лист4!A1936</f>
        <v xml:space="preserve">Савушкина ул. д.20/10 </v>
      </c>
      <c r="B1938" s="49">
        <f t="shared" si="60"/>
        <v>774.77877446808498</v>
      </c>
      <c r="C1938" s="49">
        <f t="shared" si="61"/>
        <v>52.825825531914887</v>
      </c>
      <c r="D1938" s="30">
        <v>0</v>
      </c>
      <c r="E1938" s="31">
        <v>52.825825531914887</v>
      </c>
      <c r="F1938" s="32">
        <v>0</v>
      </c>
      <c r="G1938" s="32">
        <v>0</v>
      </c>
      <c r="H1938" s="32">
        <v>0</v>
      </c>
      <c r="I1938" s="32">
        <v>2422.3000000000002</v>
      </c>
      <c r="J1938" s="29">
        <f>Лист4!E1936/1000-I1938</f>
        <v>-1594.6954000000003</v>
      </c>
      <c r="K1938" s="33"/>
      <c r="L1938" s="33"/>
    </row>
    <row r="1939" spans="1:12" s="34" customFormat="1" ht="18.75" customHeight="1" x14ac:dyDescent="0.25">
      <c r="A1939" s="23" t="str">
        <f>Лист4!A1937</f>
        <v xml:space="preserve">Савушкина ул. д.25 - корп. 2 </v>
      </c>
      <c r="B1939" s="49">
        <f t="shared" si="60"/>
        <v>565.12152680851057</v>
      </c>
      <c r="C1939" s="49">
        <f t="shared" si="61"/>
        <v>38.531013191489357</v>
      </c>
      <c r="D1939" s="30">
        <v>0</v>
      </c>
      <c r="E1939" s="31">
        <v>38.531013191489357</v>
      </c>
      <c r="F1939" s="32">
        <v>0</v>
      </c>
      <c r="G1939" s="32">
        <v>0</v>
      </c>
      <c r="H1939" s="32">
        <v>0</v>
      </c>
      <c r="I1939" s="32">
        <v>0</v>
      </c>
      <c r="J1939" s="29">
        <f>Лист4!E1937/1000</f>
        <v>603.65253999999993</v>
      </c>
      <c r="K1939" s="33"/>
      <c r="L1939" s="33"/>
    </row>
    <row r="1940" spans="1:12" s="34" customFormat="1" ht="18.75" customHeight="1" x14ac:dyDescent="0.25">
      <c r="A1940" s="23" t="str">
        <f>Лист4!A1938</f>
        <v xml:space="preserve">Савушкина ул. д.27 </v>
      </c>
      <c r="B1940" s="49">
        <f t="shared" si="60"/>
        <v>581.19877106382978</v>
      </c>
      <c r="C1940" s="49">
        <f t="shared" si="61"/>
        <v>39.627188936170214</v>
      </c>
      <c r="D1940" s="30">
        <v>0</v>
      </c>
      <c r="E1940" s="31">
        <v>39.627188936170214</v>
      </c>
      <c r="F1940" s="32">
        <v>0</v>
      </c>
      <c r="G1940" s="32">
        <v>0</v>
      </c>
      <c r="H1940" s="32">
        <v>0</v>
      </c>
      <c r="I1940" s="32">
        <v>0</v>
      </c>
      <c r="J1940" s="29">
        <f>Лист4!E1938/1000</f>
        <v>620.82596000000001</v>
      </c>
      <c r="K1940" s="33"/>
      <c r="L1940" s="33"/>
    </row>
    <row r="1941" spans="1:12" s="34" customFormat="1" ht="25.5" customHeight="1" x14ac:dyDescent="0.25">
      <c r="A1941" s="23" t="str">
        <f>Лист4!A1939</f>
        <v xml:space="preserve">Савушкина ул. д.3 - корп. 2 </v>
      </c>
      <c r="B1941" s="49">
        <f t="shared" si="60"/>
        <v>379.68292765957449</v>
      </c>
      <c r="C1941" s="49">
        <f t="shared" si="61"/>
        <v>25.887472340425532</v>
      </c>
      <c r="D1941" s="30">
        <v>0</v>
      </c>
      <c r="E1941" s="31">
        <v>25.887472340425532</v>
      </c>
      <c r="F1941" s="32">
        <v>0</v>
      </c>
      <c r="G1941" s="32">
        <v>0</v>
      </c>
      <c r="H1941" s="32">
        <v>0</v>
      </c>
      <c r="I1941" s="32">
        <v>0</v>
      </c>
      <c r="J1941" s="29">
        <f>Лист4!E1939/1000</f>
        <v>405.57040000000001</v>
      </c>
      <c r="K1941" s="33"/>
      <c r="L1941" s="33"/>
    </row>
    <row r="1942" spans="1:12" s="34" customFormat="1" ht="25.5" customHeight="1" x14ac:dyDescent="0.25">
      <c r="A1942" s="23" t="str">
        <f>Лист4!A1940</f>
        <v xml:space="preserve">Савушкина ул. д.33 - корп. 2 </v>
      </c>
      <c r="B1942" s="49">
        <f t="shared" si="60"/>
        <v>567.91286808510631</v>
      </c>
      <c r="C1942" s="49">
        <f t="shared" si="61"/>
        <v>38.721331914893611</v>
      </c>
      <c r="D1942" s="30">
        <v>0</v>
      </c>
      <c r="E1942" s="31">
        <v>38.721331914893611</v>
      </c>
      <c r="F1942" s="32">
        <v>0</v>
      </c>
      <c r="G1942" s="32">
        <v>0</v>
      </c>
      <c r="H1942" s="32">
        <v>0</v>
      </c>
      <c r="I1942" s="32">
        <v>0</v>
      </c>
      <c r="J1942" s="29">
        <f>Лист4!E1940/1000</f>
        <v>606.63419999999996</v>
      </c>
      <c r="K1942" s="33"/>
      <c r="L1942" s="33"/>
    </row>
    <row r="1943" spans="1:12" s="34" customFormat="1" ht="25.5" customHeight="1" x14ac:dyDescent="0.25">
      <c r="A1943" s="23" t="str">
        <f>Лист4!A1941</f>
        <v xml:space="preserve">Савушкина ул. д.37 - корп. 1 </v>
      </c>
      <c r="B1943" s="49">
        <f t="shared" si="60"/>
        <v>929.75604255319126</v>
      </c>
      <c r="C1943" s="49">
        <f t="shared" si="61"/>
        <v>63.392457446808493</v>
      </c>
      <c r="D1943" s="30">
        <v>0</v>
      </c>
      <c r="E1943" s="31">
        <v>63.392457446808493</v>
      </c>
      <c r="F1943" s="32">
        <v>0</v>
      </c>
      <c r="G1943" s="32">
        <v>0</v>
      </c>
      <c r="H1943" s="32">
        <v>0</v>
      </c>
      <c r="I1943" s="32">
        <v>0</v>
      </c>
      <c r="J1943" s="29">
        <f>Лист4!E1941/1000</f>
        <v>993.14849999999979</v>
      </c>
      <c r="K1943" s="33"/>
      <c r="L1943" s="33"/>
    </row>
    <row r="1944" spans="1:12" s="34" customFormat="1" ht="25.5" customHeight="1" x14ac:dyDescent="0.25">
      <c r="A1944" s="23" t="str">
        <f>Лист4!A1942</f>
        <v xml:space="preserve">Савушкина ул. д.37 - корп. 2 </v>
      </c>
      <c r="B1944" s="49">
        <f t="shared" si="60"/>
        <v>692.0079310638298</v>
      </c>
      <c r="C1944" s="49">
        <f t="shared" si="61"/>
        <v>47.18235893617021</v>
      </c>
      <c r="D1944" s="30">
        <v>0</v>
      </c>
      <c r="E1944" s="31">
        <v>47.18235893617021</v>
      </c>
      <c r="F1944" s="32">
        <v>0</v>
      </c>
      <c r="G1944" s="32">
        <v>0</v>
      </c>
      <c r="H1944" s="32">
        <v>0</v>
      </c>
      <c r="I1944" s="32">
        <v>2001.1</v>
      </c>
      <c r="J1944" s="29">
        <f>Лист4!E1942/1000-I1944</f>
        <v>-1261.9097099999999</v>
      </c>
      <c r="K1944" s="33"/>
      <c r="L1944" s="33"/>
    </row>
    <row r="1945" spans="1:12" s="34" customFormat="1" ht="25.5" customHeight="1" x14ac:dyDescent="0.25">
      <c r="A1945" s="23" t="str">
        <f>Лист4!A1943</f>
        <v xml:space="preserve">Савушкина ул. д.4 - корп. 1 </v>
      </c>
      <c r="B1945" s="49">
        <f t="shared" si="60"/>
        <v>1919.1526153191492</v>
      </c>
      <c r="C1945" s="49">
        <f t="shared" si="61"/>
        <v>130.85131468085109</v>
      </c>
      <c r="D1945" s="30">
        <v>0</v>
      </c>
      <c r="E1945" s="31">
        <v>130.85131468085109</v>
      </c>
      <c r="F1945" s="32">
        <v>0</v>
      </c>
      <c r="G1945" s="32">
        <v>0</v>
      </c>
      <c r="H1945" s="32">
        <v>0</v>
      </c>
      <c r="I1945" s="32">
        <v>0</v>
      </c>
      <c r="J1945" s="29">
        <f>Лист4!E1943/1000</f>
        <v>2050.0039300000003</v>
      </c>
      <c r="K1945" s="33"/>
      <c r="L1945" s="33"/>
    </row>
    <row r="1946" spans="1:12" s="34" customFormat="1" ht="25.5" customHeight="1" x14ac:dyDescent="0.25">
      <c r="A1946" s="23" t="str">
        <f>Лист4!A1944</f>
        <v xml:space="preserve">Савушкина ул. д.40 </v>
      </c>
      <c r="B1946" s="49">
        <f t="shared" si="60"/>
        <v>18.293992340425536</v>
      </c>
      <c r="C1946" s="49">
        <f t="shared" si="61"/>
        <v>1.2473176595744682</v>
      </c>
      <c r="D1946" s="30">
        <v>0</v>
      </c>
      <c r="E1946" s="31">
        <v>1.2473176595744682</v>
      </c>
      <c r="F1946" s="32">
        <v>0</v>
      </c>
      <c r="G1946" s="32">
        <v>0</v>
      </c>
      <c r="H1946" s="32">
        <v>0</v>
      </c>
      <c r="I1946" s="32">
        <v>0</v>
      </c>
      <c r="J1946" s="29">
        <f>Лист4!E1944/1000</f>
        <v>19.541310000000003</v>
      </c>
      <c r="K1946" s="33"/>
      <c r="L1946" s="33"/>
    </row>
    <row r="1947" spans="1:12" s="34" customFormat="1" ht="38.25" customHeight="1" x14ac:dyDescent="0.25">
      <c r="A1947" s="23" t="str">
        <f>Лист4!A1945</f>
        <v xml:space="preserve">Савушкина ул. д.42/4А </v>
      </c>
      <c r="B1947" s="49">
        <f t="shared" si="60"/>
        <v>4.064860425531915</v>
      </c>
      <c r="C1947" s="49">
        <f t="shared" si="61"/>
        <v>0.27714957446808514</v>
      </c>
      <c r="D1947" s="30">
        <v>0</v>
      </c>
      <c r="E1947" s="31">
        <v>0.27714957446808514</v>
      </c>
      <c r="F1947" s="32">
        <v>0</v>
      </c>
      <c r="G1947" s="32">
        <v>0</v>
      </c>
      <c r="H1947" s="32">
        <v>0</v>
      </c>
      <c r="I1947" s="32">
        <v>0</v>
      </c>
      <c r="J1947" s="29">
        <f>Лист4!E1945/1000</f>
        <v>4.3420100000000001</v>
      </c>
      <c r="K1947" s="33"/>
      <c r="L1947" s="33"/>
    </row>
    <row r="1948" spans="1:12" s="34" customFormat="1" ht="25.5" customHeight="1" x14ac:dyDescent="0.25">
      <c r="A1948" s="23" t="str">
        <f>Лист4!A1946</f>
        <v xml:space="preserve">Савушкина ул. д.42/4Б </v>
      </c>
      <c r="B1948" s="49">
        <f t="shared" si="60"/>
        <v>9.4365957446808507E-2</v>
      </c>
      <c r="C1948" s="49">
        <f t="shared" si="61"/>
        <v>6.4340425531914883E-3</v>
      </c>
      <c r="D1948" s="30">
        <v>0</v>
      </c>
      <c r="E1948" s="31">
        <v>6.4340425531914883E-3</v>
      </c>
      <c r="F1948" s="32">
        <v>0</v>
      </c>
      <c r="G1948" s="32">
        <v>0</v>
      </c>
      <c r="H1948" s="32">
        <v>0</v>
      </c>
      <c r="I1948" s="32">
        <v>0</v>
      </c>
      <c r="J1948" s="29">
        <f>Лист4!E1946/1000</f>
        <v>0.1008</v>
      </c>
      <c r="K1948" s="33"/>
      <c r="L1948" s="33"/>
    </row>
    <row r="1949" spans="1:12" s="34" customFormat="1" ht="25.5" customHeight="1" x14ac:dyDescent="0.25">
      <c r="A1949" s="23" t="str">
        <f>Лист4!A1947</f>
        <v xml:space="preserve">Савушкина ул. д.46 </v>
      </c>
      <c r="B1949" s="49">
        <f t="shared" si="60"/>
        <v>1708.0927131914887</v>
      </c>
      <c r="C1949" s="49">
        <f t="shared" si="61"/>
        <v>116.4608668085106</v>
      </c>
      <c r="D1949" s="30">
        <v>0</v>
      </c>
      <c r="E1949" s="31">
        <v>116.4608668085106</v>
      </c>
      <c r="F1949" s="32">
        <v>0</v>
      </c>
      <c r="G1949" s="32">
        <v>0</v>
      </c>
      <c r="H1949" s="32">
        <v>0</v>
      </c>
      <c r="I1949" s="32">
        <v>0</v>
      </c>
      <c r="J1949" s="29">
        <f>Лист4!E1947/1000</f>
        <v>1824.5535799999993</v>
      </c>
      <c r="K1949" s="33"/>
      <c r="L1949" s="33"/>
    </row>
    <row r="1950" spans="1:12" s="34" customFormat="1" ht="25.5" customHeight="1" x14ac:dyDescent="0.25">
      <c r="A1950" s="23" t="str">
        <f>Лист4!A1948</f>
        <v xml:space="preserve">Савушкина ул. д.48 </v>
      </c>
      <c r="B1950" s="49">
        <f t="shared" si="60"/>
        <v>369.03857872340433</v>
      </c>
      <c r="C1950" s="49">
        <f t="shared" si="61"/>
        <v>25.161721276595753</v>
      </c>
      <c r="D1950" s="30">
        <v>0</v>
      </c>
      <c r="E1950" s="31">
        <v>25.161721276595753</v>
      </c>
      <c r="F1950" s="32">
        <v>0</v>
      </c>
      <c r="G1950" s="32">
        <v>0</v>
      </c>
      <c r="H1950" s="32">
        <v>0</v>
      </c>
      <c r="I1950" s="32">
        <v>0</v>
      </c>
      <c r="J1950" s="29">
        <f>Лист4!E1948/1000</f>
        <v>394.20030000000008</v>
      </c>
      <c r="K1950" s="33"/>
      <c r="L1950" s="33"/>
    </row>
    <row r="1951" spans="1:12" s="34" customFormat="1" ht="25.5" customHeight="1" x14ac:dyDescent="0.25">
      <c r="A1951" s="23" t="str">
        <f>Лист4!A1949</f>
        <v xml:space="preserve">Савушкина ул. д.50 </v>
      </c>
      <c r="B1951" s="49">
        <f t="shared" si="60"/>
        <v>324.30309531914895</v>
      </c>
      <c r="C1951" s="49">
        <f t="shared" si="61"/>
        <v>22.111574680851064</v>
      </c>
      <c r="D1951" s="30">
        <v>0</v>
      </c>
      <c r="E1951" s="31">
        <v>22.111574680851064</v>
      </c>
      <c r="F1951" s="32">
        <v>0</v>
      </c>
      <c r="G1951" s="32">
        <v>0</v>
      </c>
      <c r="H1951" s="32">
        <v>0</v>
      </c>
      <c r="I1951" s="32">
        <v>0</v>
      </c>
      <c r="J1951" s="29">
        <f>Лист4!E1949/1000</f>
        <v>346.41467</v>
      </c>
      <c r="K1951" s="33"/>
      <c r="L1951" s="33"/>
    </row>
    <row r="1952" spans="1:12" s="34" customFormat="1" ht="25.5" customHeight="1" x14ac:dyDescent="0.25">
      <c r="A1952" s="23" t="str">
        <f>Лист4!A1950</f>
        <v xml:space="preserve">Савушкина ул. д.52 </v>
      </c>
      <c r="B1952" s="49">
        <f t="shared" si="60"/>
        <v>388.04882553191499</v>
      </c>
      <c r="C1952" s="49">
        <f t="shared" si="61"/>
        <v>26.457874468085116</v>
      </c>
      <c r="D1952" s="30">
        <v>0</v>
      </c>
      <c r="E1952" s="31">
        <v>26.457874468085116</v>
      </c>
      <c r="F1952" s="32">
        <v>0</v>
      </c>
      <c r="G1952" s="32">
        <v>0</v>
      </c>
      <c r="H1952" s="32">
        <v>0</v>
      </c>
      <c r="I1952" s="32">
        <v>0</v>
      </c>
      <c r="J1952" s="29">
        <f>Лист4!E1950/1000</f>
        <v>414.50670000000008</v>
      </c>
      <c r="K1952" s="33"/>
      <c r="L1952" s="33"/>
    </row>
    <row r="1953" spans="1:12" s="34" customFormat="1" ht="25.5" customHeight="1" x14ac:dyDescent="0.25">
      <c r="A1953" s="23" t="str">
        <f>Лист4!A1951</f>
        <v xml:space="preserve">Савушкина ул. д.7/2 </v>
      </c>
      <c r="B1953" s="49">
        <f t="shared" si="60"/>
        <v>568.30568510638295</v>
      </c>
      <c r="C1953" s="49">
        <f t="shared" si="61"/>
        <v>38.748114893617021</v>
      </c>
      <c r="D1953" s="30">
        <v>0</v>
      </c>
      <c r="E1953" s="31">
        <v>38.748114893617021</v>
      </c>
      <c r="F1953" s="32">
        <v>0</v>
      </c>
      <c r="G1953" s="32">
        <v>0</v>
      </c>
      <c r="H1953" s="32">
        <v>0</v>
      </c>
      <c r="I1953" s="32">
        <v>0</v>
      </c>
      <c r="J1953" s="29">
        <f>Лист4!E1951/1000</f>
        <v>607.05380000000002</v>
      </c>
      <c r="K1953" s="33"/>
      <c r="L1953" s="33"/>
    </row>
    <row r="1954" spans="1:12" s="34" customFormat="1" ht="25.5" customHeight="1" x14ac:dyDescent="0.25">
      <c r="A1954" s="23" t="str">
        <f>Лист4!A1952</f>
        <v xml:space="preserve">Савушкина ул. д.9 </v>
      </c>
      <c r="B1954" s="49">
        <f t="shared" si="60"/>
        <v>621.3230825531914</v>
      </c>
      <c r="C1954" s="49">
        <f t="shared" si="61"/>
        <v>42.362937446808502</v>
      </c>
      <c r="D1954" s="30">
        <v>0</v>
      </c>
      <c r="E1954" s="31">
        <v>42.362937446808502</v>
      </c>
      <c r="F1954" s="32">
        <v>0</v>
      </c>
      <c r="G1954" s="32">
        <v>0</v>
      </c>
      <c r="H1954" s="32">
        <v>0</v>
      </c>
      <c r="I1954" s="32">
        <v>0</v>
      </c>
      <c r="J1954" s="29">
        <f>Лист4!E1952/1000</f>
        <v>663.68601999999987</v>
      </c>
      <c r="K1954" s="33"/>
      <c r="L1954" s="33"/>
    </row>
    <row r="1955" spans="1:12" s="34" customFormat="1" ht="25.5" customHeight="1" x14ac:dyDescent="0.25">
      <c r="A1955" s="23" t="str">
        <f>Лист4!A1953</f>
        <v xml:space="preserve">Славянская ул. д.31 </v>
      </c>
      <c r="B1955" s="49">
        <f t="shared" si="60"/>
        <v>0</v>
      </c>
      <c r="C1955" s="49">
        <f t="shared" si="61"/>
        <v>0</v>
      </c>
      <c r="D1955" s="30">
        <v>0</v>
      </c>
      <c r="E1955" s="31">
        <v>0</v>
      </c>
      <c r="F1955" s="32">
        <v>0</v>
      </c>
      <c r="G1955" s="32">
        <v>0</v>
      </c>
      <c r="H1955" s="32">
        <v>0</v>
      </c>
      <c r="I1955" s="32">
        <v>0</v>
      </c>
      <c r="J1955" s="29">
        <f>Лист4!E1953/1000</f>
        <v>0</v>
      </c>
      <c r="K1955" s="33"/>
      <c r="L1955" s="33"/>
    </row>
    <row r="1956" spans="1:12" s="34" customFormat="1" ht="25.5" customHeight="1" x14ac:dyDescent="0.25">
      <c r="A1956" s="23" t="str">
        <f>Лист4!A1954</f>
        <v xml:space="preserve">Славянская ул. д.7 </v>
      </c>
      <c r="B1956" s="49">
        <f t="shared" si="60"/>
        <v>0</v>
      </c>
      <c r="C1956" s="49">
        <f t="shared" si="61"/>
        <v>0</v>
      </c>
      <c r="D1956" s="30">
        <v>0</v>
      </c>
      <c r="E1956" s="31">
        <v>0</v>
      </c>
      <c r="F1956" s="32">
        <v>0</v>
      </c>
      <c r="G1956" s="32">
        <v>0</v>
      </c>
      <c r="H1956" s="32">
        <v>0</v>
      </c>
      <c r="I1956" s="32">
        <v>0</v>
      </c>
      <c r="J1956" s="29">
        <f>Лист4!E1954/1000</f>
        <v>0</v>
      </c>
      <c r="K1956" s="33"/>
      <c r="L1956" s="33"/>
    </row>
    <row r="1957" spans="1:12" s="34" customFormat="1" ht="25.5" customHeight="1" x14ac:dyDescent="0.25">
      <c r="A1957" s="23" t="str">
        <f>Лист4!A1955</f>
        <v xml:space="preserve">Смоляной пер. д.6 </v>
      </c>
      <c r="B1957" s="49">
        <f t="shared" si="60"/>
        <v>503.44138127659562</v>
      </c>
      <c r="C1957" s="49">
        <f t="shared" si="61"/>
        <v>34.325548723404253</v>
      </c>
      <c r="D1957" s="30">
        <v>0</v>
      </c>
      <c r="E1957" s="31">
        <v>34.325548723404253</v>
      </c>
      <c r="F1957" s="32">
        <v>0</v>
      </c>
      <c r="G1957" s="32">
        <v>0</v>
      </c>
      <c r="H1957" s="32">
        <v>0</v>
      </c>
      <c r="I1957" s="32">
        <v>0</v>
      </c>
      <c r="J1957" s="29">
        <f>Лист4!E1955/1000</f>
        <v>537.76692999999989</v>
      </c>
      <c r="K1957" s="33"/>
      <c r="L1957" s="33"/>
    </row>
    <row r="1958" spans="1:12" s="34" customFormat="1" ht="25.5" customHeight="1" x14ac:dyDescent="0.25">
      <c r="A1958" s="23" t="str">
        <f>Лист4!A1956</f>
        <v xml:space="preserve">Социалистическая ул. д.2 </v>
      </c>
      <c r="B1958" s="49">
        <f t="shared" si="60"/>
        <v>0.11720851063829787</v>
      </c>
      <c r="C1958" s="49">
        <f t="shared" si="61"/>
        <v>7.9914893617021275E-3</v>
      </c>
      <c r="D1958" s="30">
        <v>0</v>
      </c>
      <c r="E1958" s="31">
        <v>7.9914893617021275E-3</v>
      </c>
      <c r="F1958" s="32">
        <v>0</v>
      </c>
      <c r="G1958" s="32">
        <v>0</v>
      </c>
      <c r="H1958" s="32">
        <v>0</v>
      </c>
      <c r="I1958" s="32">
        <v>0</v>
      </c>
      <c r="J1958" s="29">
        <f>Лист4!E1956/1000</f>
        <v>0.12520000000000001</v>
      </c>
      <c r="K1958" s="33"/>
      <c r="L1958" s="33"/>
    </row>
    <row r="1959" spans="1:12" s="34" customFormat="1" ht="18.75" customHeight="1" x14ac:dyDescent="0.25">
      <c r="A1959" s="23" t="str">
        <f>Лист4!A1957</f>
        <v xml:space="preserve">Спортивная ул. д.41 </v>
      </c>
      <c r="B1959" s="49">
        <f t="shared" si="60"/>
        <v>575.12260510638305</v>
      </c>
      <c r="C1959" s="49">
        <f t="shared" si="61"/>
        <v>39.212904893617029</v>
      </c>
      <c r="D1959" s="30">
        <v>0</v>
      </c>
      <c r="E1959" s="31">
        <v>39.212904893617029</v>
      </c>
      <c r="F1959" s="32">
        <v>0</v>
      </c>
      <c r="G1959" s="32">
        <v>0</v>
      </c>
      <c r="H1959" s="32">
        <v>0</v>
      </c>
      <c r="I1959" s="32">
        <v>0</v>
      </c>
      <c r="J1959" s="29">
        <f>Лист4!E1957/1000</f>
        <v>614.33551000000011</v>
      </c>
      <c r="K1959" s="33"/>
      <c r="L1959" s="33"/>
    </row>
    <row r="1960" spans="1:12" s="34" customFormat="1" ht="18.75" customHeight="1" x14ac:dyDescent="0.25">
      <c r="A1960" s="23" t="str">
        <f>Лист4!A1958</f>
        <v xml:space="preserve">Спортивная ул. д.41Б </v>
      </c>
      <c r="B1960" s="49">
        <f t="shared" si="60"/>
        <v>385.06322893617016</v>
      </c>
      <c r="C1960" s="49">
        <f t="shared" si="61"/>
        <v>26.254311063829782</v>
      </c>
      <c r="D1960" s="30">
        <v>0</v>
      </c>
      <c r="E1960" s="31">
        <v>26.254311063829782</v>
      </c>
      <c r="F1960" s="32">
        <v>0</v>
      </c>
      <c r="G1960" s="32">
        <v>0</v>
      </c>
      <c r="H1960" s="32">
        <v>0</v>
      </c>
      <c r="I1960" s="32">
        <v>0</v>
      </c>
      <c r="J1960" s="29">
        <f>Лист4!E1958/1000</f>
        <v>411.31753999999995</v>
      </c>
      <c r="K1960" s="33"/>
      <c r="L1960" s="33"/>
    </row>
    <row r="1961" spans="1:12" s="34" customFormat="1" ht="18.75" customHeight="1" x14ac:dyDescent="0.25">
      <c r="A1961" s="23" t="str">
        <f>Лист4!A1959</f>
        <v xml:space="preserve">Спортивная ул. д.42 </v>
      </c>
      <c r="B1961" s="49">
        <f t="shared" si="60"/>
        <v>605.31805446808517</v>
      </c>
      <c r="C1961" s="49">
        <f t="shared" si="61"/>
        <v>41.271685531914891</v>
      </c>
      <c r="D1961" s="30">
        <v>0</v>
      </c>
      <c r="E1961" s="31">
        <v>41.271685531914891</v>
      </c>
      <c r="F1961" s="32">
        <v>0</v>
      </c>
      <c r="G1961" s="32">
        <v>0</v>
      </c>
      <c r="H1961" s="32">
        <v>0</v>
      </c>
      <c r="I1961" s="32">
        <v>0</v>
      </c>
      <c r="J1961" s="29">
        <f>Лист4!E1959/1000</f>
        <v>646.58974000000001</v>
      </c>
      <c r="K1961" s="33"/>
      <c r="L1961" s="33"/>
    </row>
    <row r="1962" spans="1:12" s="34" customFormat="1" ht="18.75" customHeight="1" x14ac:dyDescent="0.25">
      <c r="A1962" s="23" t="str">
        <f>Лист4!A1960</f>
        <v xml:space="preserve">Степана Здоровцева ул. д.10 </v>
      </c>
      <c r="B1962" s="49">
        <f t="shared" si="60"/>
        <v>480.9480851063829</v>
      </c>
      <c r="C1962" s="49">
        <f t="shared" si="61"/>
        <v>32.791914893617019</v>
      </c>
      <c r="D1962" s="30">
        <v>0</v>
      </c>
      <c r="E1962" s="31">
        <v>32.791914893617019</v>
      </c>
      <c r="F1962" s="32">
        <v>0</v>
      </c>
      <c r="G1962" s="32">
        <v>0</v>
      </c>
      <c r="H1962" s="32">
        <v>0</v>
      </c>
      <c r="I1962" s="32">
        <v>0</v>
      </c>
      <c r="J1962" s="29">
        <f>Лист4!E1960/1000</f>
        <v>513.7399999999999</v>
      </c>
      <c r="K1962" s="33"/>
      <c r="L1962" s="33"/>
    </row>
    <row r="1963" spans="1:12" s="34" customFormat="1" ht="18.75" customHeight="1" x14ac:dyDescent="0.25">
      <c r="A1963" s="23" t="str">
        <f>Лист4!A1961</f>
        <v xml:space="preserve">Степана Здоровцева ул. д.2/37 </v>
      </c>
      <c r="B1963" s="49">
        <f t="shared" si="60"/>
        <v>242.13772</v>
      </c>
      <c r="C1963" s="49">
        <f t="shared" si="61"/>
        <v>16.50939</v>
      </c>
      <c r="D1963" s="30">
        <v>0</v>
      </c>
      <c r="E1963" s="31">
        <v>16.50939</v>
      </c>
      <c r="F1963" s="32">
        <v>0</v>
      </c>
      <c r="G1963" s="32">
        <v>0</v>
      </c>
      <c r="H1963" s="32">
        <v>0</v>
      </c>
      <c r="I1963" s="32">
        <v>0</v>
      </c>
      <c r="J1963" s="29">
        <f>Лист4!E1961/1000</f>
        <v>258.64711</v>
      </c>
      <c r="K1963" s="33"/>
      <c r="L1963" s="33"/>
    </row>
    <row r="1964" spans="1:12" s="34" customFormat="1" ht="25.5" customHeight="1" x14ac:dyDescent="0.25">
      <c r="A1964" s="23" t="str">
        <f>Лист4!A1962</f>
        <v xml:space="preserve">Степана Здоровцева ул. д.3 </v>
      </c>
      <c r="B1964" s="49">
        <f t="shared" si="60"/>
        <v>260.80143404255318</v>
      </c>
      <c r="C1964" s="49">
        <f t="shared" si="61"/>
        <v>17.78191595744681</v>
      </c>
      <c r="D1964" s="30">
        <v>0</v>
      </c>
      <c r="E1964" s="31">
        <v>17.78191595744681</v>
      </c>
      <c r="F1964" s="32">
        <v>0</v>
      </c>
      <c r="G1964" s="32">
        <v>0</v>
      </c>
      <c r="H1964" s="32">
        <v>0</v>
      </c>
      <c r="I1964" s="32">
        <v>0</v>
      </c>
      <c r="J1964" s="29">
        <f>Лист4!E1962/1000</f>
        <v>278.58335</v>
      </c>
      <c r="K1964" s="33"/>
      <c r="L1964" s="33"/>
    </row>
    <row r="1965" spans="1:12" s="34" customFormat="1" ht="25.5" customHeight="1" x14ac:dyDescent="0.25">
      <c r="A1965" s="23" t="str">
        <f>Лист4!A1963</f>
        <v xml:space="preserve">Степана Здоровцева ул. д.4 </v>
      </c>
      <c r="B1965" s="49">
        <f t="shared" si="60"/>
        <v>309.01621276595745</v>
      </c>
      <c r="C1965" s="49">
        <f t="shared" si="61"/>
        <v>21.069287234042548</v>
      </c>
      <c r="D1965" s="30">
        <v>0</v>
      </c>
      <c r="E1965" s="31">
        <v>21.069287234042548</v>
      </c>
      <c r="F1965" s="32">
        <v>0</v>
      </c>
      <c r="G1965" s="32">
        <v>0</v>
      </c>
      <c r="H1965" s="32">
        <v>0</v>
      </c>
      <c r="I1965" s="32">
        <v>0</v>
      </c>
      <c r="J1965" s="29">
        <f>Лист4!E1963/1000</f>
        <v>330.08549999999997</v>
      </c>
      <c r="K1965" s="33"/>
      <c r="L1965" s="33"/>
    </row>
    <row r="1966" spans="1:12" s="34" customFormat="1" ht="18.75" customHeight="1" x14ac:dyDescent="0.25">
      <c r="A1966" s="23" t="str">
        <f>Лист4!A1964</f>
        <v xml:space="preserve">Степана Здоровцева ул. д.5 </v>
      </c>
      <c r="B1966" s="49">
        <f t="shared" si="60"/>
        <v>392.83256170212769</v>
      </c>
      <c r="C1966" s="49">
        <f t="shared" si="61"/>
        <v>26.784038297872343</v>
      </c>
      <c r="D1966" s="30">
        <v>0</v>
      </c>
      <c r="E1966" s="31">
        <v>26.784038297872343</v>
      </c>
      <c r="F1966" s="32">
        <v>0</v>
      </c>
      <c r="G1966" s="32">
        <v>0</v>
      </c>
      <c r="H1966" s="32">
        <v>0</v>
      </c>
      <c r="I1966" s="32">
        <v>0</v>
      </c>
      <c r="J1966" s="29">
        <f>Лист4!E1964/1000</f>
        <v>419.61660000000006</v>
      </c>
      <c r="K1966" s="33"/>
      <c r="L1966" s="33"/>
    </row>
    <row r="1967" spans="1:12" s="34" customFormat="1" ht="18.75" customHeight="1" x14ac:dyDescent="0.25">
      <c r="A1967" s="23" t="str">
        <f>Лист4!A1965</f>
        <v xml:space="preserve">Степана Здоровцева ул. д.6 </v>
      </c>
      <c r="B1967" s="49">
        <f t="shared" si="60"/>
        <v>504.832623829787</v>
      </c>
      <c r="C1967" s="49">
        <f t="shared" si="61"/>
        <v>34.420406170212743</v>
      </c>
      <c r="D1967" s="30">
        <v>0</v>
      </c>
      <c r="E1967" s="31">
        <v>34.420406170212743</v>
      </c>
      <c r="F1967" s="32">
        <v>0</v>
      </c>
      <c r="G1967" s="32">
        <v>0</v>
      </c>
      <c r="H1967" s="32">
        <v>0</v>
      </c>
      <c r="I1967" s="32">
        <v>0</v>
      </c>
      <c r="J1967" s="29">
        <f>Лист4!E1965/1000</f>
        <v>539.25302999999974</v>
      </c>
      <c r="K1967" s="33"/>
      <c r="L1967" s="33"/>
    </row>
    <row r="1968" spans="1:12" s="34" customFormat="1" ht="18.75" customHeight="1" x14ac:dyDescent="0.25">
      <c r="A1968" s="23" t="str">
        <f>Лист4!A1966</f>
        <v xml:space="preserve">Степана Здоровцева ул. д.6А </v>
      </c>
      <c r="B1968" s="49">
        <f t="shared" si="60"/>
        <v>487.44847659574452</v>
      </c>
      <c r="C1968" s="49">
        <f t="shared" si="61"/>
        <v>33.235123404255312</v>
      </c>
      <c r="D1968" s="30">
        <v>0</v>
      </c>
      <c r="E1968" s="31">
        <v>33.235123404255312</v>
      </c>
      <c r="F1968" s="32">
        <v>0</v>
      </c>
      <c r="G1968" s="32">
        <v>0</v>
      </c>
      <c r="H1968" s="32">
        <v>0</v>
      </c>
      <c r="I1968" s="32">
        <v>0</v>
      </c>
      <c r="J1968" s="29">
        <f>Лист4!E1966/1000</f>
        <v>520.68359999999984</v>
      </c>
      <c r="K1968" s="33"/>
      <c r="L1968" s="33"/>
    </row>
    <row r="1969" spans="1:12" s="34" customFormat="1" ht="18.75" customHeight="1" x14ac:dyDescent="0.25">
      <c r="A1969" s="23" t="str">
        <f>Лист4!A1967</f>
        <v xml:space="preserve">Степана Здоровцева ул. д.8 </v>
      </c>
      <c r="B1969" s="49">
        <f t="shared" si="60"/>
        <v>216.1667574468085</v>
      </c>
      <c r="C1969" s="49">
        <f t="shared" si="61"/>
        <v>14.73864255319149</v>
      </c>
      <c r="D1969" s="30">
        <v>0</v>
      </c>
      <c r="E1969" s="31">
        <v>14.73864255319149</v>
      </c>
      <c r="F1969" s="32">
        <v>0</v>
      </c>
      <c r="G1969" s="32">
        <v>0</v>
      </c>
      <c r="H1969" s="32">
        <v>0</v>
      </c>
      <c r="I1969" s="32"/>
      <c r="J1969" s="29">
        <f>Лист4!E1967/1000</f>
        <v>230.90539999999999</v>
      </c>
      <c r="K1969" s="33"/>
      <c r="L1969" s="33"/>
    </row>
    <row r="1970" spans="1:12" s="34" customFormat="1" ht="18.75" customHeight="1" x14ac:dyDescent="0.25">
      <c r="A1970" s="23" t="str">
        <f>Лист4!A1968</f>
        <v xml:space="preserve">Степана Разина ул. д.17 </v>
      </c>
      <c r="B1970" s="49">
        <f t="shared" si="60"/>
        <v>78.444885106382969</v>
      </c>
      <c r="C1970" s="49">
        <f t="shared" si="61"/>
        <v>5.348514893617021</v>
      </c>
      <c r="D1970" s="30">
        <v>0</v>
      </c>
      <c r="E1970" s="31">
        <v>5.348514893617021</v>
      </c>
      <c r="F1970" s="32">
        <v>0</v>
      </c>
      <c r="G1970" s="32">
        <v>0</v>
      </c>
      <c r="H1970" s="32">
        <v>0</v>
      </c>
      <c r="I1970" s="32">
        <v>0</v>
      </c>
      <c r="J1970" s="29">
        <f>Лист4!E1968/1000</f>
        <v>83.793399999999991</v>
      </c>
      <c r="K1970" s="33"/>
      <c r="L1970" s="33"/>
    </row>
    <row r="1971" spans="1:12" s="34" customFormat="1" ht="18.75" customHeight="1" x14ac:dyDescent="0.25">
      <c r="A1971" s="23" t="str">
        <f>Лист4!A1969</f>
        <v xml:space="preserve">Степана Разина ул. д.20 </v>
      </c>
      <c r="B1971" s="49">
        <f t="shared" si="60"/>
        <v>33.759514893617023</v>
      </c>
      <c r="C1971" s="49">
        <f t="shared" si="61"/>
        <v>2.3017851063829791</v>
      </c>
      <c r="D1971" s="30">
        <v>0</v>
      </c>
      <c r="E1971" s="31">
        <v>2.3017851063829791</v>
      </c>
      <c r="F1971" s="32">
        <v>0</v>
      </c>
      <c r="G1971" s="32">
        <v>0</v>
      </c>
      <c r="H1971" s="32">
        <v>0</v>
      </c>
      <c r="I1971" s="32">
        <v>0</v>
      </c>
      <c r="J1971" s="29">
        <f>Лист4!E1969/1000</f>
        <v>36.061300000000003</v>
      </c>
      <c r="K1971" s="33"/>
      <c r="L1971" s="33"/>
    </row>
    <row r="1972" spans="1:12" s="34" customFormat="1" ht="18.75" customHeight="1" x14ac:dyDescent="0.25">
      <c r="A1972" s="23" t="str">
        <f>Лист4!A1970</f>
        <v xml:space="preserve">Степана Разина ул. д.24 </v>
      </c>
      <c r="B1972" s="49">
        <f t="shared" si="60"/>
        <v>0</v>
      </c>
      <c r="C1972" s="49">
        <f t="shared" si="61"/>
        <v>0</v>
      </c>
      <c r="D1972" s="30">
        <v>0</v>
      </c>
      <c r="E1972" s="31">
        <v>0</v>
      </c>
      <c r="F1972" s="32">
        <v>0</v>
      </c>
      <c r="G1972" s="32">
        <v>0</v>
      </c>
      <c r="H1972" s="32">
        <v>0</v>
      </c>
      <c r="I1972" s="32">
        <v>0</v>
      </c>
      <c r="J1972" s="29">
        <f>Лист4!E1970/1000</f>
        <v>0</v>
      </c>
      <c r="K1972" s="33"/>
      <c r="L1972" s="33"/>
    </row>
    <row r="1973" spans="1:12" s="34" customFormat="1" ht="18.75" customHeight="1" x14ac:dyDescent="0.25">
      <c r="A1973" s="23" t="str">
        <f>Лист4!A1971</f>
        <v xml:space="preserve">Сун-Ят-Сена ул. д.2А </v>
      </c>
      <c r="B1973" s="49">
        <f t="shared" si="60"/>
        <v>502.78028595744678</v>
      </c>
      <c r="C1973" s="49">
        <f t="shared" si="61"/>
        <v>34.280474042553188</v>
      </c>
      <c r="D1973" s="30">
        <v>0</v>
      </c>
      <c r="E1973" s="31">
        <v>34.280474042553188</v>
      </c>
      <c r="F1973" s="32">
        <v>0</v>
      </c>
      <c r="G1973" s="32">
        <v>0</v>
      </c>
      <c r="H1973" s="32">
        <v>0</v>
      </c>
      <c r="I1973" s="32">
        <v>0</v>
      </c>
      <c r="J1973" s="29">
        <f>Лист4!E1971/1000</f>
        <v>537.06075999999996</v>
      </c>
      <c r="K1973" s="33"/>
      <c r="L1973" s="33"/>
    </row>
    <row r="1974" spans="1:12" s="34" customFormat="1" ht="18.75" customHeight="1" x14ac:dyDescent="0.25">
      <c r="A1974" s="23" t="str">
        <f>Лист4!A1972</f>
        <v xml:space="preserve">Сун-Ят-Сена ул. д.2Б </v>
      </c>
      <c r="B1974" s="49">
        <f t="shared" si="60"/>
        <v>539.16397021276566</v>
      </c>
      <c r="C1974" s="49">
        <f t="shared" si="61"/>
        <v>36.76117978723402</v>
      </c>
      <c r="D1974" s="30">
        <v>0</v>
      </c>
      <c r="E1974" s="31">
        <v>36.76117978723402</v>
      </c>
      <c r="F1974" s="32">
        <v>0</v>
      </c>
      <c r="G1974" s="32">
        <v>0</v>
      </c>
      <c r="H1974" s="32">
        <v>0</v>
      </c>
      <c r="I1974" s="32">
        <v>0</v>
      </c>
      <c r="J1974" s="29">
        <f>Лист4!E1972/1000</f>
        <v>575.92514999999969</v>
      </c>
      <c r="K1974" s="33"/>
      <c r="L1974" s="33"/>
    </row>
    <row r="1975" spans="1:12" s="34" customFormat="1" ht="18.75" customHeight="1" x14ac:dyDescent="0.25">
      <c r="A1975" s="23" t="str">
        <f>Лист4!A1973</f>
        <v xml:space="preserve">Сун-Ят-Сена ул. д.41А,Б </v>
      </c>
      <c r="B1975" s="49">
        <f t="shared" si="60"/>
        <v>19.667822127659576</v>
      </c>
      <c r="C1975" s="49">
        <f t="shared" si="61"/>
        <v>1.3409878723404256</v>
      </c>
      <c r="D1975" s="30">
        <v>0</v>
      </c>
      <c r="E1975" s="31">
        <v>1.3409878723404256</v>
      </c>
      <c r="F1975" s="32">
        <v>0</v>
      </c>
      <c r="G1975" s="32">
        <v>0</v>
      </c>
      <c r="H1975" s="32">
        <v>0</v>
      </c>
      <c r="I1975" s="32">
        <v>0</v>
      </c>
      <c r="J1975" s="29">
        <f>Лист4!E1973/1000</f>
        <v>21.00881</v>
      </c>
      <c r="K1975" s="33"/>
      <c r="L1975" s="33"/>
    </row>
    <row r="1976" spans="1:12" s="34" customFormat="1" ht="18.75" customHeight="1" x14ac:dyDescent="0.25">
      <c r="A1976" s="23" t="str">
        <f>Лист4!A1974</f>
        <v xml:space="preserve">Сун-Ят-Сена ул. д.43А </v>
      </c>
      <c r="B1976" s="49">
        <f t="shared" si="60"/>
        <v>313.78361276595746</v>
      </c>
      <c r="C1976" s="49">
        <f t="shared" si="61"/>
        <v>21.394337234042553</v>
      </c>
      <c r="D1976" s="30">
        <v>0</v>
      </c>
      <c r="E1976" s="31">
        <v>21.394337234042553</v>
      </c>
      <c r="F1976" s="32">
        <v>0</v>
      </c>
      <c r="G1976" s="32">
        <v>0</v>
      </c>
      <c r="H1976" s="32">
        <v>0</v>
      </c>
      <c r="I1976" s="32">
        <v>0</v>
      </c>
      <c r="J1976" s="29">
        <f>Лист4!E1974/1000</f>
        <v>335.17795000000001</v>
      </c>
      <c r="K1976" s="33"/>
      <c r="L1976" s="33"/>
    </row>
    <row r="1977" spans="1:12" s="34" customFormat="1" ht="18.75" customHeight="1" x14ac:dyDescent="0.25">
      <c r="A1977" s="23" t="str">
        <f>Лист4!A1975</f>
        <v xml:space="preserve">Татищева ул. д.0 - корп. 10 </v>
      </c>
      <c r="B1977" s="49">
        <f t="shared" si="60"/>
        <v>547.15422978723416</v>
      </c>
      <c r="C1977" s="49">
        <f t="shared" si="61"/>
        <v>37.305970212765963</v>
      </c>
      <c r="D1977" s="30">
        <v>0</v>
      </c>
      <c r="E1977" s="31">
        <v>37.305970212765963</v>
      </c>
      <c r="F1977" s="32">
        <v>0</v>
      </c>
      <c r="G1977" s="32">
        <v>0</v>
      </c>
      <c r="H1977" s="32">
        <v>0</v>
      </c>
      <c r="I1977" s="32">
        <v>0</v>
      </c>
      <c r="J1977" s="29">
        <f>Лист4!E1975/1000</f>
        <v>584.4602000000001</v>
      </c>
      <c r="K1977" s="33"/>
      <c r="L1977" s="33"/>
    </row>
    <row r="1978" spans="1:12" s="34" customFormat="1" ht="18.75" customHeight="1" x14ac:dyDescent="0.25">
      <c r="A1978" s="23" t="str">
        <f>Лист4!A1976</f>
        <v xml:space="preserve">Татищева ул. д.0 - корп. 11а </v>
      </c>
      <c r="B1978" s="49">
        <f t="shared" si="60"/>
        <v>559.21210212765948</v>
      </c>
      <c r="C1978" s="49">
        <f t="shared" si="61"/>
        <v>38.128097872340426</v>
      </c>
      <c r="D1978" s="30">
        <v>0</v>
      </c>
      <c r="E1978" s="31">
        <v>38.128097872340426</v>
      </c>
      <c r="F1978" s="32">
        <v>0</v>
      </c>
      <c r="G1978" s="32">
        <v>0</v>
      </c>
      <c r="H1978" s="32">
        <v>0</v>
      </c>
      <c r="I1978" s="32">
        <v>1747.2</v>
      </c>
      <c r="J1978" s="29">
        <f>Лист4!E1976/1000-I1978</f>
        <v>-1149.8598000000002</v>
      </c>
      <c r="K1978" s="33"/>
      <c r="L1978" s="33"/>
    </row>
    <row r="1979" spans="1:12" s="34" customFormat="1" ht="18.75" customHeight="1" x14ac:dyDescent="0.25">
      <c r="A1979" s="23" t="str">
        <f>Лист4!A1977</f>
        <v xml:space="preserve">Татищева ул. д.0 - корп. 12 </v>
      </c>
      <c r="B1979" s="49">
        <f t="shared" si="60"/>
        <v>290.49956170212761</v>
      </c>
      <c r="C1979" s="49">
        <f t="shared" si="61"/>
        <v>19.806788297872338</v>
      </c>
      <c r="D1979" s="30">
        <v>0</v>
      </c>
      <c r="E1979" s="31">
        <v>19.806788297872338</v>
      </c>
      <c r="F1979" s="32">
        <v>0</v>
      </c>
      <c r="G1979" s="32">
        <v>0</v>
      </c>
      <c r="H1979" s="32">
        <v>0</v>
      </c>
      <c r="I1979" s="32">
        <v>0</v>
      </c>
      <c r="J1979" s="29">
        <f>Лист4!E1977/1000</f>
        <v>310.30634999999995</v>
      </c>
      <c r="K1979" s="33"/>
      <c r="L1979" s="33"/>
    </row>
    <row r="1980" spans="1:12" s="34" customFormat="1" ht="18.75" customHeight="1" x14ac:dyDescent="0.25">
      <c r="A1980" s="23" t="str">
        <f>Лист4!A1978</f>
        <v xml:space="preserve">Татищева ул. д.0 - корп. 13 </v>
      </c>
      <c r="B1980" s="49">
        <f t="shared" si="60"/>
        <v>410.13897872340425</v>
      </c>
      <c r="C1980" s="49">
        <f t="shared" si="61"/>
        <v>27.964021276595744</v>
      </c>
      <c r="D1980" s="30">
        <v>0</v>
      </c>
      <c r="E1980" s="31">
        <v>27.964021276595744</v>
      </c>
      <c r="F1980" s="32">
        <v>0</v>
      </c>
      <c r="G1980" s="32">
        <v>0</v>
      </c>
      <c r="H1980" s="32">
        <v>0</v>
      </c>
      <c r="I1980" s="32">
        <v>0</v>
      </c>
      <c r="J1980" s="29">
        <f>Лист4!E1978/1000</f>
        <v>438.10300000000001</v>
      </c>
      <c r="K1980" s="33"/>
      <c r="L1980" s="33"/>
    </row>
    <row r="1981" spans="1:12" s="34" customFormat="1" ht="18.75" customHeight="1" x14ac:dyDescent="0.25">
      <c r="A1981" s="23" t="str">
        <f>Лист4!A1979</f>
        <v xml:space="preserve">Татищева ул. д.0 - корп. 14 </v>
      </c>
      <c r="B1981" s="49">
        <f t="shared" si="60"/>
        <v>405.7802638297872</v>
      </c>
      <c r="C1981" s="49">
        <f t="shared" si="61"/>
        <v>27.666836170212765</v>
      </c>
      <c r="D1981" s="30">
        <v>0</v>
      </c>
      <c r="E1981" s="31">
        <v>27.666836170212765</v>
      </c>
      <c r="F1981" s="32">
        <v>0</v>
      </c>
      <c r="G1981" s="32">
        <v>0</v>
      </c>
      <c r="H1981" s="32">
        <v>0</v>
      </c>
      <c r="I1981" s="32">
        <v>0</v>
      </c>
      <c r="J1981" s="29">
        <f>Лист4!E1979/1000</f>
        <v>433.44709999999998</v>
      </c>
      <c r="K1981" s="33"/>
      <c r="L1981" s="33"/>
    </row>
    <row r="1982" spans="1:12" s="34" customFormat="1" ht="18.75" customHeight="1" x14ac:dyDescent="0.25">
      <c r="A1982" s="23" t="str">
        <f>Лист4!A1980</f>
        <v xml:space="preserve">Татищева ул. д.0 - корп. 15 </v>
      </c>
      <c r="B1982" s="49">
        <f t="shared" si="60"/>
        <v>186.92194212765955</v>
      </c>
      <c r="C1982" s="49">
        <f t="shared" si="61"/>
        <v>12.744677872340423</v>
      </c>
      <c r="D1982" s="30">
        <v>0</v>
      </c>
      <c r="E1982" s="31">
        <v>12.744677872340423</v>
      </c>
      <c r="F1982" s="32">
        <v>0</v>
      </c>
      <c r="G1982" s="32">
        <v>0</v>
      </c>
      <c r="H1982" s="32">
        <v>0</v>
      </c>
      <c r="I1982" s="32">
        <v>0</v>
      </c>
      <c r="J1982" s="29">
        <f>Лист4!E1980/1000</f>
        <v>199.66661999999997</v>
      </c>
      <c r="K1982" s="33"/>
      <c r="L1982" s="33"/>
    </row>
    <row r="1983" spans="1:12" s="34" customFormat="1" ht="18.75" customHeight="1" x14ac:dyDescent="0.25">
      <c r="A1983" s="23" t="str">
        <f>Лист4!A1981</f>
        <v xml:space="preserve">Татищева ул. д.0 - корп. 15а </v>
      </c>
      <c r="B1983" s="49">
        <f t="shared" si="60"/>
        <v>303.86560085106385</v>
      </c>
      <c r="C1983" s="49">
        <f t="shared" si="61"/>
        <v>20.718109148936172</v>
      </c>
      <c r="D1983" s="30">
        <v>0</v>
      </c>
      <c r="E1983" s="31">
        <v>20.718109148936172</v>
      </c>
      <c r="F1983" s="32">
        <v>0</v>
      </c>
      <c r="G1983" s="32">
        <v>0</v>
      </c>
      <c r="H1983" s="32">
        <v>0</v>
      </c>
      <c r="I1983" s="32">
        <v>0</v>
      </c>
      <c r="J1983" s="29">
        <f>Лист4!E1981/1000</f>
        <v>324.58371</v>
      </c>
      <c r="K1983" s="33"/>
      <c r="L1983" s="33"/>
    </row>
    <row r="1984" spans="1:12" s="34" customFormat="1" ht="18.75" customHeight="1" x14ac:dyDescent="0.25">
      <c r="A1984" s="23" t="str">
        <f>Лист4!A1982</f>
        <v xml:space="preserve">Татищева ул. д.0 - корп. 17 </v>
      </c>
      <c r="B1984" s="49">
        <f t="shared" si="60"/>
        <v>514.30748085106381</v>
      </c>
      <c r="C1984" s="49">
        <f t="shared" si="61"/>
        <v>35.066419148936163</v>
      </c>
      <c r="D1984" s="30">
        <v>0</v>
      </c>
      <c r="E1984" s="31">
        <v>35.066419148936163</v>
      </c>
      <c r="F1984" s="32">
        <v>0</v>
      </c>
      <c r="G1984" s="32">
        <v>0</v>
      </c>
      <c r="H1984" s="32">
        <v>0</v>
      </c>
      <c r="I1984" s="32">
        <v>0</v>
      </c>
      <c r="J1984" s="29">
        <f>Лист4!E1982/1000</f>
        <v>549.37389999999994</v>
      </c>
      <c r="K1984" s="33"/>
      <c r="L1984" s="33"/>
    </row>
    <row r="1985" spans="1:12" s="34" customFormat="1" ht="18.75" customHeight="1" x14ac:dyDescent="0.25">
      <c r="A1985" s="23" t="str">
        <f>Лист4!A1983</f>
        <v xml:space="preserve">Татищева ул. д.0 - корп. 17а </v>
      </c>
      <c r="B1985" s="49">
        <f t="shared" si="60"/>
        <v>396.9810970212767</v>
      </c>
      <c r="C1985" s="49">
        <f t="shared" si="61"/>
        <v>27.066892978723416</v>
      </c>
      <c r="D1985" s="30">
        <v>0</v>
      </c>
      <c r="E1985" s="31">
        <v>27.066892978723416</v>
      </c>
      <c r="F1985" s="32">
        <v>0</v>
      </c>
      <c r="G1985" s="32">
        <v>0</v>
      </c>
      <c r="H1985" s="32">
        <v>0</v>
      </c>
      <c r="I1985" s="32">
        <v>0</v>
      </c>
      <c r="J1985" s="29">
        <f>Лист4!E1983/1000</f>
        <v>424.04799000000014</v>
      </c>
      <c r="K1985" s="33"/>
      <c r="L1985" s="33"/>
    </row>
    <row r="1986" spans="1:12" s="34" customFormat="1" ht="18.75" customHeight="1" x14ac:dyDescent="0.25">
      <c r="A1986" s="23" t="str">
        <f>Лист4!A1984</f>
        <v xml:space="preserve">Татищева ул. д.0 - корп. 19 </v>
      </c>
      <c r="B1986" s="49">
        <f t="shared" si="60"/>
        <v>556.41866382978708</v>
      </c>
      <c r="C1986" s="49">
        <f t="shared" si="61"/>
        <v>37.937636170212755</v>
      </c>
      <c r="D1986" s="30">
        <v>0</v>
      </c>
      <c r="E1986" s="31">
        <v>37.937636170212755</v>
      </c>
      <c r="F1986" s="32">
        <v>0</v>
      </c>
      <c r="G1986" s="32">
        <v>0</v>
      </c>
      <c r="H1986" s="32">
        <v>0</v>
      </c>
      <c r="I1986" s="32">
        <v>0</v>
      </c>
      <c r="J1986" s="29">
        <f>Лист4!E1984/1000</f>
        <v>594.35629999999981</v>
      </c>
      <c r="K1986" s="33"/>
      <c r="L1986" s="33"/>
    </row>
    <row r="1987" spans="1:12" s="34" customFormat="1" ht="25.5" customHeight="1" x14ac:dyDescent="0.25">
      <c r="A1987" s="23" t="str">
        <f>Лист4!A1985</f>
        <v xml:space="preserve">Татищева ул. д.0 - корп. 20 </v>
      </c>
      <c r="B1987" s="49">
        <f t="shared" si="60"/>
        <v>556.2320663829787</v>
      </c>
      <c r="C1987" s="49">
        <f t="shared" si="61"/>
        <v>37.924913617021275</v>
      </c>
      <c r="D1987" s="30">
        <v>0</v>
      </c>
      <c r="E1987" s="31">
        <v>37.924913617021275</v>
      </c>
      <c r="F1987" s="32">
        <v>0</v>
      </c>
      <c r="G1987" s="32">
        <v>0</v>
      </c>
      <c r="H1987" s="32">
        <v>0</v>
      </c>
      <c r="I1987" s="32">
        <v>0</v>
      </c>
      <c r="J1987" s="29">
        <f>Лист4!E1985/1000</f>
        <v>594.15697999999998</v>
      </c>
      <c r="K1987" s="33"/>
      <c r="L1987" s="33"/>
    </row>
    <row r="1988" spans="1:12" s="34" customFormat="1" ht="25.5" customHeight="1" x14ac:dyDescent="0.25">
      <c r="A1988" s="23" t="str">
        <f>Лист4!A1986</f>
        <v xml:space="preserve">Татищева ул. д.0 - корп. 21 </v>
      </c>
      <c r="B1988" s="49">
        <f t="shared" ref="B1988:B2051" si="62">J1988+I1988-E1988</f>
        <v>572.90136340425522</v>
      </c>
      <c r="C1988" s="49">
        <f t="shared" ref="C1988:C2051" si="63">E1988</f>
        <v>39.061456595744673</v>
      </c>
      <c r="D1988" s="30">
        <v>0</v>
      </c>
      <c r="E1988" s="31">
        <v>39.061456595744673</v>
      </c>
      <c r="F1988" s="32">
        <v>0</v>
      </c>
      <c r="G1988" s="32">
        <v>0</v>
      </c>
      <c r="H1988" s="32">
        <v>0</v>
      </c>
      <c r="I1988" s="32">
        <v>0</v>
      </c>
      <c r="J1988" s="29">
        <f>Лист4!E1986/1000</f>
        <v>611.96281999999985</v>
      </c>
      <c r="K1988" s="33"/>
      <c r="L1988" s="33"/>
    </row>
    <row r="1989" spans="1:12" s="34" customFormat="1" ht="25.5" customHeight="1" x14ac:dyDescent="0.25">
      <c r="A1989" s="23" t="str">
        <f>Лист4!A1987</f>
        <v xml:space="preserve">Татищева ул. д.0 - корп. 22 </v>
      </c>
      <c r="B1989" s="49">
        <f t="shared" si="62"/>
        <v>563.90456170212758</v>
      </c>
      <c r="C1989" s="49">
        <f t="shared" si="63"/>
        <v>38.448038297872337</v>
      </c>
      <c r="D1989" s="30">
        <v>0</v>
      </c>
      <c r="E1989" s="31">
        <v>38.448038297872337</v>
      </c>
      <c r="F1989" s="32">
        <v>0</v>
      </c>
      <c r="G1989" s="32">
        <v>0</v>
      </c>
      <c r="H1989" s="32">
        <v>0</v>
      </c>
      <c r="I1989" s="32">
        <v>0</v>
      </c>
      <c r="J1989" s="29">
        <f>Лист4!E1987/1000</f>
        <v>602.35259999999994</v>
      </c>
      <c r="K1989" s="33"/>
      <c r="L1989" s="33"/>
    </row>
    <row r="1990" spans="1:12" s="34" customFormat="1" ht="25.5" customHeight="1" x14ac:dyDescent="0.25">
      <c r="A1990" s="23" t="str">
        <f>Лист4!A1988</f>
        <v xml:space="preserve">Татищева ул. д.0 - корп. 24 </v>
      </c>
      <c r="B1990" s="49">
        <f t="shared" si="62"/>
        <v>506.71571063829788</v>
      </c>
      <c r="C1990" s="49">
        <f t="shared" si="63"/>
        <v>32.782889361702132</v>
      </c>
      <c r="D1990" s="30">
        <v>0</v>
      </c>
      <c r="E1990" s="31">
        <v>32.782889361702132</v>
      </c>
      <c r="F1990" s="32">
        <v>0</v>
      </c>
      <c r="G1990" s="32">
        <v>0</v>
      </c>
      <c r="H1990" s="32">
        <v>0</v>
      </c>
      <c r="I1990" s="32">
        <v>25.9</v>
      </c>
      <c r="J1990" s="29">
        <f>Лист4!E1988/1000-I1990</f>
        <v>513.59860000000003</v>
      </c>
      <c r="K1990" s="33"/>
      <c r="L1990" s="33"/>
    </row>
    <row r="1991" spans="1:12" s="34" customFormat="1" ht="25.5" customHeight="1" x14ac:dyDescent="0.25">
      <c r="A1991" s="23" t="str">
        <f>Лист4!A1989</f>
        <v xml:space="preserve">Татищева ул. д.0 - корп. 25 </v>
      </c>
      <c r="B1991" s="49">
        <f t="shared" si="62"/>
        <v>553.1683276595744</v>
      </c>
      <c r="C1991" s="49">
        <f t="shared" si="63"/>
        <v>37.716022340425525</v>
      </c>
      <c r="D1991" s="30">
        <v>0</v>
      </c>
      <c r="E1991" s="31">
        <v>37.716022340425525</v>
      </c>
      <c r="F1991" s="32">
        <v>0</v>
      </c>
      <c r="G1991" s="32">
        <v>0</v>
      </c>
      <c r="H1991" s="32">
        <v>0</v>
      </c>
      <c r="I1991" s="32">
        <v>0</v>
      </c>
      <c r="J1991" s="29">
        <f>Лист4!E1989/1000</f>
        <v>590.88434999999993</v>
      </c>
      <c r="K1991" s="33"/>
      <c r="L1991" s="33"/>
    </row>
    <row r="1992" spans="1:12" s="34" customFormat="1" ht="25.5" customHeight="1" x14ac:dyDescent="0.25">
      <c r="A1992" s="23" t="str">
        <f>Лист4!A1990</f>
        <v xml:space="preserve">Татищева ул. д.0 - корп. 27 </v>
      </c>
      <c r="B1992" s="49">
        <f t="shared" si="62"/>
        <v>518.69340085106387</v>
      </c>
      <c r="C1992" s="49">
        <f t="shared" si="63"/>
        <v>35.365459148936168</v>
      </c>
      <c r="D1992" s="30">
        <v>0</v>
      </c>
      <c r="E1992" s="31">
        <v>35.365459148936168</v>
      </c>
      <c r="F1992" s="32">
        <v>0</v>
      </c>
      <c r="G1992" s="32">
        <v>0</v>
      </c>
      <c r="H1992" s="32">
        <v>0</v>
      </c>
      <c r="I1992" s="32">
        <v>0</v>
      </c>
      <c r="J1992" s="29">
        <f>Лист4!E1990/1000</f>
        <v>554.05885999999998</v>
      </c>
      <c r="K1992" s="33"/>
      <c r="L1992" s="33"/>
    </row>
    <row r="1993" spans="1:12" s="34" customFormat="1" ht="25.5" customHeight="1" x14ac:dyDescent="0.25">
      <c r="A1993" s="23" t="str">
        <f>Лист4!A1991</f>
        <v xml:space="preserve">Татищева ул. д.0 - корп. 29 </v>
      </c>
      <c r="B1993" s="49">
        <f t="shared" si="62"/>
        <v>542.57344595744678</v>
      </c>
      <c r="C1993" s="49">
        <f t="shared" si="63"/>
        <v>36.993644042553193</v>
      </c>
      <c r="D1993" s="30">
        <v>0</v>
      </c>
      <c r="E1993" s="31">
        <v>36.993644042553193</v>
      </c>
      <c r="F1993" s="32">
        <v>0</v>
      </c>
      <c r="G1993" s="32">
        <v>0</v>
      </c>
      <c r="H1993" s="32">
        <v>0</v>
      </c>
      <c r="I1993" s="32">
        <v>1814.7</v>
      </c>
      <c r="J1993" s="29">
        <f>Лист4!E1991/1000-I1993</f>
        <v>-1235.13291</v>
      </c>
      <c r="K1993" s="33"/>
      <c r="L1993" s="33"/>
    </row>
    <row r="1994" spans="1:12" s="34" customFormat="1" ht="25.5" customHeight="1" x14ac:dyDescent="0.25">
      <c r="A1994" s="23" t="str">
        <f>Лист4!A1992</f>
        <v xml:space="preserve">Татищева ул. д.0 - корп. 32 </v>
      </c>
      <c r="B1994" s="49">
        <f t="shared" si="62"/>
        <v>476.56858723404258</v>
      </c>
      <c r="C1994" s="49">
        <f t="shared" si="63"/>
        <v>32.493312765957455</v>
      </c>
      <c r="D1994" s="30">
        <v>0</v>
      </c>
      <c r="E1994" s="31">
        <v>32.493312765957455</v>
      </c>
      <c r="F1994" s="32">
        <v>0</v>
      </c>
      <c r="G1994" s="32">
        <v>0</v>
      </c>
      <c r="H1994" s="32">
        <v>0</v>
      </c>
      <c r="I1994" s="32">
        <v>0</v>
      </c>
      <c r="J1994" s="29">
        <f>Лист4!E1992/1000</f>
        <v>509.06190000000004</v>
      </c>
      <c r="K1994" s="33"/>
      <c r="L1994" s="33"/>
    </row>
    <row r="1995" spans="1:12" s="34" customFormat="1" ht="25.5" customHeight="1" x14ac:dyDescent="0.25">
      <c r="A1995" s="23" t="str">
        <f>Лист4!A1993</f>
        <v xml:space="preserve">Татищева ул. д.0 - корп. 42 </v>
      </c>
      <c r="B1995" s="49">
        <f t="shared" si="62"/>
        <v>586.8686672340425</v>
      </c>
      <c r="C1995" s="49">
        <f t="shared" si="63"/>
        <v>40.013772765957441</v>
      </c>
      <c r="D1995" s="30">
        <v>0</v>
      </c>
      <c r="E1995" s="31">
        <v>40.013772765957441</v>
      </c>
      <c r="F1995" s="32">
        <v>0</v>
      </c>
      <c r="G1995" s="32">
        <v>0</v>
      </c>
      <c r="H1995" s="32">
        <v>0</v>
      </c>
      <c r="I1995" s="32">
        <v>0</v>
      </c>
      <c r="J1995" s="29">
        <f>Лист4!E1993/1000</f>
        <v>626.88243999999997</v>
      </c>
      <c r="K1995" s="33"/>
      <c r="L1995" s="33"/>
    </row>
    <row r="1996" spans="1:12" s="34" customFormat="1" ht="25.5" customHeight="1" x14ac:dyDescent="0.25">
      <c r="A1996" s="23" t="str">
        <f>Лист4!A1994</f>
        <v xml:space="preserve">Татищева ул. д.0 - корп. 43 </v>
      </c>
      <c r="B1996" s="49">
        <f t="shared" si="62"/>
        <v>565.28850212765963</v>
      </c>
      <c r="C1996" s="49">
        <f t="shared" si="63"/>
        <v>38.54239787234043</v>
      </c>
      <c r="D1996" s="30">
        <v>0</v>
      </c>
      <c r="E1996" s="31">
        <v>38.54239787234043</v>
      </c>
      <c r="F1996" s="32">
        <v>0</v>
      </c>
      <c r="G1996" s="32">
        <v>0</v>
      </c>
      <c r="H1996" s="32">
        <v>0</v>
      </c>
      <c r="I1996" s="32">
        <v>0</v>
      </c>
      <c r="J1996" s="29">
        <f>Лист4!E1994/1000</f>
        <v>603.83090000000004</v>
      </c>
      <c r="K1996" s="33"/>
      <c r="L1996" s="33"/>
    </row>
    <row r="1997" spans="1:12" s="34" customFormat="1" ht="25.5" customHeight="1" x14ac:dyDescent="0.25">
      <c r="A1997" s="23" t="str">
        <f>Лист4!A1995</f>
        <v xml:space="preserve">Татищева ул. д.0 - корп. 56б </v>
      </c>
      <c r="B1997" s="49">
        <f t="shared" si="62"/>
        <v>409.0297106382979</v>
      </c>
      <c r="C1997" s="49">
        <f t="shared" si="63"/>
        <v>27.888389361702131</v>
      </c>
      <c r="D1997" s="30">
        <v>0</v>
      </c>
      <c r="E1997" s="31">
        <v>27.888389361702131</v>
      </c>
      <c r="F1997" s="32">
        <v>0</v>
      </c>
      <c r="G1997" s="32">
        <v>0</v>
      </c>
      <c r="H1997" s="32">
        <v>0</v>
      </c>
      <c r="I1997" s="32"/>
      <c r="J1997" s="29">
        <f>Лист4!E1995/1000</f>
        <v>436.91810000000004</v>
      </c>
      <c r="K1997" s="33"/>
      <c r="L1997" s="33"/>
    </row>
    <row r="1998" spans="1:12" s="34" customFormat="1" ht="25.5" customHeight="1" x14ac:dyDescent="0.25">
      <c r="A1998" s="23" t="str">
        <f>Лист4!A1996</f>
        <v xml:space="preserve">Татищева ул. д.0 - корп. 57 </v>
      </c>
      <c r="B1998" s="49">
        <f t="shared" si="62"/>
        <v>591.83969361702123</v>
      </c>
      <c r="C1998" s="49">
        <f t="shared" si="63"/>
        <v>40.352706382978717</v>
      </c>
      <c r="D1998" s="30">
        <v>0</v>
      </c>
      <c r="E1998" s="31">
        <v>40.352706382978717</v>
      </c>
      <c r="F1998" s="32">
        <v>0</v>
      </c>
      <c r="G1998" s="32">
        <v>0</v>
      </c>
      <c r="H1998" s="32">
        <v>0</v>
      </c>
      <c r="I1998" s="32">
        <v>0</v>
      </c>
      <c r="J1998" s="29">
        <f>Лист4!E1996/1000</f>
        <v>632.19239999999991</v>
      </c>
      <c r="K1998" s="33"/>
      <c r="L1998" s="33"/>
    </row>
    <row r="1999" spans="1:12" s="34" customFormat="1" ht="25.5" customHeight="1" x14ac:dyDescent="0.25">
      <c r="A1999" s="23" t="str">
        <f>Лист4!A1997</f>
        <v xml:space="preserve">Татищева ул. д.10 </v>
      </c>
      <c r="B1999" s="49">
        <f t="shared" si="62"/>
        <v>324.22701276595751</v>
      </c>
      <c r="C1999" s="49">
        <f t="shared" si="63"/>
        <v>22.106387234042554</v>
      </c>
      <c r="D1999" s="30">
        <v>0</v>
      </c>
      <c r="E1999" s="31">
        <v>22.106387234042554</v>
      </c>
      <c r="F1999" s="32">
        <v>0</v>
      </c>
      <c r="G1999" s="32">
        <v>0</v>
      </c>
      <c r="H1999" s="32">
        <v>0</v>
      </c>
      <c r="I1999" s="32">
        <v>0</v>
      </c>
      <c r="J1999" s="29">
        <f>Лист4!E1997/1000</f>
        <v>346.33340000000004</v>
      </c>
      <c r="K1999" s="33"/>
      <c r="L1999" s="33"/>
    </row>
    <row r="2000" spans="1:12" s="34" customFormat="1" ht="18.75" customHeight="1" x14ac:dyDescent="0.25">
      <c r="A2000" s="23" t="str">
        <f>Лист4!A1998</f>
        <v xml:space="preserve">Татищева ул. д.10А </v>
      </c>
      <c r="B2000" s="49">
        <f t="shared" si="62"/>
        <v>480.79712765957436</v>
      </c>
      <c r="C2000" s="49">
        <f t="shared" si="63"/>
        <v>32.781622340425521</v>
      </c>
      <c r="D2000" s="30">
        <v>0</v>
      </c>
      <c r="E2000" s="31">
        <v>32.781622340425521</v>
      </c>
      <c r="F2000" s="32">
        <v>0</v>
      </c>
      <c r="G2000" s="32">
        <v>0</v>
      </c>
      <c r="H2000" s="32">
        <v>0</v>
      </c>
      <c r="I2000" s="32"/>
      <c r="J2000" s="29">
        <f>Лист4!E1998/1000</f>
        <v>513.5787499999999</v>
      </c>
      <c r="K2000" s="33"/>
      <c r="L2000" s="33"/>
    </row>
    <row r="2001" spans="1:12" s="34" customFormat="1" ht="18.75" customHeight="1" x14ac:dyDescent="0.25">
      <c r="A2001" s="23" t="str">
        <f>Лист4!A1999</f>
        <v xml:space="preserve">Татищева ул. д.11Б </v>
      </c>
      <c r="B2001" s="49">
        <f t="shared" si="62"/>
        <v>159.01319148936173</v>
      </c>
      <c r="C2001" s="49">
        <f t="shared" si="63"/>
        <v>10.841808510638298</v>
      </c>
      <c r="D2001" s="30">
        <v>0</v>
      </c>
      <c r="E2001" s="31">
        <v>10.841808510638298</v>
      </c>
      <c r="F2001" s="32">
        <v>0</v>
      </c>
      <c r="G2001" s="32">
        <v>0</v>
      </c>
      <c r="H2001" s="32">
        <v>0</v>
      </c>
      <c r="I2001" s="41">
        <v>1554.3</v>
      </c>
      <c r="J2001" s="29">
        <f>Лист4!E1999/1000-I2001</f>
        <v>-1384.4449999999999</v>
      </c>
      <c r="K2001" s="33"/>
      <c r="L2001" s="33"/>
    </row>
    <row r="2002" spans="1:12" s="34" customFormat="1" ht="18.75" customHeight="1" x14ac:dyDescent="0.25">
      <c r="A2002" s="23" t="str">
        <f>Лист4!A2000</f>
        <v xml:space="preserve">Татищева ул. д.16 - корп. 1 </v>
      </c>
      <c r="B2002" s="49">
        <f t="shared" si="62"/>
        <v>13.545446808510638</v>
      </c>
      <c r="C2002" s="49">
        <f t="shared" si="63"/>
        <v>0.92355319148936166</v>
      </c>
      <c r="D2002" s="30">
        <v>0</v>
      </c>
      <c r="E2002" s="31">
        <v>0.92355319148936166</v>
      </c>
      <c r="F2002" s="32">
        <v>0</v>
      </c>
      <c r="G2002" s="32">
        <v>0</v>
      </c>
      <c r="H2002" s="32">
        <v>0</v>
      </c>
      <c r="I2002" s="32"/>
      <c r="J2002" s="29">
        <f>Лист4!E2000/1000</f>
        <v>14.468999999999999</v>
      </c>
      <c r="K2002" s="33"/>
      <c r="L2002" s="33"/>
    </row>
    <row r="2003" spans="1:12" s="34" customFormat="1" ht="18.75" customHeight="1" x14ac:dyDescent="0.25">
      <c r="A2003" s="23" t="str">
        <f>Лист4!A2001</f>
        <v xml:space="preserve">Татищева ул. д.16З </v>
      </c>
      <c r="B2003" s="49">
        <f t="shared" si="62"/>
        <v>675.03852595744684</v>
      </c>
      <c r="C2003" s="49">
        <f t="shared" si="63"/>
        <v>46.025354042553197</v>
      </c>
      <c r="D2003" s="30">
        <v>0</v>
      </c>
      <c r="E2003" s="31">
        <v>46.025354042553197</v>
      </c>
      <c r="F2003" s="32">
        <v>0</v>
      </c>
      <c r="G2003" s="32">
        <v>0</v>
      </c>
      <c r="H2003" s="32">
        <v>0</v>
      </c>
      <c r="I2003" s="32">
        <v>0</v>
      </c>
      <c r="J2003" s="29">
        <f>Лист4!E2001/1000</f>
        <v>721.06388000000004</v>
      </c>
      <c r="K2003" s="33"/>
      <c r="L2003" s="33"/>
    </row>
    <row r="2004" spans="1:12" s="34" customFormat="1" ht="18.75" customHeight="1" x14ac:dyDescent="0.25">
      <c r="A2004" s="23" t="str">
        <f>Лист4!A2002</f>
        <v xml:space="preserve">Татищева ул. д.41 </v>
      </c>
      <c r="B2004" s="49">
        <f t="shared" si="62"/>
        <v>599.65877446808508</v>
      </c>
      <c r="C2004" s="49">
        <f t="shared" si="63"/>
        <v>40.88582553191489</v>
      </c>
      <c r="D2004" s="30">
        <v>0</v>
      </c>
      <c r="E2004" s="31">
        <v>40.88582553191489</v>
      </c>
      <c r="F2004" s="32">
        <v>0</v>
      </c>
      <c r="G2004" s="32">
        <v>0</v>
      </c>
      <c r="H2004" s="32">
        <v>0</v>
      </c>
      <c r="I2004" s="32">
        <v>0</v>
      </c>
      <c r="J2004" s="29">
        <f>Лист4!E2002/1000</f>
        <v>640.54459999999995</v>
      </c>
      <c r="K2004" s="33"/>
      <c r="L2004" s="33"/>
    </row>
    <row r="2005" spans="1:12" s="34" customFormat="1" ht="18.75" customHeight="1" x14ac:dyDescent="0.25">
      <c r="A2005" s="23" t="str">
        <f>Лист4!A2003</f>
        <v xml:space="preserve">Татищева ул. д.43А </v>
      </c>
      <c r="B2005" s="49">
        <f t="shared" si="62"/>
        <v>755.45062553191497</v>
      </c>
      <c r="C2005" s="49">
        <f t="shared" si="63"/>
        <v>45.630724468085106</v>
      </c>
      <c r="D2005" s="30">
        <v>0</v>
      </c>
      <c r="E2005" s="31">
        <v>45.630724468085106</v>
      </c>
      <c r="F2005" s="32">
        <v>0</v>
      </c>
      <c r="G2005" s="32">
        <v>0</v>
      </c>
      <c r="H2005" s="32">
        <v>0</v>
      </c>
      <c r="I2005" s="41">
        <v>86.2</v>
      </c>
      <c r="J2005" s="29">
        <f>Лист4!E2003/1000</f>
        <v>714.88135</v>
      </c>
      <c r="K2005" s="33"/>
      <c r="L2005" s="33"/>
    </row>
    <row r="2006" spans="1:12" s="34" customFormat="1" ht="18.75" customHeight="1" x14ac:dyDescent="0.25">
      <c r="A2006" s="23" t="str">
        <f>Лист4!A2004</f>
        <v xml:space="preserve">Татищева ул. д.44 </v>
      </c>
      <c r="B2006" s="49">
        <f t="shared" si="62"/>
        <v>615.96305872340452</v>
      </c>
      <c r="C2006" s="49">
        <f t="shared" si="63"/>
        <v>41.997481276595764</v>
      </c>
      <c r="D2006" s="30">
        <v>0</v>
      </c>
      <c r="E2006" s="31">
        <v>41.997481276595764</v>
      </c>
      <c r="F2006" s="32">
        <v>0</v>
      </c>
      <c r="G2006" s="32">
        <v>0</v>
      </c>
      <c r="H2006" s="32">
        <v>0</v>
      </c>
      <c r="I2006" s="32">
        <v>0</v>
      </c>
      <c r="J2006" s="29">
        <f>Лист4!E2004/1000</f>
        <v>657.96054000000026</v>
      </c>
      <c r="K2006" s="33"/>
      <c r="L2006" s="33"/>
    </row>
    <row r="2007" spans="1:12" s="34" customFormat="1" ht="18.75" customHeight="1" x14ac:dyDescent="0.25">
      <c r="A2007" s="23" t="str">
        <f>Лист4!A2005</f>
        <v xml:space="preserve">Татищева ул. д.4Б </v>
      </c>
      <c r="B2007" s="49">
        <f t="shared" si="62"/>
        <v>7.8716936170212772</v>
      </c>
      <c r="C2007" s="49">
        <f t="shared" si="63"/>
        <v>0.53670638297872342</v>
      </c>
      <c r="D2007" s="30">
        <v>0</v>
      </c>
      <c r="E2007" s="31">
        <v>0.53670638297872342</v>
      </c>
      <c r="F2007" s="32">
        <v>0</v>
      </c>
      <c r="G2007" s="32">
        <v>0</v>
      </c>
      <c r="H2007" s="32">
        <v>0</v>
      </c>
      <c r="I2007" s="32">
        <v>0</v>
      </c>
      <c r="J2007" s="29">
        <f>Лист4!E2005/1000</f>
        <v>8.4084000000000003</v>
      </c>
      <c r="K2007" s="33"/>
      <c r="L2007" s="33"/>
    </row>
    <row r="2008" spans="1:12" s="34" customFormat="1" ht="25.5" customHeight="1" x14ac:dyDescent="0.25">
      <c r="A2008" s="23" t="str">
        <f>Лист4!A2006</f>
        <v xml:space="preserve">Татищева ул. д.56 </v>
      </c>
      <c r="B2008" s="49">
        <f t="shared" si="62"/>
        <v>576.50874553191511</v>
      </c>
      <c r="C2008" s="49">
        <f t="shared" si="63"/>
        <v>39.307414468085121</v>
      </c>
      <c r="D2008" s="30">
        <v>0</v>
      </c>
      <c r="E2008" s="31">
        <v>39.307414468085121</v>
      </c>
      <c r="F2008" s="32">
        <v>0</v>
      </c>
      <c r="G2008" s="32">
        <v>0</v>
      </c>
      <c r="H2008" s="32">
        <v>0</v>
      </c>
      <c r="I2008" s="32">
        <v>0</v>
      </c>
      <c r="J2008" s="29">
        <f>Лист4!E2006/1000</f>
        <v>615.8161600000002</v>
      </c>
      <c r="K2008" s="33"/>
      <c r="L2008" s="33"/>
    </row>
    <row r="2009" spans="1:12" s="34" customFormat="1" ht="25.5" customHeight="1" x14ac:dyDescent="0.25">
      <c r="A2009" s="23" t="str">
        <f>Лист4!A2007</f>
        <v xml:space="preserve">Татищева ул. д.56А </v>
      </c>
      <c r="B2009" s="49">
        <f t="shared" si="62"/>
        <v>350.56148085106395</v>
      </c>
      <c r="C2009" s="49">
        <f t="shared" si="63"/>
        <v>23.901919148936173</v>
      </c>
      <c r="D2009" s="30">
        <v>0</v>
      </c>
      <c r="E2009" s="31">
        <v>23.901919148936173</v>
      </c>
      <c r="F2009" s="32">
        <v>0</v>
      </c>
      <c r="G2009" s="32">
        <v>0</v>
      </c>
      <c r="H2009" s="32">
        <v>0</v>
      </c>
      <c r="I2009" s="32">
        <v>0</v>
      </c>
      <c r="J2009" s="29">
        <f>Лист4!E2007/1000</f>
        <v>374.46340000000009</v>
      </c>
      <c r="K2009" s="33"/>
      <c r="L2009" s="33"/>
    </row>
    <row r="2010" spans="1:12" s="34" customFormat="1" ht="25.5" customHeight="1" x14ac:dyDescent="0.25">
      <c r="A2010" s="23" t="str">
        <f>Лист4!A2008</f>
        <v xml:space="preserve">Татищева ул. д.57А </v>
      </c>
      <c r="B2010" s="49">
        <f t="shared" si="62"/>
        <v>934.49634042553214</v>
      </c>
      <c r="C2010" s="49">
        <f t="shared" si="63"/>
        <v>63.715659574468098</v>
      </c>
      <c r="D2010" s="30">
        <v>0</v>
      </c>
      <c r="E2010" s="31">
        <v>63.715659574468098</v>
      </c>
      <c r="F2010" s="32">
        <v>0</v>
      </c>
      <c r="G2010" s="32">
        <v>0</v>
      </c>
      <c r="H2010" s="32">
        <v>0</v>
      </c>
      <c r="I2010" s="32">
        <v>0</v>
      </c>
      <c r="J2010" s="29">
        <f>Лист4!E2008/1000</f>
        <v>998.21200000000022</v>
      </c>
      <c r="K2010" s="33"/>
      <c r="L2010" s="33"/>
    </row>
    <row r="2011" spans="1:12" s="34" customFormat="1" ht="25.5" customHeight="1" x14ac:dyDescent="0.25">
      <c r="A2011" s="23" t="str">
        <f>Лист4!A2009</f>
        <v xml:space="preserve">Товарищеская ул. д.31А </v>
      </c>
      <c r="B2011" s="49">
        <f t="shared" si="62"/>
        <v>429.33894978723401</v>
      </c>
      <c r="C2011" s="49">
        <f t="shared" si="63"/>
        <v>29.273110212765957</v>
      </c>
      <c r="D2011" s="30">
        <v>0</v>
      </c>
      <c r="E2011" s="31">
        <v>29.273110212765957</v>
      </c>
      <c r="F2011" s="32">
        <v>0</v>
      </c>
      <c r="G2011" s="32">
        <v>0</v>
      </c>
      <c r="H2011" s="32">
        <v>0</v>
      </c>
      <c r="I2011" s="32">
        <v>0</v>
      </c>
      <c r="J2011" s="29">
        <f>Лист4!E2009/1000</f>
        <v>458.61205999999999</v>
      </c>
      <c r="K2011" s="33"/>
      <c r="L2011" s="33"/>
    </row>
    <row r="2012" spans="1:12" s="34" customFormat="1" ht="25.5" customHeight="1" x14ac:dyDescent="0.25">
      <c r="A2012" s="23" t="str">
        <f>Лист4!A2010</f>
        <v xml:space="preserve">Туапсинская ул. д.32 </v>
      </c>
      <c r="B2012" s="49">
        <f t="shared" si="62"/>
        <v>2661.5642212765956</v>
      </c>
      <c r="C2012" s="49">
        <f t="shared" si="63"/>
        <v>1.0543787234042552</v>
      </c>
      <c r="D2012" s="30">
        <v>0</v>
      </c>
      <c r="E2012" s="31">
        <v>1.0543787234042552</v>
      </c>
      <c r="F2012" s="32">
        <v>0</v>
      </c>
      <c r="G2012" s="32">
        <v>0</v>
      </c>
      <c r="H2012" s="32">
        <v>0</v>
      </c>
      <c r="I2012" s="41">
        <v>2646.1</v>
      </c>
      <c r="J2012" s="29">
        <f>Лист4!E2010/1000</f>
        <v>16.518599999999999</v>
      </c>
      <c r="K2012" s="33"/>
      <c r="L2012" s="33"/>
    </row>
    <row r="2013" spans="1:12" s="34" customFormat="1" ht="25.5" customHeight="1" x14ac:dyDescent="0.25">
      <c r="A2013" s="23" t="str">
        <f>Лист4!A2011</f>
        <v xml:space="preserve">Туапсинская ул. д.4 </v>
      </c>
      <c r="B2013" s="49">
        <f t="shared" si="62"/>
        <v>544.05876425531903</v>
      </c>
      <c r="C2013" s="49">
        <f t="shared" si="63"/>
        <v>37.09491574468084</v>
      </c>
      <c r="D2013" s="30">
        <v>0</v>
      </c>
      <c r="E2013" s="31">
        <v>37.09491574468084</v>
      </c>
      <c r="F2013" s="32">
        <v>0</v>
      </c>
      <c r="G2013" s="32">
        <v>0</v>
      </c>
      <c r="H2013" s="32">
        <v>0</v>
      </c>
      <c r="I2013" s="32">
        <v>0</v>
      </c>
      <c r="J2013" s="29">
        <f>Лист4!E2011/1000</f>
        <v>581.15367999999989</v>
      </c>
      <c r="K2013" s="33"/>
      <c r="L2013" s="33"/>
    </row>
    <row r="2014" spans="1:12" s="34" customFormat="1" ht="25.5" customHeight="1" x14ac:dyDescent="0.25">
      <c r="A2014" s="23" t="str">
        <f>Лист4!A2012</f>
        <v xml:space="preserve">Туапсинская ул. д.6 </v>
      </c>
      <c r="B2014" s="49">
        <f t="shared" si="62"/>
        <v>192.28355744680854</v>
      </c>
      <c r="C2014" s="49">
        <f t="shared" si="63"/>
        <v>13.110242553191492</v>
      </c>
      <c r="D2014" s="30">
        <v>0</v>
      </c>
      <c r="E2014" s="31">
        <v>13.110242553191492</v>
      </c>
      <c r="F2014" s="32">
        <v>0</v>
      </c>
      <c r="G2014" s="32">
        <v>0</v>
      </c>
      <c r="H2014" s="32">
        <v>0</v>
      </c>
      <c r="I2014" s="32">
        <v>0</v>
      </c>
      <c r="J2014" s="29">
        <f>Лист4!E2012/1000</f>
        <v>205.39380000000003</v>
      </c>
      <c r="K2014" s="33"/>
      <c r="L2014" s="33"/>
    </row>
    <row r="2015" spans="1:12" s="34" customFormat="1" ht="25.5" customHeight="1" x14ac:dyDescent="0.25">
      <c r="A2015" s="23" t="str">
        <f>Лист4!A2013</f>
        <v xml:space="preserve">Туапсинская ул. д.8 </v>
      </c>
      <c r="B2015" s="49">
        <f t="shared" si="62"/>
        <v>200.75290212765958</v>
      </c>
      <c r="C2015" s="49">
        <f t="shared" si="63"/>
        <v>13.687697872340427</v>
      </c>
      <c r="D2015" s="30">
        <v>0</v>
      </c>
      <c r="E2015" s="31">
        <v>13.687697872340427</v>
      </c>
      <c r="F2015" s="32">
        <v>0</v>
      </c>
      <c r="G2015" s="32">
        <v>0</v>
      </c>
      <c r="H2015" s="32">
        <v>0</v>
      </c>
      <c r="I2015" s="32"/>
      <c r="J2015" s="29">
        <f>Лист4!E2013/1000</f>
        <v>214.44060000000002</v>
      </c>
      <c r="K2015" s="33"/>
      <c r="L2015" s="33"/>
    </row>
    <row r="2016" spans="1:12" s="34" customFormat="1" ht="18.75" customHeight="1" x14ac:dyDescent="0.25">
      <c r="A2016" s="23" t="str">
        <f>Лист4!A2014</f>
        <v xml:space="preserve">Ужгородская ул. д.3 </v>
      </c>
      <c r="B2016" s="49">
        <f t="shared" si="62"/>
        <v>218.23026382978725</v>
      </c>
      <c r="C2016" s="49">
        <f t="shared" si="63"/>
        <v>14.879336170212767</v>
      </c>
      <c r="D2016" s="30">
        <v>0</v>
      </c>
      <c r="E2016" s="31">
        <v>14.879336170212767</v>
      </c>
      <c r="F2016" s="32">
        <v>0</v>
      </c>
      <c r="G2016" s="32">
        <v>0</v>
      </c>
      <c r="H2016" s="32">
        <v>0</v>
      </c>
      <c r="I2016" s="32">
        <v>0</v>
      </c>
      <c r="J2016" s="29">
        <f>Лист4!E2014/1000</f>
        <v>233.1096</v>
      </c>
      <c r="K2016" s="33"/>
      <c r="L2016" s="33"/>
    </row>
    <row r="2017" spans="1:12" s="34" customFormat="1" ht="18.75" customHeight="1" x14ac:dyDescent="0.25">
      <c r="A2017" s="23" t="str">
        <f>Лист4!A2015</f>
        <v xml:space="preserve">Ужгородская ул. д.7 </v>
      </c>
      <c r="B2017" s="49">
        <f t="shared" si="62"/>
        <v>47.218731063829779</v>
      </c>
      <c r="C2017" s="49">
        <f t="shared" si="63"/>
        <v>3.2194589361702119</v>
      </c>
      <c r="D2017" s="30">
        <v>0</v>
      </c>
      <c r="E2017" s="31">
        <v>3.2194589361702119</v>
      </c>
      <c r="F2017" s="32">
        <v>0</v>
      </c>
      <c r="G2017" s="32">
        <v>0</v>
      </c>
      <c r="H2017" s="32">
        <v>0</v>
      </c>
      <c r="I2017" s="32">
        <v>0</v>
      </c>
      <c r="J2017" s="29">
        <f>Лист4!E2015/1000</f>
        <v>50.438189999999992</v>
      </c>
      <c r="K2017" s="33"/>
      <c r="L2017" s="33"/>
    </row>
    <row r="2018" spans="1:12" s="34" customFormat="1" ht="25.5" customHeight="1" x14ac:dyDescent="0.25">
      <c r="A2018" s="23" t="str">
        <f>Лист4!A2016</f>
        <v xml:space="preserve">Ужгородская ул. д.7А </v>
      </c>
      <c r="B2018" s="49">
        <f t="shared" si="62"/>
        <v>214.5717574468085</v>
      </c>
      <c r="C2018" s="49">
        <f t="shared" si="63"/>
        <v>14.629892553191489</v>
      </c>
      <c r="D2018" s="30">
        <v>0</v>
      </c>
      <c r="E2018" s="31">
        <v>14.629892553191489</v>
      </c>
      <c r="F2018" s="32">
        <v>0</v>
      </c>
      <c r="G2018" s="32">
        <v>0</v>
      </c>
      <c r="H2018" s="32">
        <v>0</v>
      </c>
      <c r="I2018" s="32">
        <v>0</v>
      </c>
      <c r="J2018" s="29">
        <f>Лист4!E2016/1000</f>
        <v>229.20165</v>
      </c>
      <c r="K2018" s="33"/>
      <c r="L2018" s="33"/>
    </row>
    <row r="2019" spans="1:12" s="34" customFormat="1" ht="25.5" customHeight="1" x14ac:dyDescent="0.25">
      <c r="A2019" s="23" t="str">
        <f>Лист4!A2017</f>
        <v xml:space="preserve">Украинская ул. д.12 </v>
      </c>
      <c r="B2019" s="49">
        <f t="shared" si="62"/>
        <v>624.78577021276601</v>
      </c>
      <c r="C2019" s="49">
        <f t="shared" si="63"/>
        <v>42.599029787234045</v>
      </c>
      <c r="D2019" s="30">
        <v>0</v>
      </c>
      <c r="E2019" s="31">
        <v>42.599029787234045</v>
      </c>
      <c r="F2019" s="32">
        <v>0</v>
      </c>
      <c r="G2019" s="32">
        <v>0</v>
      </c>
      <c r="H2019" s="32">
        <v>0</v>
      </c>
      <c r="I2019" s="32">
        <v>0</v>
      </c>
      <c r="J2019" s="29">
        <f>Лист4!E2017/1000</f>
        <v>667.38480000000004</v>
      </c>
      <c r="K2019" s="33"/>
      <c r="L2019" s="33"/>
    </row>
    <row r="2020" spans="1:12" s="34" customFormat="1" ht="25.5" customHeight="1" x14ac:dyDescent="0.25">
      <c r="A2020" s="23" t="str">
        <f>Лист4!A2018</f>
        <v xml:space="preserve">Украинская ул. д.15 </v>
      </c>
      <c r="B2020" s="49">
        <f t="shared" si="62"/>
        <v>125.41114042553193</v>
      </c>
      <c r="C2020" s="49">
        <f t="shared" si="63"/>
        <v>8.5507595744680867</v>
      </c>
      <c r="D2020" s="30">
        <v>0</v>
      </c>
      <c r="E2020" s="31">
        <v>8.5507595744680867</v>
      </c>
      <c r="F2020" s="32">
        <v>0</v>
      </c>
      <c r="G2020" s="32">
        <v>0</v>
      </c>
      <c r="H2020" s="32">
        <v>0</v>
      </c>
      <c r="I2020" s="32">
        <v>0</v>
      </c>
      <c r="J2020" s="29">
        <f>Лист4!E2018/1000</f>
        <v>133.96190000000001</v>
      </c>
      <c r="K2020" s="33"/>
      <c r="L2020" s="33"/>
    </row>
    <row r="2021" spans="1:12" s="34" customFormat="1" ht="25.5" customHeight="1" x14ac:dyDescent="0.25">
      <c r="A2021" s="23" t="str">
        <f>Лист4!A2019</f>
        <v xml:space="preserve">Украинская ул. д.16 </v>
      </c>
      <c r="B2021" s="49">
        <f t="shared" si="62"/>
        <v>131.18057021276599</v>
      </c>
      <c r="C2021" s="49">
        <f t="shared" si="63"/>
        <v>8.9441297872340435</v>
      </c>
      <c r="D2021" s="30">
        <v>0</v>
      </c>
      <c r="E2021" s="31">
        <v>8.9441297872340435</v>
      </c>
      <c r="F2021" s="32">
        <v>0</v>
      </c>
      <c r="G2021" s="32">
        <v>0</v>
      </c>
      <c r="H2021" s="32">
        <v>0</v>
      </c>
      <c r="I2021" s="32">
        <v>0</v>
      </c>
      <c r="J2021" s="29">
        <f>Лист4!E2019/1000</f>
        <v>140.12470000000002</v>
      </c>
      <c r="K2021" s="33"/>
      <c r="L2021" s="33"/>
    </row>
    <row r="2022" spans="1:12" s="34" customFormat="1" ht="25.5" customHeight="1" x14ac:dyDescent="0.25">
      <c r="A2022" s="23" t="str">
        <f>Лист4!A2020</f>
        <v xml:space="preserve">Украинская ул. д.17 </v>
      </c>
      <c r="B2022" s="49">
        <f t="shared" si="62"/>
        <v>110.33936170212766</v>
      </c>
      <c r="C2022" s="49">
        <f t="shared" si="63"/>
        <v>7.5231382978723413</v>
      </c>
      <c r="D2022" s="30">
        <v>0</v>
      </c>
      <c r="E2022" s="31">
        <v>7.5231382978723413</v>
      </c>
      <c r="F2022" s="32">
        <v>0</v>
      </c>
      <c r="G2022" s="32">
        <v>0</v>
      </c>
      <c r="H2022" s="32">
        <v>0</v>
      </c>
      <c r="I2022" s="32">
        <v>0</v>
      </c>
      <c r="J2022" s="29">
        <f>Лист4!E2020/1000</f>
        <v>117.8625</v>
      </c>
      <c r="K2022" s="33"/>
      <c r="L2022" s="33"/>
    </row>
    <row r="2023" spans="1:12" s="34" customFormat="1" ht="25.5" customHeight="1" x14ac:dyDescent="0.25">
      <c r="A2023" s="23" t="str">
        <f>Лист4!A2021</f>
        <v xml:space="preserve">Украинская ул. д.18 </v>
      </c>
      <c r="B2023" s="49">
        <f t="shared" si="62"/>
        <v>125.3027319148936</v>
      </c>
      <c r="C2023" s="49">
        <f t="shared" si="63"/>
        <v>8.5433680851063816</v>
      </c>
      <c r="D2023" s="30">
        <v>0</v>
      </c>
      <c r="E2023" s="31">
        <v>8.5433680851063816</v>
      </c>
      <c r="F2023" s="32">
        <v>0</v>
      </c>
      <c r="G2023" s="32">
        <v>0</v>
      </c>
      <c r="H2023" s="32">
        <v>0</v>
      </c>
      <c r="I2023" s="32">
        <v>0</v>
      </c>
      <c r="J2023" s="29">
        <f>Лист4!E2021/1000</f>
        <v>133.84609999999998</v>
      </c>
      <c r="K2023" s="33"/>
      <c r="L2023" s="33"/>
    </row>
    <row r="2024" spans="1:12" s="34" customFormat="1" ht="25.5" customHeight="1" x14ac:dyDescent="0.25">
      <c r="A2024" s="23" t="str">
        <f>Лист4!A2022</f>
        <v xml:space="preserve">Украинская ул. д.19 </v>
      </c>
      <c r="B2024" s="49">
        <f t="shared" si="62"/>
        <v>119.59855319148936</v>
      </c>
      <c r="C2024" s="49">
        <f t="shared" si="63"/>
        <v>8.1544468085106381</v>
      </c>
      <c r="D2024" s="30">
        <v>0</v>
      </c>
      <c r="E2024" s="31">
        <v>8.1544468085106381</v>
      </c>
      <c r="F2024" s="32">
        <v>0</v>
      </c>
      <c r="G2024" s="32">
        <v>0</v>
      </c>
      <c r="H2024" s="32">
        <v>0</v>
      </c>
      <c r="I2024" s="32">
        <v>0</v>
      </c>
      <c r="J2024" s="29">
        <f>Лист4!E2022/1000</f>
        <v>127.753</v>
      </c>
      <c r="K2024" s="33"/>
      <c r="L2024" s="33"/>
    </row>
    <row r="2025" spans="1:12" s="34" customFormat="1" ht="25.5" customHeight="1" x14ac:dyDescent="0.25">
      <c r="A2025" s="23" t="str">
        <f>Лист4!A2023</f>
        <v xml:space="preserve">Украинская ул. д.21 </v>
      </c>
      <c r="B2025" s="49">
        <f t="shared" si="62"/>
        <v>122.35079999999998</v>
      </c>
      <c r="C2025" s="49">
        <f t="shared" si="63"/>
        <v>8.3420999999999985</v>
      </c>
      <c r="D2025" s="30">
        <v>0</v>
      </c>
      <c r="E2025" s="31">
        <v>8.3420999999999985</v>
      </c>
      <c r="F2025" s="32">
        <v>0</v>
      </c>
      <c r="G2025" s="32">
        <v>0</v>
      </c>
      <c r="H2025" s="32">
        <v>0</v>
      </c>
      <c r="I2025" s="32">
        <v>0</v>
      </c>
      <c r="J2025" s="29">
        <f>Лист4!E2023/1000</f>
        <v>130.69289999999998</v>
      </c>
      <c r="K2025" s="33"/>
      <c r="L2025" s="33"/>
    </row>
    <row r="2026" spans="1:12" s="34" customFormat="1" ht="25.5" customHeight="1" x14ac:dyDescent="0.25">
      <c r="A2026" s="23" t="str">
        <f>Лист4!A2024</f>
        <v xml:space="preserve">Украинская ул. д.23 </v>
      </c>
      <c r="B2026" s="49">
        <f t="shared" si="62"/>
        <v>124.23278297872339</v>
      </c>
      <c r="C2026" s="49">
        <f t="shared" si="63"/>
        <v>8.4704170212765941</v>
      </c>
      <c r="D2026" s="30">
        <v>0</v>
      </c>
      <c r="E2026" s="31">
        <v>8.4704170212765941</v>
      </c>
      <c r="F2026" s="32">
        <v>0</v>
      </c>
      <c r="G2026" s="32">
        <v>0</v>
      </c>
      <c r="H2026" s="32">
        <v>0</v>
      </c>
      <c r="I2026" s="32">
        <v>0</v>
      </c>
      <c r="J2026" s="29">
        <f>Лист4!E2024/1000</f>
        <v>132.70319999999998</v>
      </c>
      <c r="K2026" s="33"/>
      <c r="L2026" s="33"/>
    </row>
    <row r="2027" spans="1:12" s="34" customFormat="1" ht="25.5" customHeight="1" x14ac:dyDescent="0.25">
      <c r="A2027" s="23" t="str">
        <f>Лист4!A2025</f>
        <v xml:space="preserve">Украинская ул. д.25 </v>
      </c>
      <c r="B2027" s="49">
        <f t="shared" si="62"/>
        <v>130.65060425531917</v>
      </c>
      <c r="C2027" s="49">
        <f t="shared" si="63"/>
        <v>8.9079957446808518</v>
      </c>
      <c r="D2027" s="30">
        <v>0</v>
      </c>
      <c r="E2027" s="31">
        <v>8.9079957446808518</v>
      </c>
      <c r="F2027" s="32">
        <v>0</v>
      </c>
      <c r="G2027" s="32">
        <v>0</v>
      </c>
      <c r="H2027" s="32">
        <v>0</v>
      </c>
      <c r="I2027" s="32">
        <v>0</v>
      </c>
      <c r="J2027" s="29">
        <f>Лист4!E2025/1000</f>
        <v>139.55860000000001</v>
      </c>
      <c r="K2027" s="33"/>
      <c r="L2027" s="33"/>
    </row>
    <row r="2028" spans="1:12" s="34" customFormat="1" ht="25.5" customHeight="1" x14ac:dyDescent="0.25">
      <c r="A2028" s="23" t="str">
        <f>Лист4!A2026</f>
        <v xml:space="preserve">Украинская ул. д.5В </v>
      </c>
      <c r="B2028" s="49">
        <f t="shared" si="62"/>
        <v>3.3466212765957448</v>
      </c>
      <c r="C2028" s="49">
        <f t="shared" si="63"/>
        <v>0.22817872340425535</v>
      </c>
      <c r="D2028" s="30">
        <v>0</v>
      </c>
      <c r="E2028" s="31">
        <v>0.22817872340425535</v>
      </c>
      <c r="F2028" s="32">
        <v>0</v>
      </c>
      <c r="G2028" s="32">
        <v>0</v>
      </c>
      <c r="H2028" s="32">
        <v>0</v>
      </c>
      <c r="I2028" s="32">
        <v>0</v>
      </c>
      <c r="J2028" s="29">
        <f>Лист4!E2026/1000</f>
        <v>3.5748000000000002</v>
      </c>
      <c r="K2028" s="33"/>
      <c r="L2028" s="33"/>
    </row>
    <row r="2029" spans="1:12" s="34" customFormat="1" ht="25.5" customHeight="1" x14ac:dyDescent="0.25">
      <c r="A2029" s="23" t="str">
        <f>Лист4!A2027</f>
        <v xml:space="preserve">Украинская ул. д.6 </v>
      </c>
      <c r="B2029" s="49">
        <f t="shared" si="62"/>
        <v>104.71883914893615</v>
      </c>
      <c r="C2029" s="49">
        <f t="shared" si="63"/>
        <v>7.1399208510638292</v>
      </c>
      <c r="D2029" s="30">
        <v>0</v>
      </c>
      <c r="E2029" s="31">
        <v>7.1399208510638292</v>
      </c>
      <c r="F2029" s="32">
        <v>0</v>
      </c>
      <c r="G2029" s="32">
        <v>0</v>
      </c>
      <c r="H2029" s="32">
        <v>0</v>
      </c>
      <c r="I2029" s="32">
        <v>0</v>
      </c>
      <c r="J2029" s="29">
        <f>Лист4!E2027/1000</f>
        <v>111.85875999999999</v>
      </c>
      <c r="K2029" s="33"/>
      <c r="L2029" s="33"/>
    </row>
    <row r="2030" spans="1:12" s="34" customFormat="1" ht="26.25" customHeight="1" x14ac:dyDescent="0.25">
      <c r="A2030" s="23" t="str">
        <f>Лист4!A2028</f>
        <v xml:space="preserve">Фабричная ул. д.14/69 </v>
      </c>
      <c r="B2030" s="49">
        <f t="shared" si="62"/>
        <v>39.700000000000003</v>
      </c>
      <c r="C2030" s="49">
        <f t="shared" si="63"/>
        <v>0</v>
      </c>
      <c r="D2030" s="30">
        <v>0</v>
      </c>
      <c r="E2030" s="31">
        <v>0</v>
      </c>
      <c r="F2030" s="32">
        <v>0</v>
      </c>
      <c r="G2030" s="32">
        <v>0</v>
      </c>
      <c r="H2030" s="32">
        <v>0</v>
      </c>
      <c r="I2030" s="41">
        <v>39.700000000000003</v>
      </c>
      <c r="J2030" s="29">
        <f>Лист4!E2028/1000</f>
        <v>0</v>
      </c>
      <c r="K2030" s="33"/>
      <c r="L2030" s="33"/>
    </row>
    <row r="2031" spans="1:12" s="34" customFormat="1" ht="25.5" customHeight="1" x14ac:dyDescent="0.25">
      <c r="A2031" s="23" t="str">
        <f>Лист4!A2029</f>
        <v xml:space="preserve">Черниговская 3-я ул. д.2А </v>
      </c>
      <c r="B2031" s="49">
        <f t="shared" si="62"/>
        <v>54.110672340425538</v>
      </c>
      <c r="C2031" s="49">
        <f t="shared" si="63"/>
        <v>1.2007276595744683</v>
      </c>
      <c r="D2031" s="30">
        <v>0</v>
      </c>
      <c r="E2031" s="31">
        <v>1.2007276595744683</v>
      </c>
      <c r="F2031" s="32">
        <v>0</v>
      </c>
      <c r="G2031" s="32">
        <v>0</v>
      </c>
      <c r="H2031" s="32">
        <v>0</v>
      </c>
      <c r="I2031" s="41">
        <v>36.5</v>
      </c>
      <c r="J2031" s="29">
        <f>Лист4!E2029/1000</f>
        <v>18.811400000000003</v>
      </c>
      <c r="K2031" s="33"/>
      <c r="L2031" s="33"/>
    </row>
    <row r="2032" spans="1:12" s="34" customFormat="1" ht="25.5" customHeight="1" x14ac:dyDescent="0.25">
      <c r="A2032" s="23" t="str">
        <f>Лист4!A2030</f>
        <v xml:space="preserve">Черниговская 3-я ул. д.2Б </v>
      </c>
      <c r="B2032" s="49">
        <f t="shared" si="62"/>
        <v>87.935600851063839</v>
      </c>
      <c r="C2032" s="49">
        <f t="shared" si="63"/>
        <v>5.99560914893617</v>
      </c>
      <c r="D2032" s="30">
        <v>0</v>
      </c>
      <c r="E2032" s="31">
        <v>5.99560914893617</v>
      </c>
      <c r="F2032" s="32">
        <v>0</v>
      </c>
      <c r="G2032" s="32">
        <v>0</v>
      </c>
      <c r="H2032" s="32">
        <v>0</v>
      </c>
      <c r="I2032" s="32">
        <v>0</v>
      </c>
      <c r="J2032" s="29">
        <f>Лист4!E2030/1000</f>
        <v>93.931210000000007</v>
      </c>
      <c r="K2032" s="33"/>
      <c r="L2032" s="33"/>
    </row>
    <row r="2033" spans="1:13" s="34" customFormat="1" ht="18.75" customHeight="1" x14ac:dyDescent="0.25">
      <c r="A2033" s="23" t="str">
        <f>Лист4!A2031</f>
        <v xml:space="preserve">Черниговская 3-я ул. д.2В </v>
      </c>
      <c r="B2033" s="49">
        <f t="shared" si="62"/>
        <v>185.58554042553189</v>
      </c>
      <c r="C2033" s="49">
        <f t="shared" si="63"/>
        <v>12.653559574468083</v>
      </c>
      <c r="D2033" s="30">
        <v>0</v>
      </c>
      <c r="E2033" s="31">
        <v>12.653559574468083</v>
      </c>
      <c r="F2033" s="32">
        <v>0</v>
      </c>
      <c r="G2033" s="32">
        <v>0</v>
      </c>
      <c r="H2033" s="32">
        <v>0</v>
      </c>
      <c r="I2033" s="32">
        <v>0</v>
      </c>
      <c r="J2033" s="29">
        <f>Лист4!E2031/1000</f>
        <v>198.23909999999998</v>
      </c>
      <c r="K2033" s="33"/>
      <c r="L2033" s="33"/>
    </row>
    <row r="2034" spans="1:13" s="34" customFormat="1" ht="25.5" customHeight="1" x14ac:dyDescent="0.25">
      <c r="A2034" s="23" t="str">
        <f>Лист4!A2032</f>
        <v xml:space="preserve">Черниговская 3-я ул. д.2Г </v>
      </c>
      <c r="B2034" s="49">
        <f t="shared" si="62"/>
        <v>135.88062212765954</v>
      </c>
      <c r="C2034" s="49">
        <f t="shared" si="63"/>
        <v>9.2645878723404245</v>
      </c>
      <c r="D2034" s="30">
        <v>0</v>
      </c>
      <c r="E2034" s="31">
        <v>9.2645878723404245</v>
      </c>
      <c r="F2034" s="32">
        <v>0</v>
      </c>
      <c r="G2034" s="32">
        <v>0</v>
      </c>
      <c r="H2034" s="32">
        <v>0</v>
      </c>
      <c r="I2034" s="32">
        <v>0</v>
      </c>
      <c r="J2034" s="29">
        <f>Лист4!E2032/1000</f>
        <v>145.14520999999996</v>
      </c>
      <c r="K2034" s="33"/>
      <c r="L2034" s="33"/>
    </row>
    <row r="2035" spans="1:13" s="34" customFormat="1" ht="25.5" customHeight="1" x14ac:dyDescent="0.25">
      <c r="A2035" s="23" t="str">
        <f>Лист4!A2033</f>
        <v xml:space="preserve">Черниговская 4-я ул. д.1А </v>
      </c>
      <c r="B2035" s="49">
        <f t="shared" si="62"/>
        <v>224.55419659574477</v>
      </c>
      <c r="C2035" s="49">
        <f t="shared" si="63"/>
        <v>15.310513404255325</v>
      </c>
      <c r="D2035" s="30">
        <v>0</v>
      </c>
      <c r="E2035" s="31">
        <v>15.310513404255325</v>
      </c>
      <c r="F2035" s="32">
        <v>0</v>
      </c>
      <c r="G2035" s="32">
        <v>0</v>
      </c>
      <c r="H2035" s="32">
        <v>0</v>
      </c>
      <c r="I2035" s="32">
        <v>0</v>
      </c>
      <c r="J2035" s="29">
        <f>Лист4!E2033/1000</f>
        <v>239.86471000000009</v>
      </c>
      <c r="K2035" s="33"/>
      <c r="L2035" s="33"/>
    </row>
    <row r="2036" spans="1:13" s="34" customFormat="1" ht="25.5" customHeight="1" x14ac:dyDescent="0.25">
      <c r="A2036" s="23" t="str">
        <f>Лист4!A2034</f>
        <v xml:space="preserve">Черниговская 4-я ул. д.20 </v>
      </c>
      <c r="B2036" s="49">
        <f t="shared" si="62"/>
        <v>1629.0301897872337</v>
      </c>
      <c r="C2036" s="49">
        <f t="shared" si="63"/>
        <v>111.0702402127659</v>
      </c>
      <c r="D2036" s="30">
        <v>0</v>
      </c>
      <c r="E2036" s="31">
        <v>111.0702402127659</v>
      </c>
      <c r="F2036" s="32">
        <v>0</v>
      </c>
      <c r="G2036" s="32">
        <v>0</v>
      </c>
      <c r="H2036" s="32">
        <v>0</v>
      </c>
      <c r="I2036" s="32">
        <v>7383.1</v>
      </c>
      <c r="J2036" s="29">
        <f>Лист4!E2034/1000-I2036</f>
        <v>-5642.9995700000009</v>
      </c>
      <c r="K2036" s="33"/>
      <c r="L2036" s="33"/>
    </row>
    <row r="2037" spans="1:13" s="34" customFormat="1" ht="25.5" customHeight="1" x14ac:dyDescent="0.25">
      <c r="A2037" s="23" t="str">
        <f>Лист4!A2035</f>
        <v xml:space="preserve">Черниговская 4-я ул. д.22 </v>
      </c>
      <c r="B2037" s="49">
        <f t="shared" si="62"/>
        <v>440.11516765957452</v>
      </c>
      <c r="C2037" s="49">
        <f t="shared" si="63"/>
        <v>30.007852340425533</v>
      </c>
      <c r="D2037" s="30">
        <v>0</v>
      </c>
      <c r="E2037" s="31">
        <v>30.007852340425533</v>
      </c>
      <c r="F2037" s="32">
        <v>0</v>
      </c>
      <c r="G2037" s="32">
        <v>0</v>
      </c>
      <c r="H2037" s="32">
        <v>0</v>
      </c>
      <c r="I2037" s="32">
        <v>0</v>
      </c>
      <c r="J2037" s="29">
        <f>Лист4!E2035/1000</f>
        <v>470.12302000000005</v>
      </c>
      <c r="K2037" s="33"/>
      <c r="L2037" s="33"/>
    </row>
    <row r="2038" spans="1:13" s="34" customFormat="1" ht="15" customHeight="1" x14ac:dyDescent="0.25">
      <c r="A2038" s="23" t="str">
        <f>Лист4!A2036</f>
        <v xml:space="preserve">Черниговская 4-я ул. д.24 </v>
      </c>
      <c r="B2038" s="49">
        <f t="shared" si="62"/>
        <v>794.39087574468101</v>
      </c>
      <c r="C2038" s="49">
        <f t="shared" si="63"/>
        <v>54.163014255319162</v>
      </c>
      <c r="D2038" s="30">
        <v>0</v>
      </c>
      <c r="E2038" s="31">
        <v>54.163014255319162</v>
      </c>
      <c r="F2038" s="32">
        <v>0</v>
      </c>
      <c r="G2038" s="32">
        <v>0</v>
      </c>
      <c r="H2038" s="32">
        <v>0</v>
      </c>
      <c r="I2038" s="32">
        <v>4564.3</v>
      </c>
      <c r="J2038" s="29">
        <f>Лист4!E2036/1000-I2038</f>
        <v>-3715.74611</v>
      </c>
      <c r="K2038" s="33"/>
      <c r="L2038" s="33"/>
    </row>
    <row r="2039" spans="1:13" s="34" customFormat="1" ht="25.5" customHeight="1" x14ac:dyDescent="0.25">
      <c r="A2039" s="23" t="str">
        <f>Лист4!A2037</f>
        <v xml:space="preserve">Черновицкая ул. д.7 </v>
      </c>
      <c r="B2039" s="49">
        <f t="shared" si="62"/>
        <v>9.3515914893617023</v>
      </c>
      <c r="C2039" s="49">
        <f t="shared" si="63"/>
        <v>0.63760851063829793</v>
      </c>
      <c r="D2039" s="30">
        <v>0</v>
      </c>
      <c r="E2039" s="31">
        <v>0.63760851063829793</v>
      </c>
      <c r="F2039" s="32">
        <v>0</v>
      </c>
      <c r="G2039" s="32">
        <v>0</v>
      </c>
      <c r="H2039" s="32">
        <v>0</v>
      </c>
      <c r="I2039" s="32">
        <v>0</v>
      </c>
      <c r="J2039" s="29">
        <f>Лист4!E2037/1000</f>
        <v>9.9892000000000003</v>
      </c>
      <c r="K2039" s="33"/>
      <c r="L2039" s="33"/>
    </row>
    <row r="2040" spans="1:13" s="34" customFormat="1" ht="15" customHeight="1" x14ac:dyDescent="0.25">
      <c r="A2040" s="23" t="str">
        <f>Лист4!A2038</f>
        <v xml:space="preserve">Чехова ул. д.25 </v>
      </c>
      <c r="B2040" s="49">
        <f t="shared" si="62"/>
        <v>9.0909617021276592</v>
      </c>
      <c r="C2040" s="49">
        <f t="shared" si="63"/>
        <v>0.61983829787234035</v>
      </c>
      <c r="D2040" s="30">
        <v>0</v>
      </c>
      <c r="E2040" s="31">
        <v>0.61983829787234035</v>
      </c>
      <c r="F2040" s="32">
        <v>0</v>
      </c>
      <c r="G2040" s="32">
        <v>0</v>
      </c>
      <c r="H2040" s="32">
        <v>0</v>
      </c>
      <c r="I2040" s="32">
        <v>0</v>
      </c>
      <c r="J2040" s="29">
        <f>Лист4!E2038/1000</f>
        <v>9.710799999999999</v>
      </c>
      <c r="K2040" s="33"/>
      <c r="L2040" s="33"/>
    </row>
    <row r="2041" spans="1:13" s="34" customFormat="1" ht="15" customHeight="1" x14ac:dyDescent="0.25">
      <c r="A2041" s="23" t="str">
        <f>Лист4!A2039</f>
        <v xml:space="preserve">Чехова ул. д.28 </v>
      </c>
      <c r="B2041" s="49">
        <f t="shared" si="62"/>
        <v>156.04075574468084</v>
      </c>
      <c r="C2041" s="49">
        <f t="shared" si="63"/>
        <v>1.5573242553191489</v>
      </c>
      <c r="D2041" s="30">
        <v>0</v>
      </c>
      <c r="E2041" s="31">
        <v>1.5573242553191489</v>
      </c>
      <c r="F2041" s="32">
        <v>0</v>
      </c>
      <c r="G2041" s="32">
        <v>0</v>
      </c>
      <c r="H2041" s="32">
        <v>0</v>
      </c>
      <c r="I2041" s="41">
        <v>133.19999999999999</v>
      </c>
      <c r="J2041" s="29">
        <f>Лист4!E2039/1000</f>
        <v>24.398079999999997</v>
      </c>
      <c r="K2041" s="33"/>
      <c r="L2041" s="33"/>
    </row>
    <row r="2042" spans="1:13" s="34" customFormat="1" ht="18.75" customHeight="1" x14ac:dyDescent="0.25">
      <c r="A2042" s="23" t="str">
        <f>Лист4!A2040</f>
        <v xml:space="preserve">Чехова ул. д.31 </v>
      </c>
      <c r="B2042" s="49">
        <f t="shared" si="62"/>
        <v>17.970255319148936</v>
      </c>
      <c r="C2042" s="49">
        <f t="shared" si="63"/>
        <v>1.2252446808510637</v>
      </c>
      <c r="D2042" s="30">
        <v>0</v>
      </c>
      <c r="E2042" s="31">
        <v>1.2252446808510637</v>
      </c>
      <c r="F2042" s="32">
        <v>0</v>
      </c>
      <c r="G2042" s="32">
        <v>0</v>
      </c>
      <c r="H2042" s="32">
        <v>0</v>
      </c>
      <c r="I2042" s="32">
        <v>0</v>
      </c>
      <c r="J2042" s="29">
        <f>Лист4!E2040/1000</f>
        <v>19.195499999999999</v>
      </c>
      <c r="K2042" s="33"/>
      <c r="L2042" s="33"/>
    </row>
    <row r="2043" spans="1:13" s="34" customFormat="1" ht="15" customHeight="1" x14ac:dyDescent="0.25">
      <c r="A2043" s="23" t="str">
        <f>Лист4!A2041</f>
        <v xml:space="preserve">Чехова ул. д.33 </v>
      </c>
      <c r="B2043" s="49">
        <f t="shared" si="62"/>
        <v>12.137708936170212</v>
      </c>
      <c r="C2043" s="49">
        <f t="shared" si="63"/>
        <v>0.82757106382978718</v>
      </c>
      <c r="D2043" s="30">
        <v>0</v>
      </c>
      <c r="E2043" s="31">
        <v>0.82757106382978718</v>
      </c>
      <c r="F2043" s="32">
        <v>0</v>
      </c>
      <c r="G2043" s="32">
        <v>0</v>
      </c>
      <c r="H2043" s="32">
        <v>0</v>
      </c>
      <c r="I2043" s="32">
        <v>0</v>
      </c>
      <c r="J2043" s="29">
        <f>Лист4!E2041/1000</f>
        <v>12.965279999999998</v>
      </c>
      <c r="K2043" s="33"/>
      <c r="L2043" s="33"/>
    </row>
    <row r="2044" spans="1:13" s="34" customFormat="1" ht="25.5" customHeight="1" x14ac:dyDescent="0.25">
      <c r="A2044" s="23" t="str">
        <f>Лист4!A2042</f>
        <v xml:space="preserve">Чехова ул. д.35 </v>
      </c>
      <c r="B2044" s="49">
        <f t="shared" si="62"/>
        <v>33.381695319148932</v>
      </c>
      <c r="C2044" s="49">
        <f t="shared" si="63"/>
        <v>2.2760246808510636</v>
      </c>
      <c r="D2044" s="30">
        <v>0</v>
      </c>
      <c r="E2044" s="31">
        <v>2.2760246808510636</v>
      </c>
      <c r="F2044" s="32">
        <v>0</v>
      </c>
      <c r="G2044" s="32">
        <v>0</v>
      </c>
      <c r="H2044" s="32">
        <v>0</v>
      </c>
      <c r="I2044" s="32">
        <v>0</v>
      </c>
      <c r="J2044" s="29">
        <f>Лист4!E2042/1000</f>
        <v>35.657719999999998</v>
      </c>
      <c r="K2044" s="33"/>
      <c r="L2044" s="33"/>
    </row>
    <row r="2045" spans="1:13" s="34" customFormat="1" ht="25.5" customHeight="1" x14ac:dyDescent="0.25">
      <c r="A2045" s="23" t="str">
        <f>Лист4!A2043</f>
        <v xml:space="preserve">Чехова ул. д.37 </v>
      </c>
      <c r="B2045" s="49">
        <f t="shared" si="62"/>
        <v>49.006357446808508</v>
      </c>
      <c r="C2045" s="49">
        <f t="shared" si="63"/>
        <v>3.3413425531914891</v>
      </c>
      <c r="D2045" s="30">
        <v>0</v>
      </c>
      <c r="E2045" s="31">
        <v>3.3413425531914891</v>
      </c>
      <c r="F2045" s="32">
        <v>0</v>
      </c>
      <c r="G2045" s="32">
        <v>0</v>
      </c>
      <c r="H2045" s="32">
        <v>0</v>
      </c>
      <c r="I2045" s="32">
        <v>0</v>
      </c>
      <c r="J2045" s="29">
        <f>Лист4!E2043/1000</f>
        <v>52.347699999999996</v>
      </c>
      <c r="K2045" s="33"/>
      <c r="L2045" s="33"/>
    </row>
    <row r="2046" spans="1:13" s="34" customFormat="1" ht="25.5" customHeight="1" x14ac:dyDescent="0.25">
      <c r="A2046" s="23" t="str">
        <f>Лист4!A2044</f>
        <v xml:space="preserve">Чехова ул. д.38 </v>
      </c>
      <c r="B2046" s="49">
        <f t="shared" si="62"/>
        <v>42.043217021276597</v>
      </c>
      <c r="C2046" s="49">
        <f t="shared" si="63"/>
        <v>2.8665829787234047</v>
      </c>
      <c r="D2046" s="30">
        <v>0</v>
      </c>
      <c r="E2046" s="31">
        <v>2.8665829787234047</v>
      </c>
      <c r="F2046" s="32">
        <v>0</v>
      </c>
      <c r="G2046" s="32">
        <v>0</v>
      </c>
      <c r="H2046" s="32">
        <v>0</v>
      </c>
      <c r="I2046" s="32">
        <v>0</v>
      </c>
      <c r="J2046" s="29">
        <f>Лист4!E2044/1000</f>
        <v>44.909800000000004</v>
      </c>
      <c r="K2046" s="33"/>
      <c r="L2046" s="33"/>
      <c r="M2046" s="33"/>
    </row>
    <row r="2047" spans="1:13" s="34" customFormat="1" ht="25.5" customHeight="1" x14ac:dyDescent="0.25">
      <c r="A2047" s="23" t="str">
        <f>Лист4!A2045</f>
        <v xml:space="preserve">Чехова ул. д.41 </v>
      </c>
      <c r="B2047" s="49">
        <f t="shared" si="62"/>
        <v>34.148212765957453</v>
      </c>
      <c r="C2047" s="49">
        <f t="shared" si="63"/>
        <v>2.3282872340425538</v>
      </c>
      <c r="D2047" s="30">
        <v>0</v>
      </c>
      <c r="E2047" s="31">
        <v>2.3282872340425538</v>
      </c>
      <c r="F2047" s="32">
        <v>0</v>
      </c>
      <c r="G2047" s="32">
        <v>0</v>
      </c>
      <c r="H2047" s="32">
        <v>0</v>
      </c>
      <c r="I2047" s="32">
        <v>0</v>
      </c>
      <c r="J2047" s="29">
        <f>Лист4!E2045/1000</f>
        <v>36.476500000000009</v>
      </c>
      <c r="K2047" s="33"/>
      <c r="L2047" s="33"/>
    </row>
    <row r="2048" spans="1:13" s="34" customFormat="1" ht="38.25" customHeight="1" x14ac:dyDescent="0.25">
      <c r="A2048" s="23" t="str">
        <f>Лист4!A2046</f>
        <v xml:space="preserve">Чехова ул. д.43 </v>
      </c>
      <c r="B2048" s="49">
        <f t="shared" si="62"/>
        <v>60.059157446808513</v>
      </c>
      <c r="C2048" s="49">
        <f t="shared" si="63"/>
        <v>4.0949425531914887</v>
      </c>
      <c r="D2048" s="30">
        <v>0</v>
      </c>
      <c r="E2048" s="31">
        <v>4.0949425531914887</v>
      </c>
      <c r="F2048" s="32">
        <v>0</v>
      </c>
      <c r="G2048" s="32">
        <v>0</v>
      </c>
      <c r="H2048" s="32">
        <v>0</v>
      </c>
      <c r="I2048" s="32"/>
      <c r="J2048" s="29">
        <f>Лист4!E2046/1000</f>
        <v>64.1541</v>
      </c>
      <c r="K2048" s="33"/>
      <c r="L2048" s="33"/>
    </row>
    <row r="2049" spans="1:12" s="34" customFormat="1" ht="25.5" customHeight="1" x14ac:dyDescent="0.25">
      <c r="A2049" s="23" t="str">
        <f>Лист4!A2047</f>
        <v xml:space="preserve">Чехова ул. д.44 </v>
      </c>
      <c r="B2049" s="49">
        <f t="shared" si="62"/>
        <v>0</v>
      </c>
      <c r="C2049" s="49">
        <f t="shared" si="63"/>
        <v>0</v>
      </c>
      <c r="D2049" s="30">
        <v>0</v>
      </c>
      <c r="E2049" s="31">
        <v>0</v>
      </c>
      <c r="F2049" s="32">
        <v>0</v>
      </c>
      <c r="G2049" s="32">
        <v>0</v>
      </c>
      <c r="H2049" s="32">
        <v>0</v>
      </c>
      <c r="I2049" s="32"/>
      <c r="J2049" s="29">
        <f>Лист4!E2047/1000</f>
        <v>0</v>
      </c>
      <c r="K2049" s="33"/>
      <c r="L2049" s="33"/>
    </row>
    <row r="2050" spans="1:12" s="34" customFormat="1" ht="38.25" customHeight="1" x14ac:dyDescent="0.25">
      <c r="A2050" s="23" t="str">
        <f>Лист4!A2048</f>
        <v xml:space="preserve">Чехова ул. д.48 </v>
      </c>
      <c r="B2050" s="49">
        <f t="shared" si="62"/>
        <v>11.554212765957448</v>
      </c>
      <c r="C2050" s="49">
        <f t="shared" si="63"/>
        <v>0.78778723404255313</v>
      </c>
      <c r="D2050" s="30">
        <v>0</v>
      </c>
      <c r="E2050" s="31">
        <v>0.78778723404255313</v>
      </c>
      <c r="F2050" s="32">
        <v>0</v>
      </c>
      <c r="G2050" s="32">
        <v>0</v>
      </c>
      <c r="H2050" s="32">
        <v>0</v>
      </c>
      <c r="I2050" s="32">
        <v>0</v>
      </c>
      <c r="J2050" s="29">
        <f>Лист4!E2048/1000</f>
        <v>12.342000000000001</v>
      </c>
      <c r="K2050" s="33"/>
      <c r="L2050" s="33"/>
    </row>
    <row r="2051" spans="1:12" s="34" customFormat="1" ht="38.25" customHeight="1" x14ac:dyDescent="0.25">
      <c r="A2051" s="23" t="str">
        <f>Лист4!A2049</f>
        <v xml:space="preserve">Чехова ул. д.49 </v>
      </c>
      <c r="B2051" s="49">
        <f t="shared" si="62"/>
        <v>0</v>
      </c>
      <c r="C2051" s="49">
        <f t="shared" si="63"/>
        <v>0</v>
      </c>
      <c r="D2051" s="30">
        <v>0</v>
      </c>
      <c r="E2051" s="31">
        <v>0</v>
      </c>
      <c r="F2051" s="32">
        <v>0</v>
      </c>
      <c r="G2051" s="32">
        <v>0</v>
      </c>
      <c r="H2051" s="32">
        <v>0</v>
      </c>
      <c r="I2051" s="32">
        <v>0</v>
      </c>
      <c r="J2051" s="29">
        <f>Лист4!E2049/1000</f>
        <v>0</v>
      </c>
      <c r="K2051" s="33"/>
      <c r="L2051" s="33"/>
    </row>
    <row r="2052" spans="1:12" s="34" customFormat="1" ht="25.5" customHeight="1" x14ac:dyDescent="0.25">
      <c r="A2052" s="23" t="str">
        <f>Лист4!A2050</f>
        <v xml:space="preserve">Чехова ул. д.50 </v>
      </c>
      <c r="B2052" s="49">
        <f t="shared" ref="B2052:B2115" si="64">J2052+I2052-E2052</f>
        <v>0.20670638297872343</v>
      </c>
      <c r="C2052" s="49">
        <f t="shared" ref="C2052:C2115" si="65">E2052</f>
        <v>1.4093617021276596E-2</v>
      </c>
      <c r="D2052" s="30">
        <v>0</v>
      </c>
      <c r="E2052" s="31">
        <v>1.4093617021276596E-2</v>
      </c>
      <c r="F2052" s="32">
        <v>0</v>
      </c>
      <c r="G2052" s="32">
        <v>0</v>
      </c>
      <c r="H2052" s="32">
        <v>0</v>
      </c>
      <c r="I2052" s="32">
        <v>0</v>
      </c>
      <c r="J2052" s="29">
        <f>Лист4!E2050/1000</f>
        <v>0.22080000000000002</v>
      </c>
      <c r="K2052" s="33"/>
      <c r="L2052" s="33"/>
    </row>
    <row r="2053" spans="1:12" s="34" customFormat="1" ht="18.75" customHeight="1" x14ac:dyDescent="0.25">
      <c r="A2053" s="23" t="str">
        <f>Лист4!A2051</f>
        <v xml:space="preserve">Чехова ул. д.51 </v>
      </c>
      <c r="B2053" s="49">
        <f t="shared" si="64"/>
        <v>0.38008510638297877</v>
      </c>
      <c r="C2053" s="49">
        <f t="shared" si="65"/>
        <v>2.5914893617021283E-2</v>
      </c>
      <c r="D2053" s="30">
        <v>0</v>
      </c>
      <c r="E2053" s="31">
        <v>2.5914893617021283E-2</v>
      </c>
      <c r="F2053" s="32">
        <v>0</v>
      </c>
      <c r="G2053" s="32">
        <v>0</v>
      </c>
      <c r="H2053" s="32">
        <v>0</v>
      </c>
      <c r="I2053" s="32">
        <v>0</v>
      </c>
      <c r="J2053" s="29">
        <f>Лист4!E2051/1000</f>
        <v>0.40600000000000003</v>
      </c>
      <c r="K2053" s="33"/>
      <c r="L2053" s="33"/>
    </row>
    <row r="2054" spans="1:12" s="34" customFormat="1" ht="18.75" customHeight="1" x14ac:dyDescent="0.25">
      <c r="A2054" s="23" t="str">
        <f>Лист4!A2052</f>
        <v xml:space="preserve">Чехова ул. д.52 </v>
      </c>
      <c r="B2054" s="49">
        <f t="shared" si="64"/>
        <v>22.772771063829786</v>
      </c>
      <c r="C2054" s="49">
        <f t="shared" si="65"/>
        <v>1.5526889361702128</v>
      </c>
      <c r="D2054" s="30">
        <v>0</v>
      </c>
      <c r="E2054" s="31">
        <v>1.5526889361702128</v>
      </c>
      <c r="F2054" s="32">
        <v>0</v>
      </c>
      <c r="G2054" s="32">
        <v>0</v>
      </c>
      <c r="H2054" s="32">
        <v>0</v>
      </c>
      <c r="I2054" s="32">
        <v>0</v>
      </c>
      <c r="J2054" s="29">
        <f>Лист4!E2052/1000</f>
        <v>24.32546</v>
      </c>
      <c r="K2054" s="33"/>
      <c r="L2054" s="33"/>
    </row>
    <row r="2055" spans="1:12" s="34" customFormat="1" ht="18.75" customHeight="1" x14ac:dyDescent="0.25">
      <c r="A2055" s="23" t="str">
        <f>Лист4!A2053</f>
        <v xml:space="preserve">Чехова ул. д.53 </v>
      </c>
      <c r="B2055" s="49">
        <f t="shared" si="64"/>
        <v>12.341157446808511</v>
      </c>
      <c r="C2055" s="49">
        <f t="shared" si="65"/>
        <v>0.84144255319148942</v>
      </c>
      <c r="D2055" s="30">
        <v>0</v>
      </c>
      <c r="E2055" s="31">
        <v>0.84144255319148942</v>
      </c>
      <c r="F2055" s="32">
        <v>0</v>
      </c>
      <c r="G2055" s="32">
        <v>0</v>
      </c>
      <c r="H2055" s="32">
        <v>0</v>
      </c>
      <c r="I2055" s="32">
        <v>0</v>
      </c>
      <c r="J2055" s="29">
        <f>Лист4!E2053/1000</f>
        <v>13.182600000000001</v>
      </c>
      <c r="K2055" s="33"/>
      <c r="L2055" s="33"/>
    </row>
    <row r="2056" spans="1:12" s="34" customFormat="1" ht="18.75" customHeight="1" x14ac:dyDescent="0.25">
      <c r="A2056" s="23" t="str">
        <f>Лист4!A2054</f>
        <v xml:space="preserve">Чехова ул. д.58 </v>
      </c>
      <c r="B2056" s="49">
        <f t="shared" si="64"/>
        <v>137.69335148936167</v>
      </c>
      <c r="C2056" s="49">
        <f t="shared" si="65"/>
        <v>0.51772851063829783</v>
      </c>
      <c r="D2056" s="30">
        <v>0</v>
      </c>
      <c r="E2056" s="31">
        <v>0.51772851063829783</v>
      </c>
      <c r="F2056" s="32">
        <v>0</v>
      </c>
      <c r="G2056" s="32">
        <v>0</v>
      </c>
      <c r="H2056" s="32">
        <v>0</v>
      </c>
      <c r="I2056" s="41">
        <v>130.1</v>
      </c>
      <c r="J2056" s="29">
        <f>Лист4!E2054/1000</f>
        <v>8.1110799999999994</v>
      </c>
      <c r="K2056" s="33"/>
      <c r="L2056" s="33"/>
    </row>
    <row r="2057" spans="1:12" s="34" customFormat="1" ht="18.75" customHeight="1" x14ac:dyDescent="0.25">
      <c r="A2057" s="23" t="str">
        <f>Лист4!A2055</f>
        <v xml:space="preserve">Чехова ул. д.61 </v>
      </c>
      <c r="B2057" s="49">
        <f t="shared" si="64"/>
        <v>7.3717787234042547</v>
      </c>
      <c r="C2057" s="49">
        <f t="shared" si="65"/>
        <v>0.50262127659574474</v>
      </c>
      <c r="D2057" s="30">
        <v>0</v>
      </c>
      <c r="E2057" s="31">
        <v>0.50262127659574474</v>
      </c>
      <c r="F2057" s="32">
        <v>0</v>
      </c>
      <c r="G2057" s="32">
        <v>0</v>
      </c>
      <c r="H2057" s="32">
        <v>0</v>
      </c>
      <c r="I2057" s="32">
        <v>0</v>
      </c>
      <c r="J2057" s="29">
        <f>Лист4!E2055/1000</f>
        <v>7.8743999999999996</v>
      </c>
      <c r="K2057" s="33"/>
      <c r="L2057" s="33"/>
    </row>
    <row r="2058" spans="1:12" s="34" customFormat="1" ht="18.75" customHeight="1" x14ac:dyDescent="0.25">
      <c r="A2058" s="23" t="str">
        <f>Лист4!A2056</f>
        <v xml:space="preserve">Чехова ул. д.62 </v>
      </c>
      <c r="B2058" s="49">
        <f t="shared" si="64"/>
        <v>13.291182978723404</v>
      </c>
      <c r="C2058" s="49">
        <f t="shared" si="65"/>
        <v>0.90621702127659587</v>
      </c>
      <c r="D2058" s="30">
        <v>0</v>
      </c>
      <c r="E2058" s="31">
        <v>0.90621702127659587</v>
      </c>
      <c r="F2058" s="32">
        <v>0</v>
      </c>
      <c r="G2058" s="32">
        <v>0</v>
      </c>
      <c r="H2058" s="32">
        <v>0</v>
      </c>
      <c r="I2058" s="32">
        <v>0</v>
      </c>
      <c r="J2058" s="29">
        <f>Лист4!E2056/1000</f>
        <v>14.1974</v>
      </c>
      <c r="K2058" s="33"/>
      <c r="L2058" s="33"/>
    </row>
    <row r="2059" spans="1:12" s="34" customFormat="1" ht="18.75" customHeight="1" x14ac:dyDescent="0.25">
      <c r="A2059" s="23" t="str">
        <f>Лист4!A2057</f>
        <v xml:space="preserve">Чехова ул. д.63 </v>
      </c>
      <c r="B2059" s="49">
        <f t="shared" si="64"/>
        <v>2.9495914893617017</v>
      </c>
      <c r="C2059" s="49">
        <f t="shared" si="65"/>
        <v>0.20110851063829785</v>
      </c>
      <c r="D2059" s="30">
        <v>0</v>
      </c>
      <c r="E2059" s="31">
        <v>0.20110851063829785</v>
      </c>
      <c r="F2059" s="32">
        <v>0</v>
      </c>
      <c r="G2059" s="32">
        <v>0</v>
      </c>
      <c r="H2059" s="32">
        <v>0</v>
      </c>
      <c r="I2059" s="32">
        <v>0</v>
      </c>
      <c r="J2059" s="29">
        <f>Лист4!E2057/1000</f>
        <v>3.1506999999999996</v>
      </c>
      <c r="K2059" s="33"/>
      <c r="L2059" s="33"/>
    </row>
    <row r="2060" spans="1:12" s="34" customFormat="1" ht="18.75" customHeight="1" x14ac:dyDescent="0.25">
      <c r="A2060" s="23" t="str">
        <f>Лист4!A2058</f>
        <v xml:space="preserve">Чехова ул. д.64 </v>
      </c>
      <c r="B2060" s="49">
        <f t="shared" si="64"/>
        <v>8.8614127659574464</v>
      </c>
      <c r="C2060" s="49">
        <f t="shared" si="65"/>
        <v>0.60418723404255315</v>
      </c>
      <c r="D2060" s="30">
        <v>0</v>
      </c>
      <c r="E2060" s="31">
        <v>0.60418723404255315</v>
      </c>
      <c r="F2060" s="32">
        <v>0</v>
      </c>
      <c r="G2060" s="32">
        <v>0</v>
      </c>
      <c r="H2060" s="32">
        <v>0</v>
      </c>
      <c r="I2060" s="32">
        <v>0</v>
      </c>
      <c r="J2060" s="29">
        <f>Лист4!E2058/1000</f>
        <v>9.4656000000000002</v>
      </c>
      <c r="K2060" s="33"/>
      <c r="L2060" s="33"/>
    </row>
    <row r="2061" spans="1:12" s="34" customFormat="1" ht="18.75" customHeight="1" x14ac:dyDescent="0.25">
      <c r="A2061" s="23" t="str">
        <f>Лист4!A2059</f>
        <v xml:space="preserve">Чехова ул. д.66Е </v>
      </c>
      <c r="B2061" s="49">
        <f t="shared" si="64"/>
        <v>4.1917021276595747</v>
      </c>
      <c r="C2061" s="49">
        <f t="shared" si="65"/>
        <v>0.28579787234042553</v>
      </c>
      <c r="D2061" s="30">
        <v>0</v>
      </c>
      <c r="E2061" s="31">
        <v>0.28579787234042553</v>
      </c>
      <c r="F2061" s="32">
        <v>0</v>
      </c>
      <c r="G2061" s="32">
        <v>0</v>
      </c>
      <c r="H2061" s="32">
        <v>0</v>
      </c>
      <c r="I2061" s="32">
        <v>0</v>
      </c>
      <c r="J2061" s="29">
        <f>Лист4!E2059/1000</f>
        <v>4.4775</v>
      </c>
      <c r="K2061" s="33"/>
      <c r="L2061" s="33"/>
    </row>
    <row r="2062" spans="1:12" s="34" customFormat="1" ht="18.75" customHeight="1" x14ac:dyDescent="0.25">
      <c r="A2062" s="23" t="str">
        <f>Лист4!A2060</f>
        <v xml:space="preserve">Чехова ул. д.76 </v>
      </c>
      <c r="B2062" s="49">
        <f t="shared" si="64"/>
        <v>86.219455319148935</v>
      </c>
      <c r="C2062" s="49">
        <f t="shared" si="65"/>
        <v>8.1446808510638284E-3</v>
      </c>
      <c r="D2062" s="30">
        <v>0</v>
      </c>
      <c r="E2062" s="31">
        <v>8.1446808510638284E-3</v>
      </c>
      <c r="F2062" s="32">
        <v>0</v>
      </c>
      <c r="G2062" s="32">
        <v>0</v>
      </c>
      <c r="H2062" s="32">
        <v>0</v>
      </c>
      <c r="I2062" s="41">
        <v>86.1</v>
      </c>
      <c r="J2062" s="29">
        <f>Лист4!E2060/1000</f>
        <v>0.12759999999999999</v>
      </c>
      <c r="K2062" s="33"/>
      <c r="L2062" s="33"/>
    </row>
    <row r="2063" spans="1:12" s="34" customFormat="1" ht="18.75" customHeight="1" x14ac:dyDescent="0.25">
      <c r="A2063" s="23" t="str">
        <f>Лист4!A2061</f>
        <v xml:space="preserve">Чехова ул. д.76/6Б </v>
      </c>
      <c r="B2063" s="49">
        <f t="shared" si="64"/>
        <v>0</v>
      </c>
      <c r="C2063" s="49">
        <f t="shared" si="65"/>
        <v>0</v>
      </c>
      <c r="D2063" s="30">
        <v>0</v>
      </c>
      <c r="E2063" s="31">
        <v>0</v>
      </c>
      <c r="F2063" s="32">
        <v>0</v>
      </c>
      <c r="G2063" s="32">
        <v>0</v>
      </c>
      <c r="H2063" s="32">
        <v>0</v>
      </c>
      <c r="I2063" s="32"/>
      <c r="J2063" s="29">
        <f>Лист4!E2061/1000</f>
        <v>0</v>
      </c>
      <c r="K2063" s="33"/>
      <c r="L2063" s="33"/>
    </row>
    <row r="2064" spans="1:12" s="34" customFormat="1" ht="18.75" customHeight="1" x14ac:dyDescent="0.25">
      <c r="A2064" s="23" t="str">
        <f>Лист4!A2062</f>
        <v xml:space="preserve">Чехова ул. д.76/6Г </v>
      </c>
      <c r="B2064" s="49">
        <f t="shared" si="64"/>
        <v>0</v>
      </c>
      <c r="C2064" s="49">
        <f t="shared" si="65"/>
        <v>0</v>
      </c>
      <c r="D2064" s="30">
        <v>0</v>
      </c>
      <c r="E2064" s="31">
        <v>0</v>
      </c>
      <c r="F2064" s="32">
        <v>0</v>
      </c>
      <c r="G2064" s="32">
        <v>0</v>
      </c>
      <c r="H2064" s="32">
        <v>0</v>
      </c>
      <c r="I2064" s="32">
        <v>0</v>
      </c>
      <c r="J2064" s="29">
        <f>Лист4!E2062/1000</f>
        <v>0</v>
      </c>
      <c r="K2064" s="33"/>
      <c r="L2064" s="33"/>
    </row>
    <row r="2065" spans="1:12" s="34" customFormat="1" ht="18.75" customHeight="1" x14ac:dyDescent="0.25">
      <c r="A2065" s="23" t="str">
        <f>Лист4!A2063</f>
        <v xml:space="preserve">Чехова ул. д.78 </v>
      </c>
      <c r="B2065" s="49">
        <f t="shared" si="64"/>
        <v>0.17038297872340424</v>
      </c>
      <c r="C2065" s="49">
        <f t="shared" si="65"/>
        <v>1.1617021276595745E-2</v>
      </c>
      <c r="D2065" s="30">
        <v>0</v>
      </c>
      <c r="E2065" s="31">
        <v>1.1617021276595745E-2</v>
      </c>
      <c r="F2065" s="32">
        <v>0</v>
      </c>
      <c r="G2065" s="32">
        <v>0</v>
      </c>
      <c r="H2065" s="32">
        <v>0</v>
      </c>
      <c r="I2065" s="32">
        <v>0</v>
      </c>
      <c r="J2065" s="29">
        <f>Лист4!E2063/1000</f>
        <v>0.182</v>
      </c>
      <c r="K2065" s="33"/>
      <c r="L2065" s="33"/>
    </row>
    <row r="2066" spans="1:12" s="34" customFormat="1" ht="25.5" customHeight="1" x14ac:dyDescent="0.25">
      <c r="A2066" s="23" t="str">
        <f>Лист4!A2064</f>
        <v xml:space="preserve">Чехова ул. д.80 </v>
      </c>
      <c r="B2066" s="49">
        <f t="shared" si="64"/>
        <v>7.5731489361702122</v>
      </c>
      <c r="C2066" s="49">
        <f t="shared" si="65"/>
        <v>0.51635106382978724</v>
      </c>
      <c r="D2066" s="30">
        <v>0</v>
      </c>
      <c r="E2066" s="31">
        <v>0.51635106382978724</v>
      </c>
      <c r="F2066" s="32">
        <v>0</v>
      </c>
      <c r="G2066" s="32">
        <v>0</v>
      </c>
      <c r="H2066" s="32">
        <v>0</v>
      </c>
      <c r="I2066" s="32">
        <v>0</v>
      </c>
      <c r="J2066" s="29">
        <f>Лист4!E2064/1000</f>
        <v>8.0894999999999992</v>
      </c>
      <c r="K2066" s="33"/>
      <c r="L2066" s="33"/>
    </row>
    <row r="2067" spans="1:12" s="34" customFormat="1" ht="25.5" customHeight="1" x14ac:dyDescent="0.25">
      <c r="A2067" s="23" t="str">
        <f>Лист4!A2065</f>
        <v xml:space="preserve">Чехова ул. д.84 </v>
      </c>
      <c r="B2067" s="49">
        <f t="shared" si="64"/>
        <v>12.668536170212764</v>
      </c>
      <c r="C2067" s="49">
        <f t="shared" si="65"/>
        <v>0.86376382978723409</v>
      </c>
      <c r="D2067" s="30">
        <v>0</v>
      </c>
      <c r="E2067" s="31">
        <v>0.86376382978723409</v>
      </c>
      <c r="F2067" s="32">
        <v>0</v>
      </c>
      <c r="G2067" s="32">
        <v>0</v>
      </c>
      <c r="H2067" s="32">
        <v>0</v>
      </c>
      <c r="I2067" s="32">
        <v>0</v>
      </c>
      <c r="J2067" s="29">
        <f>Лист4!E2065/1000</f>
        <v>13.532299999999999</v>
      </c>
      <c r="K2067" s="33"/>
      <c r="L2067" s="33"/>
    </row>
    <row r="2068" spans="1:12" s="34" customFormat="1" ht="32.25" customHeight="1" x14ac:dyDescent="0.25">
      <c r="A2068" s="23" t="str">
        <f>Лист4!A2066</f>
        <v xml:space="preserve">Чехова ул. д.86 </v>
      </c>
      <c r="B2068" s="49">
        <f t="shared" si="64"/>
        <v>1.2256902127659577</v>
      </c>
      <c r="C2068" s="49">
        <f t="shared" si="65"/>
        <v>8.356978723404257E-2</v>
      </c>
      <c r="D2068" s="30">
        <v>0</v>
      </c>
      <c r="E2068" s="31">
        <v>8.356978723404257E-2</v>
      </c>
      <c r="F2068" s="32">
        <v>0</v>
      </c>
      <c r="G2068" s="32">
        <v>0</v>
      </c>
      <c r="H2068" s="32">
        <v>0</v>
      </c>
      <c r="I2068" s="32">
        <v>0</v>
      </c>
      <c r="J2068" s="29">
        <f>Лист4!E2066/1000</f>
        <v>1.3092600000000003</v>
      </c>
      <c r="K2068" s="33"/>
      <c r="L2068" s="33"/>
    </row>
    <row r="2069" spans="1:12" s="34" customFormat="1" ht="18.75" customHeight="1" x14ac:dyDescent="0.25">
      <c r="A2069" s="23" t="str">
        <f>Лист4!A2067</f>
        <v xml:space="preserve">Чехова ул. д.98 </v>
      </c>
      <c r="B2069" s="49">
        <f t="shared" si="64"/>
        <v>0.67179574468085113</v>
      </c>
      <c r="C2069" s="49">
        <f t="shared" si="65"/>
        <v>4.5804255319148938E-2</v>
      </c>
      <c r="D2069" s="30">
        <v>0</v>
      </c>
      <c r="E2069" s="31">
        <v>4.5804255319148938E-2</v>
      </c>
      <c r="F2069" s="32">
        <v>0</v>
      </c>
      <c r="G2069" s="32">
        <v>0</v>
      </c>
      <c r="H2069" s="32">
        <v>0</v>
      </c>
      <c r="I2069" s="32">
        <v>0</v>
      </c>
      <c r="J2069" s="29">
        <f>Лист4!E2067/1000</f>
        <v>0.71760000000000002</v>
      </c>
      <c r="K2069" s="33"/>
      <c r="L2069" s="33"/>
    </row>
    <row r="2070" spans="1:12" s="34" customFormat="1" ht="18.75" customHeight="1" x14ac:dyDescent="0.25">
      <c r="A2070" s="23" t="str">
        <f>Лист4!A2068</f>
        <v xml:space="preserve">Энергетическая ул. д.11 </v>
      </c>
      <c r="B2070" s="49">
        <f t="shared" si="64"/>
        <v>189.69467234042554</v>
      </c>
      <c r="C2070" s="49">
        <f t="shared" si="65"/>
        <v>12.933727659574467</v>
      </c>
      <c r="D2070" s="30">
        <v>0</v>
      </c>
      <c r="E2070" s="31">
        <v>12.933727659574467</v>
      </c>
      <c r="F2070" s="32">
        <v>0</v>
      </c>
      <c r="G2070" s="32">
        <v>0</v>
      </c>
      <c r="H2070" s="32">
        <v>0</v>
      </c>
      <c r="I2070" s="32">
        <v>0</v>
      </c>
      <c r="J2070" s="29">
        <f>Лист4!E2068/1000</f>
        <v>202.6284</v>
      </c>
      <c r="K2070" s="33"/>
      <c r="L2070" s="33"/>
    </row>
    <row r="2071" spans="1:12" s="34" customFormat="1" ht="18.75" customHeight="1" x14ac:dyDescent="0.25">
      <c r="A2071" s="23" t="str">
        <f>Лист4!A2069</f>
        <v xml:space="preserve">Энергетическая ул. д.11 - корп. 2 </v>
      </c>
      <c r="B2071" s="49">
        <f t="shared" si="64"/>
        <v>287.94470638297872</v>
      </c>
      <c r="C2071" s="49">
        <f t="shared" si="65"/>
        <v>19.632593617021275</v>
      </c>
      <c r="D2071" s="30">
        <v>0</v>
      </c>
      <c r="E2071" s="31">
        <v>19.632593617021275</v>
      </c>
      <c r="F2071" s="32">
        <v>0</v>
      </c>
      <c r="G2071" s="32">
        <v>0</v>
      </c>
      <c r="H2071" s="32">
        <v>0</v>
      </c>
      <c r="I2071" s="32">
        <v>0</v>
      </c>
      <c r="J2071" s="29">
        <f>Лист4!E2069/1000</f>
        <v>307.57729999999998</v>
      </c>
      <c r="K2071" s="33"/>
      <c r="L2071" s="33"/>
    </row>
    <row r="2072" spans="1:12" s="34" customFormat="1" ht="25.5" customHeight="1" x14ac:dyDescent="0.25">
      <c r="A2072" s="23" t="str">
        <f>Лист4!A2070</f>
        <v xml:space="preserve">Энергетическая ул. д.11 - корп. 3 </v>
      </c>
      <c r="B2072" s="49">
        <f t="shared" si="64"/>
        <v>594.42144510638286</v>
      </c>
      <c r="C2072" s="49">
        <f t="shared" si="65"/>
        <v>40.52873489361702</v>
      </c>
      <c r="D2072" s="30">
        <v>0</v>
      </c>
      <c r="E2072" s="31">
        <v>40.52873489361702</v>
      </c>
      <c r="F2072" s="32">
        <v>0</v>
      </c>
      <c r="G2072" s="32">
        <v>0</v>
      </c>
      <c r="H2072" s="32">
        <v>0</v>
      </c>
      <c r="I2072" s="32">
        <v>0</v>
      </c>
      <c r="J2072" s="29">
        <f>Лист4!E2070/1000</f>
        <v>634.95017999999993</v>
      </c>
      <c r="K2072" s="33"/>
      <c r="L2072" s="33"/>
    </row>
    <row r="2073" spans="1:12" s="34" customFormat="1" ht="25.5" customHeight="1" x14ac:dyDescent="0.25">
      <c r="A2073" s="23" t="str">
        <f>Лист4!A2071</f>
        <v xml:space="preserve">Энергетическая ул. д.11 - корп. 4 </v>
      </c>
      <c r="B2073" s="49">
        <f t="shared" si="64"/>
        <v>529.79417021276606</v>
      </c>
      <c r="C2073" s="49">
        <f t="shared" si="65"/>
        <v>36.122329787234051</v>
      </c>
      <c r="D2073" s="30">
        <v>0</v>
      </c>
      <c r="E2073" s="31">
        <v>36.122329787234051</v>
      </c>
      <c r="F2073" s="32">
        <v>0</v>
      </c>
      <c r="G2073" s="32">
        <v>0</v>
      </c>
      <c r="H2073" s="32">
        <v>0</v>
      </c>
      <c r="I2073" s="32">
        <v>0</v>
      </c>
      <c r="J2073" s="29">
        <f>Лист4!E2071/1000</f>
        <v>565.91650000000016</v>
      </c>
      <c r="K2073" s="33"/>
      <c r="L2073" s="33"/>
    </row>
    <row r="2074" spans="1:12" s="34" customFormat="1" ht="18.75" customHeight="1" x14ac:dyDescent="0.25">
      <c r="A2074" s="23" t="str">
        <f>Лист4!A2072</f>
        <v xml:space="preserve">Энергетическая ул. д.13 </v>
      </c>
      <c r="B2074" s="49">
        <f t="shared" si="64"/>
        <v>619.34706382978732</v>
      </c>
      <c r="C2074" s="49">
        <f t="shared" si="65"/>
        <v>38.375936170212775</v>
      </c>
      <c r="D2074" s="30">
        <v>0</v>
      </c>
      <c r="E2074" s="31">
        <v>38.375936170212775</v>
      </c>
      <c r="F2074" s="32">
        <v>0</v>
      </c>
      <c r="G2074" s="32">
        <v>0</v>
      </c>
      <c r="H2074" s="32">
        <v>0</v>
      </c>
      <c r="I2074" s="41">
        <v>56.5</v>
      </c>
      <c r="J2074" s="29">
        <f>Лист4!E2072/1000</f>
        <v>601.22300000000007</v>
      </c>
      <c r="K2074" s="33"/>
      <c r="L2074" s="33"/>
    </row>
    <row r="2075" spans="1:12" s="34" customFormat="1" ht="18.75" customHeight="1" x14ac:dyDescent="0.25">
      <c r="A2075" s="23" t="str">
        <f>Лист4!A2073</f>
        <v xml:space="preserve">Энергетическая ул. д.13 - корп. 1 </v>
      </c>
      <c r="B2075" s="49">
        <f t="shared" si="64"/>
        <v>294.74420425531923</v>
      </c>
      <c r="C2075" s="49">
        <f t="shared" si="65"/>
        <v>20.096195744680855</v>
      </c>
      <c r="D2075" s="30">
        <v>0</v>
      </c>
      <c r="E2075" s="31">
        <v>20.096195744680855</v>
      </c>
      <c r="F2075" s="32">
        <v>0</v>
      </c>
      <c r="G2075" s="32">
        <v>0</v>
      </c>
      <c r="H2075" s="32">
        <v>0</v>
      </c>
      <c r="I2075" s="32">
        <v>0</v>
      </c>
      <c r="J2075" s="29">
        <f>Лист4!E2073/1000</f>
        <v>314.8404000000001</v>
      </c>
      <c r="K2075" s="33"/>
      <c r="L2075" s="33"/>
    </row>
    <row r="2076" spans="1:12" s="34" customFormat="1" ht="18.75" customHeight="1" x14ac:dyDescent="0.25">
      <c r="A2076" s="23" t="str">
        <f>Лист4!A2074</f>
        <v xml:space="preserve">Энергетическая ул. д.13 - корп. 2 </v>
      </c>
      <c r="B2076" s="49">
        <f t="shared" si="64"/>
        <v>483.48420765957457</v>
      </c>
      <c r="C2076" s="49">
        <f t="shared" si="65"/>
        <v>32.964832340425538</v>
      </c>
      <c r="D2076" s="30">
        <v>0</v>
      </c>
      <c r="E2076" s="31">
        <v>32.964832340425538</v>
      </c>
      <c r="F2076" s="32">
        <v>0</v>
      </c>
      <c r="G2076" s="32">
        <v>0</v>
      </c>
      <c r="H2076" s="32">
        <v>0</v>
      </c>
      <c r="I2076" s="32">
        <v>0</v>
      </c>
      <c r="J2076" s="29">
        <f>Лист4!E2074/1000</f>
        <v>516.44904000000008</v>
      </c>
      <c r="K2076" s="33"/>
      <c r="L2076" s="33"/>
    </row>
    <row r="2077" spans="1:12" s="34" customFormat="1" ht="18.75" customHeight="1" x14ac:dyDescent="0.25">
      <c r="A2077" s="23" t="str">
        <f>Лист4!A2075</f>
        <v xml:space="preserve">Энергетическая ул. д.13 - корп. 3 </v>
      </c>
      <c r="B2077" s="49">
        <f t="shared" si="64"/>
        <v>6.8173787234042553</v>
      </c>
      <c r="C2077" s="49">
        <f t="shared" si="65"/>
        <v>0.46482127659574468</v>
      </c>
      <c r="D2077" s="30">
        <v>0</v>
      </c>
      <c r="E2077" s="31">
        <v>0.46482127659574468</v>
      </c>
      <c r="F2077" s="32">
        <v>0</v>
      </c>
      <c r="G2077" s="32">
        <v>0</v>
      </c>
      <c r="H2077" s="32">
        <v>0</v>
      </c>
      <c r="I2077" s="32">
        <v>0</v>
      </c>
      <c r="J2077" s="29">
        <f>Лист4!E2075/1000</f>
        <v>7.2822000000000005</v>
      </c>
      <c r="K2077" s="33"/>
      <c r="L2077" s="33"/>
    </row>
    <row r="2078" spans="1:12" s="34" customFormat="1" ht="18.75" customHeight="1" x14ac:dyDescent="0.25">
      <c r="A2078" s="23" t="str">
        <f>Лист4!A2076</f>
        <v xml:space="preserve">Энергетическая ул. д.19 - корп. 1 </v>
      </c>
      <c r="B2078" s="49">
        <f t="shared" si="64"/>
        <v>199.97719148936173</v>
      </c>
      <c r="C2078" s="49">
        <f t="shared" si="65"/>
        <v>13.634808510638299</v>
      </c>
      <c r="D2078" s="30">
        <v>0</v>
      </c>
      <c r="E2078" s="31">
        <v>13.634808510638299</v>
      </c>
      <c r="F2078" s="32">
        <v>0</v>
      </c>
      <c r="G2078" s="32">
        <v>0</v>
      </c>
      <c r="H2078" s="32">
        <v>0</v>
      </c>
      <c r="I2078" s="32">
        <v>0</v>
      </c>
      <c r="J2078" s="29">
        <f>Лист4!E2076/1000</f>
        <v>213.61200000000002</v>
      </c>
      <c r="K2078" s="33"/>
      <c r="L2078" s="33"/>
    </row>
    <row r="2079" spans="1:12" s="34" customFormat="1" ht="18.75" customHeight="1" x14ac:dyDescent="0.25">
      <c r="A2079" s="23" t="str">
        <f>Лист4!A2077</f>
        <v xml:space="preserve">Энергетическая ул. д.19 - корп. 2 </v>
      </c>
      <c r="B2079" s="49">
        <f t="shared" si="64"/>
        <v>909.03013276595732</v>
      </c>
      <c r="C2079" s="49">
        <f t="shared" si="65"/>
        <v>61.97932723404255</v>
      </c>
      <c r="D2079" s="30">
        <v>0</v>
      </c>
      <c r="E2079" s="31">
        <v>61.97932723404255</v>
      </c>
      <c r="F2079" s="32">
        <v>0</v>
      </c>
      <c r="G2079" s="32">
        <v>0</v>
      </c>
      <c r="H2079" s="32">
        <v>0</v>
      </c>
      <c r="I2079" s="32">
        <v>0</v>
      </c>
      <c r="J2079" s="29">
        <f>Лист4!E2077/1000</f>
        <v>971.00945999999988</v>
      </c>
      <c r="K2079" s="33"/>
      <c r="L2079" s="33"/>
    </row>
    <row r="2080" spans="1:12" s="34" customFormat="1" ht="18.75" customHeight="1" x14ac:dyDescent="0.25">
      <c r="A2080" s="23" t="str">
        <f>Лист4!A2078</f>
        <v xml:space="preserve">Энергетическая ул. д.5 </v>
      </c>
      <c r="B2080" s="49">
        <f t="shared" si="64"/>
        <v>264.2185957446809</v>
      </c>
      <c r="C2080" s="49">
        <f t="shared" si="65"/>
        <v>18.014904255319152</v>
      </c>
      <c r="D2080" s="30">
        <v>0</v>
      </c>
      <c r="E2080" s="31">
        <v>18.014904255319152</v>
      </c>
      <c r="F2080" s="32">
        <v>0</v>
      </c>
      <c r="G2080" s="32">
        <v>0</v>
      </c>
      <c r="H2080" s="32">
        <v>0</v>
      </c>
      <c r="I2080" s="32">
        <v>0</v>
      </c>
      <c r="J2080" s="29">
        <f>Лист4!E2078/1000</f>
        <v>282.23350000000005</v>
      </c>
      <c r="K2080" s="33"/>
      <c r="L2080" s="33"/>
    </row>
    <row r="2081" spans="1:12" s="34" customFormat="1" ht="18.75" customHeight="1" x14ac:dyDescent="0.25">
      <c r="A2081" s="23" t="str">
        <f>Лист4!A2079</f>
        <v xml:space="preserve">Энергетическая ул. д.5 - корп. 2 </v>
      </c>
      <c r="B2081" s="49">
        <f t="shared" si="64"/>
        <v>638.86398212765948</v>
      </c>
      <c r="C2081" s="49">
        <f t="shared" si="65"/>
        <v>43.55890787234042</v>
      </c>
      <c r="D2081" s="30">
        <v>0</v>
      </c>
      <c r="E2081" s="31">
        <v>43.55890787234042</v>
      </c>
      <c r="F2081" s="32">
        <v>0</v>
      </c>
      <c r="G2081" s="32">
        <v>0</v>
      </c>
      <c r="H2081" s="32">
        <v>0</v>
      </c>
      <c r="I2081" s="32">
        <v>0</v>
      </c>
      <c r="J2081" s="29">
        <f>Лист4!E2079/1000</f>
        <v>682.42288999999994</v>
      </c>
      <c r="K2081" s="33"/>
      <c r="L2081" s="33"/>
    </row>
    <row r="2082" spans="1:12" s="34" customFormat="1" ht="18.75" customHeight="1" x14ac:dyDescent="0.25">
      <c r="A2082" s="23" t="str">
        <f>Лист4!A2080</f>
        <v xml:space="preserve">Энергетическая ул. д.7 </v>
      </c>
      <c r="B2082" s="49">
        <f t="shared" si="64"/>
        <v>1128.3551634042549</v>
      </c>
      <c r="C2082" s="49">
        <f t="shared" si="65"/>
        <v>76.933306595744654</v>
      </c>
      <c r="D2082" s="30">
        <v>0</v>
      </c>
      <c r="E2082" s="31">
        <v>76.933306595744654</v>
      </c>
      <c r="F2082" s="32">
        <v>0</v>
      </c>
      <c r="G2082" s="32">
        <v>0</v>
      </c>
      <c r="H2082" s="32">
        <v>0</v>
      </c>
      <c r="I2082" s="32">
        <v>0</v>
      </c>
      <c r="J2082" s="29">
        <f>Лист4!E2080/1000</f>
        <v>1205.2884699999995</v>
      </c>
      <c r="K2082" s="33"/>
      <c r="L2082" s="33"/>
    </row>
    <row r="2083" spans="1:12" s="34" customFormat="1" ht="18.75" customHeight="1" x14ac:dyDescent="0.25">
      <c r="A2083" s="23" t="str">
        <f>Лист4!A2081</f>
        <v xml:space="preserve">Энергетическая ул. д.7 - корп. 2 </v>
      </c>
      <c r="B2083" s="49">
        <f t="shared" si="64"/>
        <v>427.19356595744671</v>
      </c>
      <c r="C2083" s="49">
        <f t="shared" si="65"/>
        <v>29.126834042553185</v>
      </c>
      <c r="D2083" s="30">
        <v>0</v>
      </c>
      <c r="E2083" s="31">
        <v>29.126834042553185</v>
      </c>
      <c r="F2083" s="32">
        <v>0</v>
      </c>
      <c r="G2083" s="32">
        <v>0</v>
      </c>
      <c r="H2083" s="32">
        <v>0</v>
      </c>
      <c r="I2083" s="32">
        <v>0</v>
      </c>
      <c r="J2083" s="29">
        <f>Лист4!E2081/1000</f>
        <v>456.32039999999989</v>
      </c>
      <c r="K2083" s="33"/>
      <c r="L2083" s="33"/>
    </row>
    <row r="2084" spans="1:12" s="34" customFormat="1" ht="18.75" customHeight="1" x14ac:dyDescent="0.25">
      <c r="A2084" s="23" t="str">
        <f>Лист4!A2082</f>
        <v xml:space="preserve">Энергетическая ул. д.9 </v>
      </c>
      <c r="B2084" s="49">
        <f t="shared" si="64"/>
        <v>1050.852926808511</v>
      </c>
      <c r="C2084" s="49">
        <f t="shared" si="65"/>
        <v>71.64906319148939</v>
      </c>
      <c r="D2084" s="30">
        <v>0</v>
      </c>
      <c r="E2084" s="31">
        <v>71.64906319148939</v>
      </c>
      <c r="F2084" s="32">
        <v>0</v>
      </c>
      <c r="G2084" s="32">
        <v>0</v>
      </c>
      <c r="H2084" s="32">
        <v>0</v>
      </c>
      <c r="I2084" s="32">
        <v>0</v>
      </c>
      <c r="J2084" s="29">
        <f>Лист4!E2082/1000</f>
        <v>1122.5019900000004</v>
      </c>
      <c r="K2084" s="33"/>
      <c r="L2084" s="33"/>
    </row>
    <row r="2085" spans="1:12" s="34" customFormat="1" ht="18.75" customHeight="1" x14ac:dyDescent="0.25">
      <c r="A2085" s="23" t="str">
        <f>Лист4!A2083</f>
        <v xml:space="preserve">Энергетическая ул. д.9 - корп. 2 </v>
      </c>
      <c r="B2085" s="49">
        <f t="shared" si="64"/>
        <v>580.35753787234023</v>
      </c>
      <c r="C2085" s="49">
        <f t="shared" si="65"/>
        <v>39.569832127659559</v>
      </c>
      <c r="D2085" s="30">
        <v>0</v>
      </c>
      <c r="E2085" s="31">
        <v>39.569832127659559</v>
      </c>
      <c r="F2085" s="32">
        <v>0</v>
      </c>
      <c r="G2085" s="32">
        <v>0</v>
      </c>
      <c r="H2085" s="32">
        <v>0</v>
      </c>
      <c r="I2085" s="32">
        <v>0</v>
      </c>
      <c r="J2085" s="29">
        <f>Лист4!E2083/1000</f>
        <v>619.92736999999977</v>
      </c>
      <c r="K2085" s="33"/>
      <c r="L2085" s="33"/>
    </row>
    <row r="2086" spans="1:12" s="34" customFormat="1" ht="18.75" customHeight="1" x14ac:dyDescent="0.25">
      <c r="A2086" s="23" t="str">
        <f>Лист4!A2084</f>
        <v xml:space="preserve">Энергетическая ул. д.9 - корп. 4 </v>
      </c>
      <c r="B2086" s="49">
        <f t="shared" si="64"/>
        <v>562.86288510638303</v>
      </c>
      <c r="C2086" s="49">
        <f t="shared" si="65"/>
        <v>38.377014893617023</v>
      </c>
      <c r="D2086" s="30">
        <v>0</v>
      </c>
      <c r="E2086" s="31">
        <v>38.377014893617023</v>
      </c>
      <c r="F2086" s="32">
        <v>0</v>
      </c>
      <c r="G2086" s="32">
        <v>0</v>
      </c>
      <c r="H2086" s="32">
        <v>0</v>
      </c>
      <c r="I2086" s="32">
        <v>0</v>
      </c>
      <c r="J2086" s="29">
        <f>Лист4!E2084/1000</f>
        <v>601.23990000000003</v>
      </c>
      <c r="K2086" s="33"/>
      <c r="L2086" s="33"/>
    </row>
    <row r="2087" spans="1:12" s="34" customFormat="1" ht="18.75" customHeight="1" x14ac:dyDescent="0.25">
      <c r="A2087" s="23" t="str">
        <f>Лист4!A2085</f>
        <v xml:space="preserve">Энергетическая ул. д.9 - корп. 5 </v>
      </c>
      <c r="B2087" s="49">
        <f t="shared" si="64"/>
        <v>738.14824085106341</v>
      </c>
      <c r="C2087" s="49">
        <f t="shared" si="65"/>
        <v>50.328289148936143</v>
      </c>
      <c r="D2087" s="30">
        <v>0</v>
      </c>
      <c r="E2087" s="31">
        <v>50.328289148936143</v>
      </c>
      <c r="F2087" s="32">
        <v>0</v>
      </c>
      <c r="G2087" s="32">
        <v>0</v>
      </c>
      <c r="H2087" s="32">
        <v>0</v>
      </c>
      <c r="I2087" s="32">
        <v>0</v>
      </c>
      <c r="J2087" s="29">
        <f>Лист4!E2085/1000</f>
        <v>788.47652999999957</v>
      </c>
      <c r="K2087" s="33"/>
      <c r="L2087" s="33"/>
    </row>
    <row r="2088" spans="1:12" s="34" customFormat="1" ht="18.75" customHeight="1" x14ac:dyDescent="0.25">
      <c r="A2088" s="23" t="str">
        <f>Лист4!A2086</f>
        <v xml:space="preserve">Юрия Селенского ул. д.14 </v>
      </c>
      <c r="B2088" s="49">
        <f t="shared" si="64"/>
        <v>8.686854468085107</v>
      </c>
      <c r="C2088" s="49">
        <f t="shared" si="65"/>
        <v>0.59228553191489364</v>
      </c>
      <c r="D2088" s="30">
        <v>0</v>
      </c>
      <c r="E2088" s="31">
        <v>0.59228553191489364</v>
      </c>
      <c r="F2088" s="32">
        <v>0</v>
      </c>
      <c r="G2088" s="32">
        <v>0</v>
      </c>
      <c r="H2088" s="32">
        <v>0</v>
      </c>
      <c r="I2088" s="32">
        <v>0</v>
      </c>
      <c r="J2088" s="29">
        <f>Лист4!E2086/1000</f>
        <v>9.2791399999999999</v>
      </c>
      <c r="K2088" s="33"/>
      <c r="L2088" s="33"/>
    </row>
    <row r="2089" spans="1:12" s="34" customFormat="1" ht="18.75" customHeight="1" x14ac:dyDescent="0.25">
      <c r="A2089" s="23" t="str">
        <f>Лист4!A2087</f>
        <v xml:space="preserve">Яблочкова ул. д.1 </v>
      </c>
      <c r="B2089" s="49">
        <f t="shared" si="64"/>
        <v>370.5862553191489</v>
      </c>
      <c r="C2089" s="49">
        <f t="shared" si="65"/>
        <v>25.267244680851064</v>
      </c>
      <c r="D2089" s="30">
        <v>0</v>
      </c>
      <c r="E2089" s="31">
        <v>25.267244680851064</v>
      </c>
      <c r="F2089" s="32">
        <v>0</v>
      </c>
      <c r="G2089" s="32">
        <v>0</v>
      </c>
      <c r="H2089" s="32">
        <v>0</v>
      </c>
      <c r="I2089" s="32">
        <v>0</v>
      </c>
      <c r="J2089" s="29">
        <f>Лист4!E2087/1000</f>
        <v>395.8535</v>
      </c>
      <c r="K2089" s="33"/>
      <c r="L2089" s="33"/>
    </row>
    <row r="2090" spans="1:12" s="34" customFormat="1" ht="18.75" customHeight="1" x14ac:dyDescent="0.25">
      <c r="A2090" s="23" t="str">
        <f>Лист4!A2088</f>
        <v xml:space="preserve">Яблочкова ул. д.11 </v>
      </c>
      <c r="B2090" s="49">
        <f t="shared" si="64"/>
        <v>586.87794468085099</v>
      </c>
      <c r="C2090" s="49">
        <f t="shared" si="65"/>
        <v>40.014405319148935</v>
      </c>
      <c r="D2090" s="30">
        <v>0</v>
      </c>
      <c r="E2090" s="31">
        <v>40.014405319148935</v>
      </c>
      <c r="F2090" s="32">
        <v>0</v>
      </c>
      <c r="G2090" s="32">
        <v>0</v>
      </c>
      <c r="H2090" s="32">
        <v>0</v>
      </c>
      <c r="I2090" s="32">
        <v>0</v>
      </c>
      <c r="J2090" s="29">
        <f>Лист4!E2088/1000</f>
        <v>626.89234999999996</v>
      </c>
      <c r="K2090" s="33"/>
      <c r="L2090" s="33"/>
    </row>
    <row r="2091" spans="1:12" s="34" customFormat="1" ht="18.75" customHeight="1" x14ac:dyDescent="0.25">
      <c r="A2091" s="23" t="str">
        <f>Лист4!A2089</f>
        <v xml:space="preserve">Яблочкова ул. д.13 </v>
      </c>
      <c r="B2091" s="49">
        <f t="shared" si="64"/>
        <v>0</v>
      </c>
      <c r="C2091" s="49">
        <f t="shared" si="65"/>
        <v>0</v>
      </c>
      <c r="D2091" s="30">
        <v>0</v>
      </c>
      <c r="E2091" s="31">
        <v>0</v>
      </c>
      <c r="F2091" s="32">
        <v>0</v>
      </c>
      <c r="G2091" s="32">
        <v>0</v>
      </c>
      <c r="H2091" s="32">
        <v>0</v>
      </c>
      <c r="I2091" s="32"/>
      <c r="J2091" s="29">
        <f>Лист4!E2089/1000</f>
        <v>0</v>
      </c>
      <c r="K2091" s="33"/>
      <c r="L2091" s="33"/>
    </row>
    <row r="2092" spans="1:12" s="34" customFormat="1" ht="18.75" customHeight="1" x14ac:dyDescent="0.25">
      <c r="A2092" s="23" t="str">
        <f>Лист4!A2090</f>
        <v xml:space="preserve">Яблочкова ул. д.17 </v>
      </c>
      <c r="B2092" s="49">
        <f t="shared" si="64"/>
        <v>364.21220000000005</v>
      </c>
      <c r="C2092" s="49">
        <f t="shared" si="65"/>
        <v>24.832650000000005</v>
      </c>
      <c r="D2092" s="30">
        <v>0</v>
      </c>
      <c r="E2092" s="31">
        <v>24.832650000000005</v>
      </c>
      <c r="F2092" s="32">
        <v>0</v>
      </c>
      <c r="G2092" s="32">
        <v>0</v>
      </c>
      <c r="H2092" s="32">
        <v>0</v>
      </c>
      <c r="I2092" s="32">
        <v>0</v>
      </c>
      <c r="J2092" s="29">
        <f>Лист4!E2090/1000</f>
        <v>389.04485000000005</v>
      </c>
      <c r="K2092" s="33"/>
      <c r="L2092" s="33"/>
    </row>
    <row r="2093" spans="1:12" s="34" customFormat="1" ht="18.75" customHeight="1" x14ac:dyDescent="0.25">
      <c r="A2093" s="23" t="str">
        <f>Лист4!A2091</f>
        <v xml:space="preserve">Яблочкова ул. д.19 </v>
      </c>
      <c r="B2093" s="49">
        <f t="shared" si="64"/>
        <v>422.33577872340425</v>
      </c>
      <c r="C2093" s="49">
        <f t="shared" si="65"/>
        <v>28.795621276595746</v>
      </c>
      <c r="D2093" s="30">
        <v>0</v>
      </c>
      <c r="E2093" s="31">
        <v>28.795621276595746</v>
      </c>
      <c r="F2093" s="32">
        <v>0</v>
      </c>
      <c r="G2093" s="32">
        <v>0</v>
      </c>
      <c r="H2093" s="32">
        <v>0</v>
      </c>
      <c r="I2093" s="32">
        <v>0</v>
      </c>
      <c r="J2093" s="29">
        <f>Лист4!E2091/1000</f>
        <v>451.13139999999999</v>
      </c>
      <c r="K2093" s="33"/>
      <c r="L2093" s="33"/>
    </row>
    <row r="2094" spans="1:12" s="34" customFormat="1" ht="32.25" customHeight="1" x14ac:dyDescent="0.25">
      <c r="A2094" s="23" t="str">
        <f>Лист4!A2092</f>
        <v xml:space="preserve">Яблочкова ул. д.1А </v>
      </c>
      <c r="B2094" s="49">
        <f t="shared" si="64"/>
        <v>953.26374468085112</v>
      </c>
      <c r="C2094" s="49">
        <f t="shared" si="65"/>
        <v>64.995255319148939</v>
      </c>
      <c r="D2094" s="30">
        <v>0</v>
      </c>
      <c r="E2094" s="31">
        <v>64.995255319148939</v>
      </c>
      <c r="F2094" s="32">
        <v>0</v>
      </c>
      <c r="G2094" s="32">
        <v>0</v>
      </c>
      <c r="H2094" s="32">
        <v>0</v>
      </c>
      <c r="I2094" s="32">
        <v>0</v>
      </c>
      <c r="J2094" s="29">
        <f>Лист4!E2092/1000</f>
        <v>1018.259</v>
      </c>
      <c r="K2094" s="33"/>
      <c r="L2094" s="33"/>
    </row>
    <row r="2095" spans="1:12" s="34" customFormat="1" ht="18.75" customHeight="1" x14ac:dyDescent="0.25">
      <c r="A2095" s="23" t="str">
        <f>Лист4!A2093</f>
        <v xml:space="preserve">Яблочкова ул. д.21 </v>
      </c>
      <c r="B2095" s="49">
        <f t="shared" si="64"/>
        <v>458.83649361702123</v>
      </c>
      <c r="C2095" s="49">
        <f t="shared" si="65"/>
        <v>31.284306382978723</v>
      </c>
      <c r="D2095" s="30">
        <v>0</v>
      </c>
      <c r="E2095" s="31">
        <v>31.284306382978723</v>
      </c>
      <c r="F2095" s="32">
        <v>0</v>
      </c>
      <c r="G2095" s="32">
        <v>0</v>
      </c>
      <c r="H2095" s="32">
        <v>0</v>
      </c>
      <c r="I2095" s="32">
        <v>0</v>
      </c>
      <c r="J2095" s="29">
        <f>Лист4!E2093/1000</f>
        <v>490.12079999999997</v>
      </c>
      <c r="K2095" s="33"/>
      <c r="L2095" s="33"/>
    </row>
    <row r="2096" spans="1:12" s="34" customFormat="1" ht="18.75" customHeight="1" x14ac:dyDescent="0.25">
      <c r="A2096" s="23" t="str">
        <f>Лист4!A2094</f>
        <v xml:space="preserve">Яблочкова ул. д.22 </v>
      </c>
      <c r="B2096" s="49">
        <f t="shared" si="64"/>
        <v>579.52276425531898</v>
      </c>
      <c r="C2096" s="49">
        <f t="shared" si="65"/>
        <v>39.512915744680839</v>
      </c>
      <c r="D2096" s="30">
        <v>0</v>
      </c>
      <c r="E2096" s="31">
        <v>39.512915744680839</v>
      </c>
      <c r="F2096" s="32">
        <v>0</v>
      </c>
      <c r="G2096" s="32">
        <v>0</v>
      </c>
      <c r="H2096" s="32">
        <v>0</v>
      </c>
      <c r="I2096" s="32">
        <v>0</v>
      </c>
      <c r="J2096" s="29">
        <f>Лист4!E2094/1000</f>
        <v>619.03567999999984</v>
      </c>
      <c r="K2096" s="33"/>
      <c r="L2096" s="33"/>
    </row>
    <row r="2097" spans="1:12" s="34" customFormat="1" ht="25.5" customHeight="1" x14ac:dyDescent="0.25">
      <c r="A2097" s="23" t="str">
        <f>Лист4!A2095</f>
        <v xml:space="preserve">Яблочкова ул. д.24 </v>
      </c>
      <c r="B2097" s="49">
        <f t="shared" si="64"/>
        <v>239.81947234042539</v>
      </c>
      <c r="C2097" s="49">
        <f t="shared" si="65"/>
        <v>16.351327659574473</v>
      </c>
      <c r="D2097" s="30">
        <v>0</v>
      </c>
      <c r="E2097" s="31">
        <v>16.351327659574473</v>
      </c>
      <c r="F2097" s="32">
        <v>0</v>
      </c>
      <c r="G2097" s="32">
        <v>0</v>
      </c>
      <c r="H2097" s="32">
        <v>0</v>
      </c>
      <c r="I2097" s="32">
        <v>5400.5</v>
      </c>
      <c r="J2097" s="29">
        <f>Лист4!E2095/1000-I2097</f>
        <v>-5144.3292000000001</v>
      </c>
      <c r="K2097" s="33"/>
      <c r="L2097" s="33"/>
    </row>
    <row r="2098" spans="1:12" s="34" customFormat="1" ht="25.5" customHeight="1" x14ac:dyDescent="0.25">
      <c r="A2098" s="23" t="str">
        <f>Лист4!A2096</f>
        <v xml:space="preserve">Яблочкова ул. д.25 </v>
      </c>
      <c r="B2098" s="49">
        <f t="shared" si="64"/>
        <v>513.16863914893634</v>
      </c>
      <c r="C2098" s="49">
        <f t="shared" si="65"/>
        <v>34.98877085106384</v>
      </c>
      <c r="D2098" s="30">
        <v>0</v>
      </c>
      <c r="E2098" s="31">
        <v>34.98877085106384</v>
      </c>
      <c r="F2098" s="32">
        <v>0</v>
      </c>
      <c r="G2098" s="32">
        <v>0</v>
      </c>
      <c r="H2098" s="32">
        <v>0</v>
      </c>
      <c r="I2098" s="32">
        <v>0</v>
      </c>
      <c r="J2098" s="29">
        <f>Лист4!E2096/1000</f>
        <v>548.15741000000014</v>
      </c>
      <c r="K2098" s="33"/>
      <c r="L2098" s="33"/>
    </row>
    <row r="2099" spans="1:12" s="34" customFormat="1" ht="25.5" customHeight="1" x14ac:dyDescent="0.25">
      <c r="A2099" s="23" t="str">
        <f>Лист4!A2097</f>
        <v xml:space="preserve">Яблочкова ул. д.26 </v>
      </c>
      <c r="B2099" s="49">
        <f t="shared" si="64"/>
        <v>481.76416340425521</v>
      </c>
      <c r="C2099" s="49">
        <f t="shared" si="65"/>
        <v>32.847556595744685</v>
      </c>
      <c r="D2099" s="30">
        <v>0</v>
      </c>
      <c r="E2099" s="31">
        <v>32.847556595744685</v>
      </c>
      <c r="F2099" s="32">
        <v>0</v>
      </c>
      <c r="G2099" s="32">
        <v>0</v>
      </c>
      <c r="H2099" s="32">
        <v>0</v>
      </c>
      <c r="I2099" s="32">
        <v>3142.9</v>
      </c>
      <c r="J2099" s="29">
        <f>Лист4!E2097/1000-I2099</f>
        <v>-2628.2882800000002</v>
      </c>
      <c r="K2099" s="33"/>
      <c r="L2099" s="33"/>
    </row>
    <row r="2100" spans="1:12" s="34" customFormat="1" ht="25.5" customHeight="1" x14ac:dyDescent="0.25">
      <c r="A2100" s="23" t="str">
        <f>Лист4!A2098</f>
        <v xml:space="preserve">Яблочкова ул. д.27 - корп. 1 </v>
      </c>
      <c r="B2100" s="49">
        <f t="shared" si="64"/>
        <v>499.14754297872366</v>
      </c>
      <c r="C2100" s="49">
        <f t="shared" si="65"/>
        <v>34.032787021276611</v>
      </c>
      <c r="D2100" s="30">
        <v>0</v>
      </c>
      <c r="E2100" s="31">
        <v>34.032787021276611</v>
      </c>
      <c r="F2100" s="32">
        <v>0</v>
      </c>
      <c r="G2100" s="32">
        <v>0</v>
      </c>
      <c r="H2100" s="32">
        <v>0</v>
      </c>
      <c r="I2100" s="32">
        <v>0</v>
      </c>
      <c r="J2100" s="29">
        <f>Лист4!E2098/1000</f>
        <v>533.18033000000025</v>
      </c>
      <c r="K2100" s="33"/>
      <c r="L2100" s="33"/>
    </row>
    <row r="2101" spans="1:12" s="34" customFormat="1" ht="26.25" customHeight="1" x14ac:dyDescent="0.25">
      <c r="A2101" s="23" t="str">
        <f>Лист4!A2099</f>
        <v xml:space="preserve">Яблочкова ул. д.29 </v>
      </c>
      <c r="B2101" s="49">
        <f t="shared" si="64"/>
        <v>745.58056170212785</v>
      </c>
      <c r="C2101" s="49">
        <f t="shared" si="65"/>
        <v>50.835038297872352</v>
      </c>
      <c r="D2101" s="30">
        <v>0</v>
      </c>
      <c r="E2101" s="31">
        <v>50.835038297872352</v>
      </c>
      <c r="F2101" s="32">
        <v>0</v>
      </c>
      <c r="G2101" s="32">
        <v>0</v>
      </c>
      <c r="H2101" s="32">
        <v>0</v>
      </c>
      <c r="I2101" s="32">
        <v>0</v>
      </c>
      <c r="J2101" s="29">
        <f>Лист4!E2099/1000</f>
        <v>796.41560000000015</v>
      </c>
      <c r="K2101" s="33"/>
      <c r="L2101" s="33"/>
    </row>
    <row r="2102" spans="1:12" s="34" customFormat="1" ht="25.5" customHeight="1" x14ac:dyDescent="0.25">
      <c r="A2102" s="23" t="str">
        <f>Лист4!A2100</f>
        <v xml:space="preserve">Яблочкова ул. д.29 - корп. 1 </v>
      </c>
      <c r="B2102" s="49">
        <f t="shared" si="64"/>
        <v>524.58850212765947</v>
      </c>
      <c r="C2102" s="49">
        <f t="shared" si="65"/>
        <v>35.767397872340425</v>
      </c>
      <c r="D2102" s="30">
        <v>0</v>
      </c>
      <c r="E2102" s="31">
        <v>35.767397872340425</v>
      </c>
      <c r="F2102" s="32">
        <v>0</v>
      </c>
      <c r="G2102" s="32">
        <v>0</v>
      </c>
      <c r="H2102" s="32">
        <v>0</v>
      </c>
      <c r="I2102" s="32">
        <v>0</v>
      </c>
      <c r="J2102" s="29">
        <f>Лист4!E2100/1000</f>
        <v>560.35589999999991</v>
      </c>
      <c r="K2102" s="33"/>
      <c r="L2102" s="33"/>
    </row>
    <row r="2103" spans="1:12" s="34" customFormat="1" ht="25.5" customHeight="1" x14ac:dyDescent="0.25">
      <c r="A2103" s="23" t="str">
        <f>Лист4!A2101</f>
        <v xml:space="preserve">Яблочкова ул. д.2А </v>
      </c>
      <c r="B2103" s="49">
        <f t="shared" si="64"/>
        <v>493.96273276595747</v>
      </c>
      <c r="C2103" s="49">
        <f t="shared" si="65"/>
        <v>33.679277234042551</v>
      </c>
      <c r="D2103" s="30">
        <v>0</v>
      </c>
      <c r="E2103" s="31">
        <v>33.679277234042551</v>
      </c>
      <c r="F2103" s="32">
        <v>0</v>
      </c>
      <c r="G2103" s="32">
        <v>0</v>
      </c>
      <c r="H2103" s="32">
        <v>0</v>
      </c>
      <c r="I2103" s="32">
        <v>0</v>
      </c>
      <c r="J2103" s="29">
        <f>Лист4!E2101/1000</f>
        <v>527.64201000000003</v>
      </c>
      <c r="K2103" s="33"/>
      <c r="L2103" s="33"/>
    </row>
    <row r="2104" spans="1:12" s="34" customFormat="1" ht="25.5" customHeight="1" x14ac:dyDescent="0.25">
      <c r="A2104" s="23" t="str">
        <f>Лист4!A2102</f>
        <v xml:space="preserve">Яблочкова ул. д.3 </v>
      </c>
      <c r="B2104" s="49">
        <f t="shared" si="64"/>
        <v>380.21237872340419</v>
      </c>
      <c r="C2104" s="49">
        <f t="shared" si="65"/>
        <v>25.923571276595741</v>
      </c>
      <c r="D2104" s="30">
        <v>0</v>
      </c>
      <c r="E2104" s="31">
        <v>25.923571276595741</v>
      </c>
      <c r="F2104" s="32">
        <v>0</v>
      </c>
      <c r="G2104" s="32">
        <v>0</v>
      </c>
      <c r="H2104" s="32">
        <v>0</v>
      </c>
      <c r="I2104" s="32">
        <v>0</v>
      </c>
      <c r="J2104" s="29">
        <f>Лист4!E2102/1000</f>
        <v>406.13594999999992</v>
      </c>
      <c r="K2104" s="33"/>
      <c r="L2104" s="33"/>
    </row>
    <row r="2105" spans="1:12" s="34" customFormat="1" ht="15" customHeight="1" x14ac:dyDescent="0.25">
      <c r="A2105" s="23" t="str">
        <f>Лист4!A2103</f>
        <v xml:space="preserve">Яблочкова ул. д.32 </v>
      </c>
      <c r="B2105" s="49">
        <f t="shared" si="64"/>
        <v>390.06909957446805</v>
      </c>
      <c r="C2105" s="49">
        <f t="shared" si="65"/>
        <v>26.595620425531916</v>
      </c>
      <c r="D2105" s="30">
        <v>0</v>
      </c>
      <c r="E2105" s="31">
        <v>26.595620425531916</v>
      </c>
      <c r="F2105" s="32">
        <v>0</v>
      </c>
      <c r="G2105" s="32">
        <v>0</v>
      </c>
      <c r="H2105" s="32">
        <v>0</v>
      </c>
      <c r="I2105" s="32">
        <v>0</v>
      </c>
      <c r="J2105" s="29">
        <f>Лист4!E2103/1000</f>
        <v>416.66471999999999</v>
      </c>
      <c r="K2105" s="33"/>
      <c r="L2105" s="33"/>
    </row>
    <row r="2106" spans="1:12" s="34" customFormat="1" ht="18.75" customHeight="1" x14ac:dyDescent="0.25">
      <c r="A2106" s="23" t="str">
        <f>Лист4!A2104</f>
        <v xml:space="preserve">Яблочкова ул. д.34 </v>
      </c>
      <c r="B2106" s="49">
        <f t="shared" si="64"/>
        <v>393.16977021276597</v>
      </c>
      <c r="C2106" s="49">
        <f t="shared" si="65"/>
        <v>26.807029787234043</v>
      </c>
      <c r="D2106" s="30">
        <v>0</v>
      </c>
      <c r="E2106" s="31">
        <v>26.807029787234043</v>
      </c>
      <c r="F2106" s="32">
        <v>0</v>
      </c>
      <c r="G2106" s="32">
        <v>0</v>
      </c>
      <c r="H2106" s="32">
        <v>0</v>
      </c>
      <c r="I2106" s="32">
        <v>0</v>
      </c>
      <c r="J2106" s="29">
        <f>Лист4!E2104/1000</f>
        <v>419.97680000000003</v>
      </c>
      <c r="K2106" s="33"/>
      <c r="L2106" s="33"/>
    </row>
    <row r="2107" spans="1:12" s="34" customFormat="1" ht="18.75" customHeight="1" x14ac:dyDescent="0.25">
      <c r="A2107" s="23" t="str">
        <f>Лист4!A2105</f>
        <v xml:space="preserve">Яблочкова ул. д.40 </v>
      </c>
      <c r="B2107" s="49">
        <f t="shared" si="64"/>
        <v>523.69427234042541</v>
      </c>
      <c r="C2107" s="49">
        <f t="shared" si="65"/>
        <v>35.706427659574459</v>
      </c>
      <c r="D2107" s="30">
        <v>0</v>
      </c>
      <c r="E2107" s="31">
        <v>35.706427659574459</v>
      </c>
      <c r="F2107" s="32">
        <v>0</v>
      </c>
      <c r="G2107" s="32">
        <v>0</v>
      </c>
      <c r="H2107" s="32">
        <v>0</v>
      </c>
      <c r="I2107" s="32">
        <v>0</v>
      </c>
      <c r="J2107" s="29">
        <f>Лист4!E2105/1000</f>
        <v>559.40069999999992</v>
      </c>
      <c r="K2107" s="33"/>
      <c r="L2107" s="33"/>
    </row>
    <row r="2108" spans="1:12" s="34" customFormat="1" ht="18.75" customHeight="1" x14ac:dyDescent="0.25">
      <c r="A2108" s="23" t="str">
        <f>Лист4!A2106</f>
        <v xml:space="preserve">Яблочкова ул. д.42А </v>
      </c>
      <c r="B2108" s="49">
        <f t="shared" si="64"/>
        <v>621.48823234042538</v>
      </c>
      <c r="C2108" s="49">
        <f t="shared" si="65"/>
        <v>42.374197659574463</v>
      </c>
      <c r="D2108" s="30">
        <v>0</v>
      </c>
      <c r="E2108" s="31">
        <v>42.374197659574463</v>
      </c>
      <c r="F2108" s="32">
        <v>0</v>
      </c>
      <c r="G2108" s="32">
        <v>0</v>
      </c>
      <c r="H2108" s="32">
        <v>0</v>
      </c>
      <c r="I2108" s="32">
        <v>0</v>
      </c>
      <c r="J2108" s="29">
        <f>Лист4!E2106/1000</f>
        <v>663.8624299999999</v>
      </c>
      <c r="K2108" s="33"/>
      <c r="L2108" s="33"/>
    </row>
    <row r="2109" spans="1:12" s="34" customFormat="1" ht="25.5" customHeight="1" x14ac:dyDescent="0.25">
      <c r="A2109" s="23" t="str">
        <f>Лист4!A2107</f>
        <v xml:space="preserve">Яблочкова ул. д.5 </v>
      </c>
      <c r="B2109" s="49">
        <f t="shared" si="64"/>
        <v>791.4287021276599</v>
      </c>
      <c r="C2109" s="49">
        <f t="shared" si="65"/>
        <v>53.961047872340458</v>
      </c>
      <c r="D2109" s="30">
        <v>0</v>
      </c>
      <c r="E2109" s="31">
        <v>53.961047872340458</v>
      </c>
      <c r="F2109" s="32">
        <v>0</v>
      </c>
      <c r="G2109" s="32">
        <v>0</v>
      </c>
      <c r="H2109" s="32">
        <v>0</v>
      </c>
      <c r="I2109" s="32">
        <v>0</v>
      </c>
      <c r="J2109" s="29">
        <f>Лист4!E2107/1000</f>
        <v>845.38975000000039</v>
      </c>
      <c r="K2109" s="33"/>
      <c r="L2109" s="33"/>
    </row>
    <row r="2110" spans="1:12" s="34" customFormat="1" ht="15" customHeight="1" x14ac:dyDescent="0.25">
      <c r="A2110" s="23" t="str">
        <f>Лист4!A2108</f>
        <v xml:space="preserve">20 лет Победы ул. д.7 </v>
      </c>
      <c r="B2110" s="49">
        <f t="shared" si="64"/>
        <v>0</v>
      </c>
      <c r="C2110" s="49">
        <f t="shared" si="65"/>
        <v>0</v>
      </c>
      <c r="D2110" s="30">
        <v>0</v>
      </c>
      <c r="E2110" s="31">
        <v>0</v>
      </c>
      <c r="F2110" s="32">
        <v>0</v>
      </c>
      <c r="G2110" s="32">
        <v>0</v>
      </c>
      <c r="H2110" s="32">
        <v>0</v>
      </c>
      <c r="I2110" s="32">
        <v>0</v>
      </c>
      <c r="J2110" s="29">
        <f>Лист4!E2108/1000</f>
        <v>0</v>
      </c>
      <c r="K2110" s="33"/>
      <c r="L2110" s="33"/>
    </row>
    <row r="2111" spans="1:12" s="34" customFormat="1" ht="15" customHeight="1" x14ac:dyDescent="0.25">
      <c r="A2111" s="23" t="str">
        <f>Лист4!A2109</f>
        <v xml:space="preserve">Азизбекова ул. д.10 </v>
      </c>
      <c r="B2111" s="49">
        <f t="shared" si="64"/>
        <v>51.996204255319142</v>
      </c>
      <c r="C2111" s="49">
        <f t="shared" si="65"/>
        <v>3.5451957446808509</v>
      </c>
      <c r="D2111" s="30">
        <v>0</v>
      </c>
      <c r="E2111" s="31">
        <v>3.5451957446808509</v>
      </c>
      <c r="F2111" s="32">
        <v>0</v>
      </c>
      <c r="G2111" s="32">
        <v>0</v>
      </c>
      <c r="H2111" s="32">
        <v>0</v>
      </c>
      <c r="I2111" s="32">
        <v>0</v>
      </c>
      <c r="J2111" s="29">
        <f>Лист4!E2109/1000</f>
        <v>55.541399999999996</v>
      </c>
      <c r="K2111" s="33"/>
      <c r="L2111" s="33"/>
    </row>
    <row r="2112" spans="1:12" s="34" customFormat="1" ht="29.25" customHeight="1" x14ac:dyDescent="0.25">
      <c r="A2112" s="23" t="str">
        <f>Лист4!A2110</f>
        <v xml:space="preserve">Азизбекова ул. д.12 </v>
      </c>
      <c r="B2112" s="49">
        <f t="shared" si="64"/>
        <v>43.322587234042558</v>
      </c>
      <c r="C2112" s="49">
        <f t="shared" si="65"/>
        <v>2.9538127659574469</v>
      </c>
      <c r="D2112" s="30">
        <v>0</v>
      </c>
      <c r="E2112" s="31">
        <v>2.9538127659574469</v>
      </c>
      <c r="F2112" s="32">
        <v>0</v>
      </c>
      <c r="G2112" s="32">
        <v>0</v>
      </c>
      <c r="H2112" s="32">
        <v>0</v>
      </c>
      <c r="I2112" s="32">
        <v>0</v>
      </c>
      <c r="J2112" s="29">
        <f>Лист4!E2110/1000</f>
        <v>46.276400000000002</v>
      </c>
      <c r="K2112" s="33"/>
      <c r="L2112" s="33"/>
    </row>
    <row r="2113" spans="1:12" s="34" customFormat="1" ht="25.5" customHeight="1" x14ac:dyDescent="0.25">
      <c r="A2113" s="23" t="str">
        <f>Лист4!A2111</f>
        <v xml:space="preserve">Азизбекова ул. д.2 </v>
      </c>
      <c r="B2113" s="49">
        <f t="shared" si="64"/>
        <v>36.136638297872338</v>
      </c>
      <c r="C2113" s="49">
        <f t="shared" si="65"/>
        <v>2.4638617021276592</v>
      </c>
      <c r="D2113" s="30">
        <v>0</v>
      </c>
      <c r="E2113" s="31">
        <v>2.4638617021276592</v>
      </c>
      <c r="F2113" s="32">
        <v>0</v>
      </c>
      <c r="G2113" s="32">
        <v>0</v>
      </c>
      <c r="H2113" s="32">
        <v>0</v>
      </c>
      <c r="I2113" s="32">
        <v>0</v>
      </c>
      <c r="J2113" s="29">
        <f>Лист4!E2111/1000</f>
        <v>38.600499999999997</v>
      </c>
      <c r="K2113" s="33"/>
      <c r="L2113" s="33"/>
    </row>
    <row r="2114" spans="1:12" s="34" customFormat="1" ht="25.5" customHeight="1" x14ac:dyDescent="0.25">
      <c r="A2114" s="23" t="str">
        <f>Лист4!A2112</f>
        <v xml:space="preserve">Азизбекова ул. д.4 </v>
      </c>
      <c r="B2114" s="49">
        <f t="shared" si="64"/>
        <v>44.899097872340427</v>
      </c>
      <c r="C2114" s="49">
        <f t="shared" si="65"/>
        <v>3.0613021276595744</v>
      </c>
      <c r="D2114" s="30">
        <v>0</v>
      </c>
      <c r="E2114" s="31">
        <v>3.0613021276595744</v>
      </c>
      <c r="F2114" s="32">
        <v>0</v>
      </c>
      <c r="G2114" s="32">
        <v>0</v>
      </c>
      <c r="H2114" s="32">
        <v>0</v>
      </c>
      <c r="I2114" s="32">
        <v>0</v>
      </c>
      <c r="J2114" s="29">
        <f>Лист4!E2112/1000</f>
        <v>47.9604</v>
      </c>
      <c r="K2114" s="33"/>
      <c r="L2114" s="33"/>
    </row>
    <row r="2115" spans="1:12" s="34" customFormat="1" ht="25.5" customHeight="1" x14ac:dyDescent="0.25">
      <c r="A2115" s="23" t="str">
        <f>Лист4!A2113</f>
        <v xml:space="preserve">Акмолинская ул. д.17 </v>
      </c>
      <c r="B2115" s="49">
        <f t="shared" si="64"/>
        <v>22.037072340425539</v>
      </c>
      <c r="C2115" s="49">
        <f t="shared" si="65"/>
        <v>1.5025276595744681</v>
      </c>
      <c r="D2115" s="30">
        <v>0</v>
      </c>
      <c r="E2115" s="31">
        <v>1.5025276595744681</v>
      </c>
      <c r="F2115" s="32">
        <v>0</v>
      </c>
      <c r="G2115" s="32">
        <v>0</v>
      </c>
      <c r="H2115" s="32">
        <v>0</v>
      </c>
      <c r="I2115" s="32">
        <v>146</v>
      </c>
      <c r="J2115" s="29">
        <f>Лист4!E2113/1000-I2115</f>
        <v>-122.46039999999999</v>
      </c>
      <c r="K2115" s="33"/>
      <c r="L2115" s="33"/>
    </row>
    <row r="2116" spans="1:12" s="34" customFormat="1" ht="25.5" customHeight="1" x14ac:dyDescent="0.25">
      <c r="A2116" s="23" t="str">
        <f>Лист4!A2114</f>
        <v xml:space="preserve">Акмолинская ул. д.19 </v>
      </c>
      <c r="B2116" s="49">
        <f t="shared" ref="B2116:B2179" si="66">J2116+I2116-E2116</f>
        <v>16.151182978723405</v>
      </c>
      <c r="C2116" s="49">
        <f t="shared" ref="C2116:C2179" si="67">E2116</f>
        <v>1.1012170212765957</v>
      </c>
      <c r="D2116" s="30">
        <v>0</v>
      </c>
      <c r="E2116" s="31">
        <v>1.1012170212765957</v>
      </c>
      <c r="F2116" s="32">
        <v>0</v>
      </c>
      <c r="G2116" s="32">
        <v>0</v>
      </c>
      <c r="H2116" s="32">
        <v>0</v>
      </c>
      <c r="I2116" s="32">
        <v>0</v>
      </c>
      <c r="J2116" s="29">
        <f>Лист4!E2114/1000</f>
        <v>17.252400000000002</v>
      </c>
      <c r="K2116" s="33"/>
      <c r="L2116" s="33"/>
    </row>
    <row r="2117" spans="1:12" s="34" customFormat="1" ht="25.5" customHeight="1" x14ac:dyDescent="0.25">
      <c r="A2117" s="23" t="str">
        <f>Лист4!A2115</f>
        <v xml:space="preserve">Акмолинская ул. д.21 </v>
      </c>
      <c r="B2117" s="49">
        <f t="shared" si="66"/>
        <v>4.663625531914894</v>
      </c>
      <c r="C2117" s="49">
        <f t="shared" si="67"/>
        <v>0.31797446808510643</v>
      </c>
      <c r="D2117" s="30">
        <v>0</v>
      </c>
      <c r="E2117" s="31">
        <v>0.31797446808510643</v>
      </c>
      <c r="F2117" s="32">
        <v>0</v>
      </c>
      <c r="G2117" s="32">
        <v>0</v>
      </c>
      <c r="H2117" s="32">
        <v>0</v>
      </c>
      <c r="I2117" s="32">
        <v>0</v>
      </c>
      <c r="J2117" s="29">
        <f>Лист4!E2115/1000</f>
        <v>4.9816000000000003</v>
      </c>
      <c r="K2117" s="33"/>
      <c r="L2117" s="33"/>
    </row>
    <row r="2118" spans="1:12" s="34" customFormat="1" ht="25.5" customHeight="1" x14ac:dyDescent="0.25">
      <c r="A2118" s="23" t="str">
        <f>Лист4!A2116</f>
        <v xml:space="preserve">Акмолинская ул. д.31 </v>
      </c>
      <c r="B2118" s="49">
        <f t="shared" si="66"/>
        <v>73.083625531914905</v>
      </c>
      <c r="C2118" s="49">
        <f t="shared" si="67"/>
        <v>4.9829744680851071</v>
      </c>
      <c r="D2118" s="30">
        <v>0</v>
      </c>
      <c r="E2118" s="31">
        <v>4.9829744680851071</v>
      </c>
      <c r="F2118" s="32">
        <v>0</v>
      </c>
      <c r="G2118" s="32">
        <v>0</v>
      </c>
      <c r="H2118" s="32">
        <v>0</v>
      </c>
      <c r="I2118" s="32">
        <v>0</v>
      </c>
      <c r="J2118" s="29">
        <f>Лист4!E2116/1000</f>
        <v>78.066600000000008</v>
      </c>
      <c r="K2118" s="33"/>
      <c r="L2118" s="33"/>
    </row>
    <row r="2119" spans="1:12" s="34" customFormat="1" ht="25.5" customHeight="1" x14ac:dyDescent="0.25">
      <c r="A2119" s="23" t="str">
        <f>Лист4!A2117</f>
        <v xml:space="preserve">Акмолинская ул. д.33 </v>
      </c>
      <c r="B2119" s="49">
        <f t="shared" si="66"/>
        <v>31.286434042553189</v>
      </c>
      <c r="C2119" s="49">
        <f t="shared" si="67"/>
        <v>2.133165957446808</v>
      </c>
      <c r="D2119" s="30">
        <v>0</v>
      </c>
      <c r="E2119" s="31">
        <v>2.133165957446808</v>
      </c>
      <c r="F2119" s="32">
        <v>0</v>
      </c>
      <c r="G2119" s="32">
        <v>0</v>
      </c>
      <c r="H2119" s="32">
        <v>0</v>
      </c>
      <c r="I2119" s="32">
        <v>0</v>
      </c>
      <c r="J2119" s="29">
        <f>Лист4!E2117/1000</f>
        <v>33.419599999999996</v>
      </c>
      <c r="K2119" s="33"/>
      <c r="L2119" s="33"/>
    </row>
    <row r="2120" spans="1:12" s="34" customFormat="1" ht="25.5" customHeight="1" x14ac:dyDescent="0.25">
      <c r="A2120" s="23" t="str">
        <f>Лист4!A2118</f>
        <v xml:space="preserve">Акмолинская ул. д.35 </v>
      </c>
      <c r="B2120" s="49">
        <f t="shared" si="66"/>
        <v>55.47931914893617</v>
      </c>
      <c r="C2120" s="49">
        <f t="shared" si="67"/>
        <v>3.7826808510638297</v>
      </c>
      <c r="D2120" s="30">
        <v>0</v>
      </c>
      <c r="E2120" s="31">
        <v>3.7826808510638297</v>
      </c>
      <c r="F2120" s="32">
        <v>0</v>
      </c>
      <c r="G2120" s="32">
        <v>0</v>
      </c>
      <c r="H2120" s="32">
        <v>0</v>
      </c>
      <c r="I2120" s="32">
        <v>0</v>
      </c>
      <c r="J2120" s="29">
        <f>Лист4!E2118/1000</f>
        <v>59.262</v>
      </c>
      <c r="K2120" s="33"/>
      <c r="L2120" s="33"/>
    </row>
    <row r="2121" spans="1:12" s="34" customFormat="1" ht="18.75" customHeight="1" x14ac:dyDescent="0.25">
      <c r="A2121" s="23" t="str">
        <f>Лист4!A2119</f>
        <v xml:space="preserve">Акмолинская ул. д.37 </v>
      </c>
      <c r="B2121" s="49">
        <f t="shared" si="66"/>
        <v>32.140127659574468</v>
      </c>
      <c r="C2121" s="49">
        <f t="shared" si="67"/>
        <v>2.1913723404255321</v>
      </c>
      <c r="D2121" s="30">
        <v>0</v>
      </c>
      <c r="E2121" s="31">
        <v>2.1913723404255321</v>
      </c>
      <c r="F2121" s="32">
        <v>0</v>
      </c>
      <c r="G2121" s="32">
        <v>0</v>
      </c>
      <c r="H2121" s="32">
        <v>0</v>
      </c>
      <c r="I2121" s="32">
        <v>0</v>
      </c>
      <c r="J2121" s="29">
        <f>Лист4!E2119/1000</f>
        <v>34.331499999999998</v>
      </c>
      <c r="K2121" s="33"/>
      <c r="L2121" s="33"/>
    </row>
    <row r="2122" spans="1:12" s="34" customFormat="1" ht="18.75" customHeight="1" x14ac:dyDescent="0.25">
      <c r="A2122" s="23" t="str">
        <f>Лист4!A2120</f>
        <v xml:space="preserve">Алексеева ул. д.1/9 </v>
      </c>
      <c r="B2122" s="49">
        <f t="shared" si="66"/>
        <v>17.045412765957447</v>
      </c>
      <c r="C2122" s="49">
        <f t="shared" si="67"/>
        <v>1.1621872340425532</v>
      </c>
      <c r="D2122" s="30">
        <v>0</v>
      </c>
      <c r="E2122" s="31">
        <v>1.1621872340425532</v>
      </c>
      <c r="F2122" s="32">
        <v>0</v>
      </c>
      <c r="G2122" s="32">
        <v>0</v>
      </c>
      <c r="H2122" s="32">
        <v>0</v>
      </c>
      <c r="I2122" s="32">
        <v>0</v>
      </c>
      <c r="J2122" s="29">
        <f>Лист4!E2120/1000</f>
        <v>18.207599999999999</v>
      </c>
      <c r="K2122" s="33"/>
      <c r="L2122" s="33"/>
    </row>
    <row r="2123" spans="1:12" s="34" customFormat="1" ht="18.75" customHeight="1" x14ac:dyDescent="0.25">
      <c r="A2123" s="23" t="str">
        <f>Лист4!A2121</f>
        <v xml:space="preserve">Алексеева ул. д.11 </v>
      </c>
      <c r="B2123" s="49">
        <f t="shared" si="66"/>
        <v>44.180821276595744</v>
      </c>
      <c r="C2123" s="49">
        <f t="shared" si="67"/>
        <v>3.0123287234042548</v>
      </c>
      <c r="D2123" s="30">
        <v>0</v>
      </c>
      <c r="E2123" s="31">
        <v>3.0123287234042548</v>
      </c>
      <c r="F2123" s="32">
        <v>0</v>
      </c>
      <c r="G2123" s="32">
        <v>0</v>
      </c>
      <c r="H2123" s="32">
        <v>0</v>
      </c>
      <c r="I2123" s="32">
        <v>0</v>
      </c>
      <c r="J2123" s="29">
        <f>Лист4!E2121/1000</f>
        <v>47.193149999999996</v>
      </c>
      <c r="K2123" s="33"/>
      <c r="L2123" s="33"/>
    </row>
    <row r="2124" spans="1:12" s="34" customFormat="1" ht="18.75" customHeight="1" x14ac:dyDescent="0.25">
      <c r="A2124" s="23" t="str">
        <f>Лист4!A2122</f>
        <v xml:space="preserve">Алексеева ул. д.12 </v>
      </c>
      <c r="B2124" s="49">
        <f t="shared" si="66"/>
        <v>44.455165957446809</v>
      </c>
      <c r="C2124" s="49">
        <f t="shared" si="67"/>
        <v>3.0310340425531912</v>
      </c>
      <c r="D2124" s="30">
        <v>0</v>
      </c>
      <c r="E2124" s="31">
        <v>3.0310340425531912</v>
      </c>
      <c r="F2124" s="32">
        <v>0</v>
      </c>
      <c r="G2124" s="32">
        <v>0</v>
      </c>
      <c r="H2124" s="32">
        <v>0</v>
      </c>
      <c r="I2124" s="32">
        <v>0</v>
      </c>
      <c r="J2124" s="29">
        <f>Лист4!E2122/1000</f>
        <v>47.486199999999997</v>
      </c>
      <c r="K2124" s="33"/>
      <c r="L2124" s="33"/>
    </row>
    <row r="2125" spans="1:12" s="34" customFormat="1" ht="18.75" customHeight="1" x14ac:dyDescent="0.25">
      <c r="A2125" s="23" t="str">
        <f>Лист4!A2123</f>
        <v xml:space="preserve">Алексеева ул. д.13/8 </v>
      </c>
      <c r="B2125" s="49">
        <f t="shared" si="66"/>
        <v>52.724255319148838</v>
      </c>
      <c r="C2125" s="49">
        <f t="shared" si="67"/>
        <v>0.96454468085106404</v>
      </c>
      <c r="D2125" s="30">
        <v>0</v>
      </c>
      <c r="E2125" s="31">
        <v>0.96454468085106404</v>
      </c>
      <c r="F2125" s="32">
        <v>0</v>
      </c>
      <c r="G2125" s="32">
        <v>0</v>
      </c>
      <c r="H2125" s="32">
        <v>0</v>
      </c>
      <c r="I2125" s="32">
        <v>1183.0999999999999</v>
      </c>
      <c r="J2125" s="29">
        <f>Лист4!E2123/1000-I2125</f>
        <v>-1129.4112</v>
      </c>
      <c r="K2125" s="33"/>
      <c r="L2125" s="33"/>
    </row>
    <row r="2126" spans="1:12" s="34" customFormat="1" ht="18.75" customHeight="1" x14ac:dyDescent="0.25">
      <c r="A2126" s="23" t="str">
        <f>Лист4!A2124</f>
        <v xml:space="preserve">Алексеева ул. д.2 </v>
      </c>
      <c r="B2126" s="49">
        <f t="shared" si="66"/>
        <v>41.256927659574473</v>
      </c>
      <c r="C2126" s="49">
        <f t="shared" si="67"/>
        <v>2.812972340425532</v>
      </c>
      <c r="D2126" s="30">
        <v>0</v>
      </c>
      <c r="E2126" s="31">
        <v>2.812972340425532</v>
      </c>
      <c r="F2126" s="32">
        <v>0</v>
      </c>
      <c r="G2126" s="32">
        <v>0</v>
      </c>
      <c r="H2126" s="32">
        <v>0</v>
      </c>
      <c r="I2126" s="32">
        <v>0</v>
      </c>
      <c r="J2126" s="29">
        <f>Лист4!E2124/1000</f>
        <v>44.069900000000004</v>
      </c>
      <c r="K2126" s="33"/>
      <c r="L2126" s="33"/>
    </row>
    <row r="2127" spans="1:12" s="34" customFormat="1" ht="18.75" customHeight="1" x14ac:dyDescent="0.25">
      <c r="A2127" s="23" t="str">
        <f>Лист4!A2125</f>
        <v xml:space="preserve">Алексеева ул. д.3 </v>
      </c>
      <c r="B2127" s="49">
        <f t="shared" si="66"/>
        <v>49.784408510638322</v>
      </c>
      <c r="C2127" s="49">
        <f t="shared" si="67"/>
        <v>3.394391489361702</v>
      </c>
      <c r="D2127" s="30">
        <v>0</v>
      </c>
      <c r="E2127" s="31">
        <v>3.394391489361702</v>
      </c>
      <c r="F2127" s="32">
        <v>0</v>
      </c>
      <c r="G2127" s="32">
        <v>0</v>
      </c>
      <c r="H2127" s="32">
        <v>0</v>
      </c>
      <c r="I2127" s="32">
        <v>943</v>
      </c>
      <c r="J2127" s="29">
        <f>Лист4!E2125/1000-I2127</f>
        <v>-889.82119999999998</v>
      </c>
      <c r="K2127" s="33"/>
      <c r="L2127" s="33"/>
    </row>
    <row r="2128" spans="1:12" s="34" customFormat="1" ht="25.5" customHeight="1" x14ac:dyDescent="0.25">
      <c r="A2128" s="23" t="str">
        <f>Лист4!A2126</f>
        <v xml:space="preserve">Алексеева ул. д.4 </v>
      </c>
      <c r="B2128" s="49">
        <f t="shared" si="66"/>
        <v>72.077336170212803</v>
      </c>
      <c r="C2128" s="49">
        <f t="shared" si="67"/>
        <v>4.9143638297872334</v>
      </c>
      <c r="D2128" s="30">
        <v>0</v>
      </c>
      <c r="E2128" s="31">
        <v>4.9143638297872334</v>
      </c>
      <c r="F2128" s="32">
        <v>0</v>
      </c>
      <c r="G2128" s="32">
        <v>0</v>
      </c>
      <c r="H2128" s="32">
        <v>0</v>
      </c>
      <c r="I2128" s="32">
        <v>1129.3</v>
      </c>
      <c r="J2128" s="29">
        <f>Лист4!E2126/1000-I2128</f>
        <v>-1052.3082999999999</v>
      </c>
      <c r="K2128" s="33"/>
      <c r="L2128" s="33"/>
    </row>
    <row r="2129" spans="1:12" s="34" customFormat="1" ht="18.75" customHeight="1" x14ac:dyDescent="0.25">
      <c r="A2129" s="23" t="str">
        <f>Лист4!A2127</f>
        <v xml:space="preserve">Алексеева ул. д.5 </v>
      </c>
      <c r="B2129" s="49">
        <f t="shared" si="66"/>
        <v>38.835429787234034</v>
      </c>
      <c r="C2129" s="49">
        <f t="shared" si="67"/>
        <v>2.647870212765957</v>
      </c>
      <c r="D2129" s="30">
        <v>0</v>
      </c>
      <c r="E2129" s="31">
        <v>2.647870212765957</v>
      </c>
      <c r="F2129" s="32">
        <v>0</v>
      </c>
      <c r="G2129" s="32">
        <v>0</v>
      </c>
      <c r="H2129" s="32">
        <v>0</v>
      </c>
      <c r="I2129" s="32">
        <v>0</v>
      </c>
      <c r="J2129" s="29">
        <f>Лист4!E2127/1000</f>
        <v>41.483299999999993</v>
      </c>
      <c r="K2129" s="33"/>
      <c r="L2129" s="33"/>
    </row>
    <row r="2130" spans="1:12" s="34" customFormat="1" ht="18.75" customHeight="1" x14ac:dyDescent="0.25">
      <c r="A2130" s="23" t="str">
        <f>Лист4!A2128</f>
        <v xml:space="preserve">Алексеева ул. д.6/8 </v>
      </c>
      <c r="B2130" s="49">
        <f t="shared" si="66"/>
        <v>56.988051063829786</v>
      </c>
      <c r="C2130" s="49">
        <f t="shared" si="67"/>
        <v>3.8855489361702125</v>
      </c>
      <c r="D2130" s="30">
        <v>0</v>
      </c>
      <c r="E2130" s="31">
        <v>3.8855489361702125</v>
      </c>
      <c r="F2130" s="32">
        <v>0</v>
      </c>
      <c r="G2130" s="32">
        <v>0</v>
      </c>
      <c r="H2130" s="32">
        <v>0</v>
      </c>
      <c r="I2130" s="32">
        <v>0</v>
      </c>
      <c r="J2130" s="29">
        <f>Лист4!E2128/1000</f>
        <v>60.873599999999996</v>
      </c>
      <c r="K2130" s="33"/>
      <c r="L2130" s="33"/>
    </row>
    <row r="2131" spans="1:12" s="34" customFormat="1" ht="25.5" customHeight="1" x14ac:dyDescent="0.25">
      <c r="A2131" s="23" t="str">
        <f>Лист4!A2129</f>
        <v xml:space="preserve">Алексеева ул. д.8 </v>
      </c>
      <c r="B2131" s="49">
        <f t="shared" si="66"/>
        <v>27.085370212765948</v>
      </c>
      <c r="C2131" s="49">
        <f t="shared" si="67"/>
        <v>1.8467297872340425</v>
      </c>
      <c r="D2131" s="30">
        <v>0</v>
      </c>
      <c r="E2131" s="31">
        <v>1.8467297872340425</v>
      </c>
      <c r="F2131" s="32">
        <v>0</v>
      </c>
      <c r="G2131" s="32">
        <v>0</v>
      </c>
      <c r="H2131" s="32">
        <v>0</v>
      </c>
      <c r="I2131" s="32">
        <v>1385.9</v>
      </c>
      <c r="J2131" s="29">
        <f>Лист4!E2129/1000-I2131</f>
        <v>-1356.9679000000001</v>
      </c>
      <c r="K2131" s="33"/>
      <c r="L2131" s="33"/>
    </row>
    <row r="2132" spans="1:12" s="34" customFormat="1" ht="25.5" customHeight="1" x14ac:dyDescent="0.25">
      <c r="A2132" s="23" t="str">
        <f>Лист4!A2130</f>
        <v xml:space="preserve">Алексеева ул. д.9 </v>
      </c>
      <c r="B2132" s="49">
        <f t="shared" si="66"/>
        <v>44.954238297872273</v>
      </c>
      <c r="C2132" s="49">
        <f t="shared" si="67"/>
        <v>3.0650617021276592</v>
      </c>
      <c r="D2132" s="30">
        <v>0</v>
      </c>
      <c r="E2132" s="31">
        <v>3.0650617021276592</v>
      </c>
      <c r="F2132" s="32">
        <v>0</v>
      </c>
      <c r="G2132" s="32">
        <v>0</v>
      </c>
      <c r="H2132" s="32">
        <v>0</v>
      </c>
      <c r="I2132" s="32">
        <v>1387.1</v>
      </c>
      <c r="J2132" s="29">
        <f>Лист4!E2130/1000-I2132</f>
        <v>-1339.0807</v>
      </c>
      <c r="K2132" s="33"/>
      <c r="L2132" s="33"/>
    </row>
    <row r="2133" spans="1:12" s="34" customFormat="1" ht="18.75" customHeight="1" x14ac:dyDescent="0.25">
      <c r="A2133" s="23" t="str">
        <f>Лист4!A2131</f>
        <v xml:space="preserve">Артема Сергеева пл д.21 </v>
      </c>
      <c r="B2133" s="49">
        <f t="shared" si="66"/>
        <v>0</v>
      </c>
      <c r="C2133" s="49">
        <f t="shared" si="67"/>
        <v>0</v>
      </c>
      <c r="D2133" s="30">
        <v>0</v>
      </c>
      <c r="E2133" s="31">
        <v>0</v>
      </c>
      <c r="F2133" s="32">
        <v>0</v>
      </c>
      <c r="G2133" s="32">
        <v>0</v>
      </c>
      <c r="H2133" s="32">
        <v>0</v>
      </c>
      <c r="I2133" s="32">
        <v>0</v>
      </c>
      <c r="J2133" s="29">
        <f>Лист4!E2131/1000</f>
        <v>0</v>
      </c>
      <c r="K2133" s="33"/>
      <c r="L2133" s="33"/>
    </row>
    <row r="2134" spans="1:12" s="34" customFormat="1" ht="18.75" customHeight="1" x14ac:dyDescent="0.25">
      <c r="A2134" s="23" t="str">
        <f>Лист4!A2132</f>
        <v xml:space="preserve">Артема Сергеева пл д.31 </v>
      </c>
      <c r="B2134" s="49">
        <f t="shared" si="66"/>
        <v>17.139778723404255</v>
      </c>
      <c r="C2134" s="49">
        <f t="shared" si="67"/>
        <v>1.1686212765957447</v>
      </c>
      <c r="D2134" s="30">
        <v>0</v>
      </c>
      <c r="E2134" s="31">
        <v>1.1686212765957447</v>
      </c>
      <c r="F2134" s="32">
        <v>0</v>
      </c>
      <c r="G2134" s="32">
        <v>0</v>
      </c>
      <c r="H2134" s="32">
        <v>0</v>
      </c>
      <c r="I2134" s="32">
        <v>0</v>
      </c>
      <c r="J2134" s="29">
        <f>Лист4!E2132/1000</f>
        <v>18.308399999999999</v>
      </c>
      <c r="K2134" s="33"/>
      <c r="L2134" s="33"/>
    </row>
    <row r="2135" spans="1:12" s="34" customFormat="1" ht="18.75" customHeight="1" x14ac:dyDescent="0.25">
      <c r="A2135" s="23" t="str">
        <f>Лист4!A2133</f>
        <v xml:space="preserve">Балаковская ул. д.6 </v>
      </c>
      <c r="B2135" s="49">
        <f t="shared" si="66"/>
        <v>262.14502553191488</v>
      </c>
      <c r="C2135" s="49">
        <f t="shared" si="67"/>
        <v>17.873524468085108</v>
      </c>
      <c r="D2135" s="30">
        <v>0</v>
      </c>
      <c r="E2135" s="31">
        <v>17.873524468085108</v>
      </c>
      <c r="F2135" s="32">
        <v>0</v>
      </c>
      <c r="G2135" s="32">
        <v>0</v>
      </c>
      <c r="H2135" s="32">
        <v>0</v>
      </c>
      <c r="I2135" s="32">
        <v>0</v>
      </c>
      <c r="J2135" s="29">
        <f>Лист4!E2133/1000</f>
        <v>280.01855</v>
      </c>
      <c r="K2135" s="33"/>
      <c r="L2135" s="33"/>
    </row>
    <row r="2136" spans="1:12" s="34" customFormat="1" ht="18.75" customHeight="1" x14ac:dyDescent="0.25">
      <c r="A2136" s="23" t="str">
        <f>Лист4!A2134</f>
        <v xml:space="preserve">Балаковская ул. д.8 </v>
      </c>
      <c r="B2136" s="49">
        <f t="shared" si="66"/>
        <v>273.99827914893615</v>
      </c>
      <c r="C2136" s="49">
        <f t="shared" si="67"/>
        <v>18.68170085106383</v>
      </c>
      <c r="D2136" s="30">
        <v>0</v>
      </c>
      <c r="E2136" s="31">
        <v>18.68170085106383</v>
      </c>
      <c r="F2136" s="32">
        <v>0</v>
      </c>
      <c r="G2136" s="32">
        <v>0</v>
      </c>
      <c r="H2136" s="32">
        <v>0</v>
      </c>
      <c r="I2136" s="32">
        <v>0</v>
      </c>
      <c r="J2136" s="29">
        <f>Лист4!E2134/1000</f>
        <v>292.67998</v>
      </c>
      <c r="K2136" s="33"/>
      <c r="L2136" s="33"/>
    </row>
    <row r="2137" spans="1:12" s="34" customFormat="1" ht="18.75" customHeight="1" x14ac:dyDescent="0.25">
      <c r="A2137" s="23" t="str">
        <f>Лист4!A2135</f>
        <v xml:space="preserve">Беломорская ул. д.12 </v>
      </c>
      <c r="B2137" s="49">
        <f t="shared" si="66"/>
        <v>677.57556595744677</v>
      </c>
      <c r="C2137" s="49">
        <f t="shared" si="67"/>
        <v>46.198334042553185</v>
      </c>
      <c r="D2137" s="30">
        <v>0</v>
      </c>
      <c r="E2137" s="31">
        <v>46.198334042553185</v>
      </c>
      <c r="F2137" s="32">
        <v>0</v>
      </c>
      <c r="G2137" s="32">
        <v>0</v>
      </c>
      <c r="H2137" s="32">
        <v>0</v>
      </c>
      <c r="I2137" s="32">
        <v>0</v>
      </c>
      <c r="J2137" s="29">
        <f>Лист4!E2135/1000</f>
        <v>723.77389999999991</v>
      </c>
      <c r="K2137" s="33"/>
      <c r="L2137" s="33"/>
    </row>
    <row r="2138" spans="1:12" s="34" customFormat="1" ht="18.75" customHeight="1" x14ac:dyDescent="0.25">
      <c r="A2138" s="23" t="str">
        <f>Лист4!A2136</f>
        <v xml:space="preserve">Бондарная 1-я ул. д.3 </v>
      </c>
      <c r="B2138" s="49">
        <f t="shared" si="66"/>
        <v>1.5468340425531915</v>
      </c>
      <c r="C2138" s="49">
        <f t="shared" si="67"/>
        <v>0.10546595744680851</v>
      </c>
      <c r="D2138" s="30">
        <v>0</v>
      </c>
      <c r="E2138" s="31">
        <v>0.10546595744680851</v>
      </c>
      <c r="F2138" s="32">
        <v>0</v>
      </c>
      <c r="G2138" s="32">
        <v>0</v>
      </c>
      <c r="H2138" s="32">
        <v>0</v>
      </c>
      <c r="I2138" s="32">
        <v>0</v>
      </c>
      <c r="J2138" s="29">
        <f>Лист4!E2136/1000</f>
        <v>1.6522999999999999</v>
      </c>
      <c r="K2138" s="33"/>
      <c r="L2138" s="33"/>
    </row>
    <row r="2139" spans="1:12" s="34" customFormat="1" ht="18.75" customHeight="1" x14ac:dyDescent="0.25">
      <c r="A2139" s="23" t="str">
        <f>Лист4!A2137</f>
        <v xml:space="preserve">Бумажников пр-кт д.1/9 </v>
      </c>
      <c r="B2139" s="49">
        <f t="shared" si="66"/>
        <v>357.90817957446819</v>
      </c>
      <c r="C2139" s="49">
        <f t="shared" si="67"/>
        <v>24.402830425531924</v>
      </c>
      <c r="D2139" s="30">
        <v>0</v>
      </c>
      <c r="E2139" s="31">
        <v>24.402830425531924</v>
      </c>
      <c r="F2139" s="32">
        <v>0</v>
      </c>
      <c r="G2139" s="32">
        <v>0</v>
      </c>
      <c r="H2139" s="32">
        <v>0</v>
      </c>
      <c r="I2139" s="32">
        <v>0</v>
      </c>
      <c r="J2139" s="29">
        <f>Лист4!E2137/1000</f>
        <v>382.31101000000012</v>
      </c>
      <c r="K2139" s="33"/>
      <c r="L2139" s="33"/>
    </row>
    <row r="2140" spans="1:12" s="34" customFormat="1" ht="18.75" customHeight="1" x14ac:dyDescent="0.25">
      <c r="A2140" s="23" t="str">
        <f>Лист4!A2138</f>
        <v xml:space="preserve">Бумажников пр-кт д.10 </v>
      </c>
      <c r="B2140" s="49">
        <f t="shared" si="66"/>
        <v>372.19727319148944</v>
      </c>
      <c r="C2140" s="49">
        <f t="shared" si="67"/>
        <v>25.377086808510647</v>
      </c>
      <c r="D2140" s="30">
        <v>0</v>
      </c>
      <c r="E2140" s="31">
        <v>25.377086808510647</v>
      </c>
      <c r="F2140" s="32">
        <v>0</v>
      </c>
      <c r="G2140" s="32">
        <v>0</v>
      </c>
      <c r="H2140" s="32">
        <v>0</v>
      </c>
      <c r="I2140" s="32">
        <v>0</v>
      </c>
      <c r="J2140" s="29">
        <f>Лист4!E2138/1000</f>
        <v>397.57436000000007</v>
      </c>
      <c r="K2140" s="33"/>
      <c r="L2140" s="33"/>
    </row>
    <row r="2141" spans="1:12" s="34" customFormat="1" ht="18.75" customHeight="1" x14ac:dyDescent="0.25">
      <c r="A2141" s="23" t="str">
        <f>Лист4!A2139</f>
        <v xml:space="preserve">Бумажников пр-кт д.11 </v>
      </c>
      <c r="B2141" s="49">
        <f t="shared" si="66"/>
        <v>348.25933531914905</v>
      </c>
      <c r="C2141" s="49">
        <f t="shared" si="67"/>
        <v>23.744954680851073</v>
      </c>
      <c r="D2141" s="30">
        <v>0</v>
      </c>
      <c r="E2141" s="31">
        <v>23.744954680851073</v>
      </c>
      <c r="F2141" s="32">
        <v>0</v>
      </c>
      <c r="G2141" s="32">
        <v>0</v>
      </c>
      <c r="H2141" s="32">
        <v>0</v>
      </c>
      <c r="I2141" s="32">
        <v>0</v>
      </c>
      <c r="J2141" s="29">
        <f>Лист4!E2139/1000</f>
        <v>372.00429000000014</v>
      </c>
      <c r="K2141" s="33"/>
      <c r="L2141" s="33"/>
    </row>
    <row r="2142" spans="1:12" s="34" customFormat="1" ht="18.75" customHeight="1" x14ac:dyDescent="0.25">
      <c r="A2142" s="23" t="str">
        <f>Лист4!A2140</f>
        <v xml:space="preserve">Бумажников пр-кт д.12 </v>
      </c>
      <c r="B2142" s="49">
        <f t="shared" si="66"/>
        <v>357.17158212765975</v>
      </c>
      <c r="C2142" s="49">
        <f t="shared" si="67"/>
        <v>24.352607872340442</v>
      </c>
      <c r="D2142" s="30">
        <v>0</v>
      </c>
      <c r="E2142" s="31">
        <v>24.352607872340442</v>
      </c>
      <c r="F2142" s="32">
        <v>0</v>
      </c>
      <c r="G2142" s="32">
        <v>0</v>
      </c>
      <c r="H2142" s="32">
        <v>0</v>
      </c>
      <c r="I2142" s="32">
        <v>0</v>
      </c>
      <c r="J2142" s="29">
        <f>Лист4!E2140/1000</f>
        <v>381.5241900000002</v>
      </c>
      <c r="K2142" s="33"/>
      <c r="L2142" s="33"/>
    </row>
    <row r="2143" spans="1:12" s="34" customFormat="1" ht="18.75" customHeight="1" x14ac:dyDescent="0.25">
      <c r="A2143" s="23" t="str">
        <f>Лист4!A2141</f>
        <v xml:space="preserve">Бумажников пр-кт д.13 </v>
      </c>
      <c r="B2143" s="49">
        <f t="shared" si="66"/>
        <v>428.65376680851062</v>
      </c>
      <c r="C2143" s="49">
        <f t="shared" si="67"/>
        <v>29.226393191489358</v>
      </c>
      <c r="D2143" s="30">
        <v>0</v>
      </c>
      <c r="E2143" s="31">
        <v>29.226393191489358</v>
      </c>
      <c r="F2143" s="32">
        <v>0</v>
      </c>
      <c r="G2143" s="32">
        <v>0</v>
      </c>
      <c r="H2143" s="32">
        <v>0</v>
      </c>
      <c r="I2143" s="32">
        <v>0</v>
      </c>
      <c r="J2143" s="29">
        <f>Лист4!E2141/1000</f>
        <v>457.88015999999999</v>
      </c>
      <c r="K2143" s="33"/>
      <c r="L2143" s="33"/>
    </row>
    <row r="2144" spans="1:12" s="34" customFormat="1" ht="18.75" customHeight="1" x14ac:dyDescent="0.25">
      <c r="A2144" s="23" t="str">
        <f>Лист4!A2142</f>
        <v xml:space="preserve">Бумажников пр-кт д.13Б </v>
      </c>
      <c r="B2144" s="49">
        <f t="shared" si="66"/>
        <v>642.29221872340429</v>
      </c>
      <c r="C2144" s="49">
        <f t="shared" si="67"/>
        <v>43.792651276595748</v>
      </c>
      <c r="D2144" s="30">
        <v>0</v>
      </c>
      <c r="E2144" s="31">
        <v>43.792651276595748</v>
      </c>
      <c r="F2144" s="32">
        <v>0</v>
      </c>
      <c r="G2144" s="32">
        <v>0</v>
      </c>
      <c r="H2144" s="32">
        <v>0</v>
      </c>
      <c r="I2144" s="32">
        <v>0</v>
      </c>
      <c r="J2144" s="29">
        <f>Лист4!E2142/1000</f>
        <v>686.08487000000002</v>
      </c>
      <c r="K2144" s="33"/>
      <c r="L2144" s="33"/>
    </row>
    <row r="2145" spans="1:12" s="34" customFormat="1" ht="18.75" customHeight="1" x14ac:dyDescent="0.25">
      <c r="A2145" s="23" t="str">
        <f>Лист4!A2143</f>
        <v xml:space="preserve">Бумажников пр-кт д.14 </v>
      </c>
      <c r="B2145" s="49">
        <f t="shared" si="66"/>
        <v>422.95610382978748</v>
      </c>
      <c r="C2145" s="49">
        <f t="shared" si="67"/>
        <v>28.837916170212786</v>
      </c>
      <c r="D2145" s="30">
        <v>0</v>
      </c>
      <c r="E2145" s="31">
        <v>28.837916170212786</v>
      </c>
      <c r="F2145" s="32">
        <v>0</v>
      </c>
      <c r="G2145" s="32">
        <v>0</v>
      </c>
      <c r="H2145" s="32">
        <v>0</v>
      </c>
      <c r="I2145" s="32">
        <v>0</v>
      </c>
      <c r="J2145" s="29">
        <f>Лист4!E2143/1000</f>
        <v>451.79402000000027</v>
      </c>
      <c r="K2145" s="33"/>
      <c r="L2145" s="33"/>
    </row>
    <row r="2146" spans="1:12" s="34" customFormat="1" ht="18.75" customHeight="1" x14ac:dyDescent="0.25">
      <c r="A2146" s="23" t="str">
        <f>Лист4!A2144</f>
        <v xml:space="preserve">Бумажников пр-кт д.15 </v>
      </c>
      <c r="B2146" s="49">
        <f t="shared" si="66"/>
        <v>398.06361872340415</v>
      </c>
      <c r="C2146" s="49">
        <f t="shared" si="67"/>
        <v>27.140701276595738</v>
      </c>
      <c r="D2146" s="30">
        <v>0</v>
      </c>
      <c r="E2146" s="31">
        <v>27.140701276595738</v>
      </c>
      <c r="F2146" s="32">
        <v>0</v>
      </c>
      <c r="G2146" s="32">
        <v>0</v>
      </c>
      <c r="H2146" s="32">
        <v>0</v>
      </c>
      <c r="I2146" s="32">
        <v>0</v>
      </c>
      <c r="J2146" s="29">
        <f>Лист4!E2144/1000</f>
        <v>425.20431999999988</v>
      </c>
      <c r="K2146" s="33"/>
      <c r="L2146" s="33"/>
    </row>
    <row r="2147" spans="1:12" s="34" customFormat="1" ht="18.75" customHeight="1" x14ac:dyDescent="0.25">
      <c r="A2147" s="23" t="str">
        <f>Лист4!A2145</f>
        <v xml:space="preserve">Бумажников пр-кт д.15 - корп. 1 </v>
      </c>
      <c r="B2147" s="49">
        <f t="shared" si="66"/>
        <v>1616.9031319148944</v>
      </c>
      <c r="C2147" s="49">
        <f t="shared" si="67"/>
        <v>108.77066808510642</v>
      </c>
      <c r="D2147" s="30">
        <v>0</v>
      </c>
      <c r="E2147" s="31">
        <v>108.77066808510642</v>
      </c>
      <c r="F2147" s="32">
        <v>0</v>
      </c>
      <c r="G2147" s="32">
        <v>0</v>
      </c>
      <c r="H2147" s="32">
        <v>0</v>
      </c>
      <c r="I2147" s="32">
        <v>21.6</v>
      </c>
      <c r="J2147" s="29">
        <f>Лист4!E2145/1000-I2147</f>
        <v>1704.0738000000008</v>
      </c>
      <c r="K2147" s="33"/>
      <c r="L2147" s="33"/>
    </row>
    <row r="2148" spans="1:12" s="39" customFormat="1" ht="18.75" customHeight="1" x14ac:dyDescent="0.25">
      <c r="A2148" s="23" t="str">
        <f>Лист4!A2146</f>
        <v xml:space="preserve">Бумажников пр-кт д.16 </v>
      </c>
      <c r="B2148" s="49">
        <f t="shared" si="66"/>
        <v>591.9939744680853</v>
      </c>
      <c r="C2148" s="49">
        <f t="shared" si="67"/>
        <v>40.363225531914914</v>
      </c>
      <c r="D2148" s="30">
        <v>0</v>
      </c>
      <c r="E2148" s="31">
        <v>40.363225531914914</v>
      </c>
      <c r="F2148" s="32">
        <v>0</v>
      </c>
      <c r="G2148" s="32">
        <v>0</v>
      </c>
      <c r="H2148" s="32">
        <v>0</v>
      </c>
      <c r="I2148" s="32">
        <v>0</v>
      </c>
      <c r="J2148" s="29">
        <f>Лист4!E2146/1000</f>
        <v>632.35720000000026</v>
      </c>
      <c r="K2148" s="33"/>
      <c r="L2148" s="33"/>
    </row>
    <row r="2149" spans="1:12" s="34" customFormat="1" ht="18.75" customHeight="1" x14ac:dyDescent="0.25">
      <c r="A2149" s="23" t="str">
        <f>Лист4!A2147</f>
        <v xml:space="preserve">Бумажников пр-кт д.17 </v>
      </c>
      <c r="B2149" s="49">
        <f t="shared" si="66"/>
        <v>620.79820936170222</v>
      </c>
      <c r="C2149" s="49">
        <f t="shared" si="67"/>
        <v>42.32715063829788</v>
      </c>
      <c r="D2149" s="30">
        <v>0</v>
      </c>
      <c r="E2149" s="31">
        <v>42.32715063829788</v>
      </c>
      <c r="F2149" s="32">
        <v>0</v>
      </c>
      <c r="G2149" s="32">
        <v>0</v>
      </c>
      <c r="H2149" s="32">
        <v>0</v>
      </c>
      <c r="I2149" s="32">
        <v>0</v>
      </c>
      <c r="J2149" s="29">
        <f>Лист4!E2147/1000</f>
        <v>663.12536000000011</v>
      </c>
      <c r="K2149" s="33"/>
      <c r="L2149" s="33"/>
    </row>
    <row r="2150" spans="1:12" s="34" customFormat="1" ht="18.75" customHeight="1" x14ac:dyDescent="0.25">
      <c r="A2150" s="23" t="str">
        <f>Лист4!A2148</f>
        <v xml:space="preserve">Бумажников пр-кт д.18 </v>
      </c>
      <c r="B2150" s="49">
        <f t="shared" si="66"/>
        <v>269.23189106382972</v>
      </c>
      <c r="C2150" s="49">
        <f t="shared" si="67"/>
        <v>16.897628936170211</v>
      </c>
      <c r="D2150" s="30">
        <v>0</v>
      </c>
      <c r="E2150" s="31">
        <v>16.897628936170211</v>
      </c>
      <c r="F2150" s="32">
        <v>0</v>
      </c>
      <c r="G2150" s="32">
        <v>0</v>
      </c>
      <c r="H2150" s="32">
        <v>0</v>
      </c>
      <c r="I2150" s="32">
        <v>21.4</v>
      </c>
      <c r="J2150" s="29">
        <f>Лист4!E2148/1000-I2150</f>
        <v>264.72951999999998</v>
      </c>
      <c r="K2150" s="33"/>
      <c r="L2150" s="33"/>
    </row>
    <row r="2151" spans="1:12" s="34" customFormat="1" ht="18.75" customHeight="1" x14ac:dyDescent="0.25">
      <c r="A2151" s="23" t="str">
        <f>Лист4!A2149</f>
        <v xml:space="preserve">Бумажников пр-кт д.2 </v>
      </c>
      <c r="B2151" s="49">
        <f t="shared" si="66"/>
        <v>401.9088212765958</v>
      </c>
      <c r="C2151" s="49">
        <f t="shared" si="67"/>
        <v>17.448328723404259</v>
      </c>
      <c r="D2151" s="30">
        <v>0</v>
      </c>
      <c r="E2151" s="31">
        <v>17.448328723404259</v>
      </c>
      <c r="F2151" s="32">
        <v>0</v>
      </c>
      <c r="G2151" s="32">
        <v>0</v>
      </c>
      <c r="H2151" s="32">
        <v>0</v>
      </c>
      <c r="I2151" s="32">
        <v>146</v>
      </c>
      <c r="J2151" s="29">
        <f>Лист4!E2149/1000-I2151</f>
        <v>273.35715000000005</v>
      </c>
      <c r="K2151" s="33"/>
      <c r="L2151" s="33"/>
    </row>
    <row r="2152" spans="1:12" s="34" customFormat="1" ht="18.75" customHeight="1" x14ac:dyDescent="0.25">
      <c r="A2152" s="23" t="str">
        <f>Лист4!A2150</f>
        <v xml:space="preserve">Бумажников пр-кт д.20 </v>
      </c>
      <c r="B2152" s="49">
        <f t="shared" si="66"/>
        <v>623.46900000000005</v>
      </c>
      <c r="C2152" s="49">
        <f t="shared" si="67"/>
        <v>42.509250000000002</v>
      </c>
      <c r="D2152" s="30">
        <v>0</v>
      </c>
      <c r="E2152" s="31">
        <v>42.509250000000002</v>
      </c>
      <c r="F2152" s="32">
        <v>0</v>
      </c>
      <c r="G2152" s="32">
        <v>0</v>
      </c>
      <c r="H2152" s="32">
        <v>0</v>
      </c>
      <c r="I2152" s="32">
        <v>0</v>
      </c>
      <c r="J2152" s="29">
        <f>Лист4!E2150/1000</f>
        <v>665.97825</v>
      </c>
      <c r="K2152" s="33"/>
      <c r="L2152" s="33"/>
    </row>
    <row r="2153" spans="1:12" s="34" customFormat="1" ht="15" customHeight="1" x14ac:dyDescent="0.25">
      <c r="A2153" s="23" t="str">
        <f>Лист4!A2151</f>
        <v xml:space="preserve">Бумажников пр-кт д.20А </v>
      </c>
      <c r="B2153" s="49">
        <f t="shared" si="66"/>
        <v>661.17318978723404</v>
      </c>
      <c r="C2153" s="49">
        <f t="shared" si="67"/>
        <v>45.079990212765964</v>
      </c>
      <c r="D2153" s="30">
        <v>0</v>
      </c>
      <c r="E2153" s="31">
        <v>45.079990212765964</v>
      </c>
      <c r="F2153" s="32">
        <v>0</v>
      </c>
      <c r="G2153" s="32">
        <v>0</v>
      </c>
      <c r="H2153" s="32">
        <v>0</v>
      </c>
      <c r="I2153" s="32">
        <v>0</v>
      </c>
      <c r="J2153" s="29">
        <f>Лист4!E2151/1000</f>
        <v>706.25318000000004</v>
      </c>
      <c r="K2153" s="33"/>
      <c r="L2153" s="33"/>
    </row>
    <row r="2154" spans="1:12" s="34" customFormat="1" ht="15" customHeight="1" x14ac:dyDescent="0.25">
      <c r="A2154" s="23" t="str">
        <f>Лист4!A2152</f>
        <v xml:space="preserve">Бумажников пр-кт д.20Б </v>
      </c>
      <c r="B2154" s="49">
        <f t="shared" si="66"/>
        <v>555.17705872340412</v>
      </c>
      <c r="C2154" s="49">
        <f t="shared" si="67"/>
        <v>37.852981276595742</v>
      </c>
      <c r="D2154" s="30">
        <v>0</v>
      </c>
      <c r="E2154" s="31">
        <v>37.852981276595742</v>
      </c>
      <c r="F2154" s="32">
        <v>0</v>
      </c>
      <c r="G2154" s="32">
        <v>0</v>
      </c>
      <c r="H2154" s="32">
        <v>0</v>
      </c>
      <c r="I2154" s="32">
        <v>0</v>
      </c>
      <c r="J2154" s="29">
        <f>Лист4!E2152/1000</f>
        <v>593.03003999999987</v>
      </c>
      <c r="K2154" s="33"/>
      <c r="L2154" s="33"/>
    </row>
    <row r="2155" spans="1:12" s="34" customFormat="1" ht="15" customHeight="1" x14ac:dyDescent="0.25">
      <c r="A2155" s="23" t="str">
        <f>Лист4!A2153</f>
        <v xml:space="preserve">Бумажников пр-кт д.3 </v>
      </c>
      <c r="B2155" s="49">
        <f t="shared" si="66"/>
        <v>321.53973617021279</v>
      </c>
      <c r="C2155" s="49">
        <f t="shared" si="67"/>
        <v>21.923163829787235</v>
      </c>
      <c r="D2155" s="30">
        <v>0</v>
      </c>
      <c r="E2155" s="31">
        <v>21.923163829787235</v>
      </c>
      <c r="F2155" s="32">
        <v>0</v>
      </c>
      <c r="G2155" s="32">
        <v>0</v>
      </c>
      <c r="H2155" s="32">
        <v>0</v>
      </c>
      <c r="I2155" s="32">
        <v>0</v>
      </c>
      <c r="J2155" s="29">
        <f>Лист4!E2153/1000</f>
        <v>343.46290000000005</v>
      </c>
      <c r="K2155" s="33"/>
      <c r="L2155" s="33"/>
    </row>
    <row r="2156" spans="1:12" s="34" customFormat="1" ht="15" customHeight="1" x14ac:dyDescent="0.25">
      <c r="A2156" s="23" t="str">
        <f>Лист4!A2154</f>
        <v xml:space="preserve">Бумажников пр-кт д.4 </v>
      </c>
      <c r="B2156" s="49">
        <f t="shared" si="66"/>
        <v>357.46163574468085</v>
      </c>
      <c r="C2156" s="49">
        <f t="shared" si="67"/>
        <v>24.372384255319147</v>
      </c>
      <c r="D2156" s="30">
        <v>0</v>
      </c>
      <c r="E2156" s="31">
        <v>24.372384255319147</v>
      </c>
      <c r="F2156" s="32">
        <v>0</v>
      </c>
      <c r="G2156" s="32">
        <v>0</v>
      </c>
      <c r="H2156" s="32">
        <v>0</v>
      </c>
      <c r="I2156" s="32">
        <v>0</v>
      </c>
      <c r="J2156" s="29">
        <f>Лист4!E2154/1000</f>
        <v>381.83402000000001</v>
      </c>
      <c r="K2156" s="33"/>
      <c r="L2156" s="33"/>
    </row>
    <row r="2157" spans="1:12" s="34" customFormat="1" ht="18.75" customHeight="1" x14ac:dyDescent="0.25">
      <c r="A2157" s="23" t="str">
        <f>Лист4!A2155</f>
        <v xml:space="preserve">Бумажников пр-кт д.5 </v>
      </c>
      <c r="B2157" s="49">
        <f t="shared" si="66"/>
        <v>957.39734468085112</v>
      </c>
      <c r="C2157" s="49">
        <f t="shared" si="67"/>
        <v>30.988455319148937</v>
      </c>
      <c r="D2157" s="30">
        <v>0</v>
      </c>
      <c r="E2157" s="31">
        <v>30.988455319148937</v>
      </c>
      <c r="F2157" s="32">
        <v>0</v>
      </c>
      <c r="G2157" s="32">
        <v>0</v>
      </c>
      <c r="H2157" s="32">
        <v>0</v>
      </c>
      <c r="I2157" s="41">
        <v>502.9</v>
      </c>
      <c r="J2157" s="29">
        <f>Лист4!E2155/1000</f>
        <v>485.48580000000004</v>
      </c>
      <c r="K2157" s="33"/>
      <c r="L2157" s="33"/>
    </row>
    <row r="2158" spans="1:12" s="34" customFormat="1" ht="18.75" customHeight="1" x14ac:dyDescent="0.25">
      <c r="A2158" s="23" t="str">
        <f>Лист4!A2156</f>
        <v xml:space="preserve">Бумажников пр-кт д.6 </v>
      </c>
      <c r="B2158" s="49">
        <f t="shared" si="66"/>
        <v>369.02965702127665</v>
      </c>
      <c r="C2158" s="49">
        <f t="shared" si="67"/>
        <v>25.161112978723409</v>
      </c>
      <c r="D2158" s="30">
        <v>0</v>
      </c>
      <c r="E2158" s="31">
        <v>25.161112978723409</v>
      </c>
      <c r="F2158" s="32">
        <v>0</v>
      </c>
      <c r="G2158" s="32">
        <v>0</v>
      </c>
      <c r="H2158" s="32">
        <v>0</v>
      </c>
      <c r="I2158" s="32">
        <v>0</v>
      </c>
      <c r="J2158" s="29">
        <f>Лист4!E2156/1000</f>
        <v>394.19077000000004</v>
      </c>
      <c r="K2158" s="33"/>
      <c r="L2158" s="33"/>
    </row>
    <row r="2159" spans="1:12" s="34" customFormat="1" ht="18.75" customHeight="1" x14ac:dyDescent="0.25">
      <c r="A2159" s="23" t="str">
        <f>Лист4!A2157</f>
        <v xml:space="preserve">Бумажников пр-кт д.7 </v>
      </c>
      <c r="B2159" s="49">
        <f t="shared" si="66"/>
        <v>455.31877787234049</v>
      </c>
      <c r="C2159" s="49">
        <f t="shared" si="67"/>
        <v>31.044462127659582</v>
      </c>
      <c r="D2159" s="30">
        <v>0</v>
      </c>
      <c r="E2159" s="31">
        <v>31.044462127659582</v>
      </c>
      <c r="F2159" s="32">
        <v>0</v>
      </c>
      <c r="G2159" s="32">
        <v>0</v>
      </c>
      <c r="H2159" s="32">
        <v>0</v>
      </c>
      <c r="I2159" s="32">
        <v>0</v>
      </c>
      <c r="J2159" s="29">
        <f>Лист4!E2157/1000</f>
        <v>486.36324000000008</v>
      </c>
      <c r="K2159" s="33"/>
      <c r="L2159" s="33"/>
    </row>
    <row r="2160" spans="1:12" s="34" customFormat="1" ht="18.75" customHeight="1" x14ac:dyDescent="0.25">
      <c r="A2160" s="23" t="str">
        <f>Лист4!A2158</f>
        <v xml:space="preserve">Бумажников пр-кт д.8 </v>
      </c>
      <c r="B2160" s="49">
        <f t="shared" si="66"/>
        <v>394.70855319148939</v>
      </c>
      <c r="C2160" s="49">
        <f t="shared" si="67"/>
        <v>26.911946808510642</v>
      </c>
      <c r="D2160" s="30">
        <v>0</v>
      </c>
      <c r="E2160" s="31">
        <v>26.911946808510642</v>
      </c>
      <c r="F2160" s="32">
        <v>0</v>
      </c>
      <c r="G2160" s="32">
        <v>0</v>
      </c>
      <c r="H2160" s="32">
        <v>0</v>
      </c>
      <c r="I2160" s="32">
        <v>0</v>
      </c>
      <c r="J2160" s="29">
        <f>Лист4!E2158/1000</f>
        <v>421.62050000000005</v>
      </c>
      <c r="K2160" s="33"/>
      <c r="L2160" s="33"/>
    </row>
    <row r="2161" spans="1:12" s="34" customFormat="1" ht="18.75" customHeight="1" x14ac:dyDescent="0.25">
      <c r="A2161" s="23" t="str">
        <f>Лист4!A2159</f>
        <v xml:space="preserve">Бумажников пр-кт д.8А </v>
      </c>
      <c r="B2161" s="49">
        <f t="shared" si="66"/>
        <v>384.20347829787232</v>
      </c>
      <c r="C2161" s="49">
        <f t="shared" si="67"/>
        <v>26.195691702127657</v>
      </c>
      <c r="D2161" s="30">
        <v>0</v>
      </c>
      <c r="E2161" s="31">
        <v>26.195691702127657</v>
      </c>
      <c r="F2161" s="32">
        <v>0</v>
      </c>
      <c r="G2161" s="32">
        <v>0</v>
      </c>
      <c r="H2161" s="32">
        <v>0</v>
      </c>
      <c r="I2161" s="32">
        <v>0</v>
      </c>
      <c r="J2161" s="29">
        <f>Лист4!E2159/1000</f>
        <v>410.39916999999997</v>
      </c>
      <c r="K2161" s="33"/>
      <c r="L2161" s="33"/>
    </row>
    <row r="2162" spans="1:12" s="34" customFormat="1" ht="18.75" customHeight="1" x14ac:dyDescent="0.25">
      <c r="A2162" s="23" t="str">
        <f>Лист4!A2160</f>
        <v xml:space="preserve">Бумажников пр-кт д.9 </v>
      </c>
      <c r="B2162" s="49">
        <f t="shared" si="66"/>
        <v>514.26533446808514</v>
      </c>
      <c r="C2162" s="49">
        <f t="shared" si="67"/>
        <v>35.063545531914897</v>
      </c>
      <c r="D2162" s="30">
        <v>0</v>
      </c>
      <c r="E2162" s="31">
        <v>35.063545531914897</v>
      </c>
      <c r="F2162" s="32">
        <v>0</v>
      </c>
      <c r="G2162" s="32">
        <v>0</v>
      </c>
      <c r="H2162" s="32">
        <v>0</v>
      </c>
      <c r="I2162" s="32">
        <v>1710.5</v>
      </c>
      <c r="J2162" s="29">
        <f>Лист4!E2160/1000-I2162</f>
        <v>-1161.17112</v>
      </c>
      <c r="K2162" s="33"/>
      <c r="L2162" s="33"/>
    </row>
    <row r="2163" spans="1:12" s="34" customFormat="1" ht="18.75" customHeight="1" x14ac:dyDescent="0.25">
      <c r="A2163" s="23" t="str">
        <f>Лист4!A2161</f>
        <v xml:space="preserve">Бумажников пр-кт д.9 - корп. 1 </v>
      </c>
      <c r="B2163" s="49">
        <f t="shared" si="66"/>
        <v>1245.8082808510635</v>
      </c>
      <c r="C2163" s="49">
        <f t="shared" si="67"/>
        <v>20.646019148936148</v>
      </c>
      <c r="D2163" s="30">
        <v>0</v>
      </c>
      <c r="E2163" s="31">
        <v>20.646019148936148</v>
      </c>
      <c r="F2163" s="32">
        <v>0</v>
      </c>
      <c r="G2163" s="32">
        <v>0</v>
      </c>
      <c r="H2163" s="32">
        <v>0</v>
      </c>
      <c r="I2163" s="32">
        <v>943</v>
      </c>
      <c r="J2163" s="29">
        <f>Лист4!E2161/1000-I2163</f>
        <v>323.45429999999965</v>
      </c>
      <c r="K2163" s="33"/>
      <c r="L2163" s="33"/>
    </row>
    <row r="2164" spans="1:12" s="34" customFormat="1" ht="18.75" customHeight="1" x14ac:dyDescent="0.25">
      <c r="A2164" s="23" t="str">
        <f>Лист4!A2162</f>
        <v xml:space="preserve">Варшавская ул. д.6/2 </v>
      </c>
      <c r="B2164" s="49">
        <f t="shared" si="66"/>
        <v>1025.4233293617019</v>
      </c>
      <c r="C2164" s="49">
        <f t="shared" si="67"/>
        <v>45.751590638297856</v>
      </c>
      <c r="D2164" s="30">
        <v>0</v>
      </c>
      <c r="E2164" s="31">
        <v>45.751590638297856</v>
      </c>
      <c r="F2164" s="32">
        <v>0</v>
      </c>
      <c r="G2164" s="32">
        <v>0</v>
      </c>
      <c r="H2164" s="32">
        <v>0</v>
      </c>
      <c r="I2164" s="41">
        <v>354.4</v>
      </c>
      <c r="J2164" s="29">
        <f>Лист4!E2162/1000</f>
        <v>716.77491999999972</v>
      </c>
      <c r="K2164" s="33"/>
      <c r="L2164" s="33"/>
    </row>
    <row r="2165" spans="1:12" s="34" customFormat="1" ht="18.75" customHeight="1" x14ac:dyDescent="0.25">
      <c r="A2165" s="23" t="str">
        <f>Лист4!A2163</f>
        <v xml:space="preserve">Варшавская ул. д.8 </v>
      </c>
      <c r="B2165" s="49">
        <f t="shared" si="66"/>
        <v>634.72684000000004</v>
      </c>
      <c r="C2165" s="49">
        <f t="shared" si="67"/>
        <v>43.276830000000004</v>
      </c>
      <c r="D2165" s="30">
        <v>0</v>
      </c>
      <c r="E2165" s="31">
        <v>43.276830000000004</v>
      </c>
      <c r="F2165" s="32">
        <v>0</v>
      </c>
      <c r="G2165" s="32">
        <v>0</v>
      </c>
      <c r="H2165" s="32">
        <v>0</v>
      </c>
      <c r="I2165" s="32">
        <v>0</v>
      </c>
      <c r="J2165" s="29">
        <f>Лист4!E2163/1000</f>
        <v>678.00367000000006</v>
      </c>
      <c r="K2165" s="33"/>
      <c r="L2165" s="33"/>
    </row>
    <row r="2166" spans="1:12" s="34" customFormat="1" ht="18.75" customHeight="1" x14ac:dyDescent="0.25">
      <c r="A2166" s="23" t="str">
        <f>Лист4!A2164</f>
        <v xml:space="preserve">Вельяминова ул. д.12 </v>
      </c>
      <c r="B2166" s="49">
        <f t="shared" si="66"/>
        <v>24.70244255319151</v>
      </c>
      <c r="C2166" s="49">
        <f t="shared" si="67"/>
        <v>1.6842574468085105</v>
      </c>
      <c r="D2166" s="30">
        <v>0</v>
      </c>
      <c r="E2166" s="31">
        <v>1.6842574468085105</v>
      </c>
      <c r="F2166" s="32">
        <v>0</v>
      </c>
      <c r="G2166" s="32">
        <v>0</v>
      </c>
      <c r="H2166" s="32">
        <v>0</v>
      </c>
      <c r="I2166" s="41">
        <v>409</v>
      </c>
      <c r="J2166" s="29">
        <f>Лист4!E2164/1000-I2166</f>
        <v>-382.61329999999998</v>
      </c>
      <c r="K2166" s="33"/>
      <c r="L2166" s="33"/>
    </row>
    <row r="2167" spans="1:12" s="34" customFormat="1" ht="18.75" customHeight="1" x14ac:dyDescent="0.25">
      <c r="A2167" s="23" t="str">
        <f>Лист4!A2165</f>
        <v xml:space="preserve">Вельяминова ул. д.14 </v>
      </c>
      <c r="B2167" s="49">
        <f t="shared" si="66"/>
        <v>84.127625531914902</v>
      </c>
      <c r="C2167" s="49">
        <f t="shared" si="67"/>
        <v>5.7359744680851072</v>
      </c>
      <c r="D2167" s="30">
        <v>0</v>
      </c>
      <c r="E2167" s="31">
        <v>5.7359744680851072</v>
      </c>
      <c r="F2167" s="32">
        <v>0</v>
      </c>
      <c r="G2167" s="32">
        <v>0</v>
      </c>
      <c r="H2167" s="32">
        <v>0</v>
      </c>
      <c r="I2167" s="32">
        <v>0</v>
      </c>
      <c r="J2167" s="29">
        <f>Лист4!E2165/1000</f>
        <v>89.863600000000005</v>
      </c>
      <c r="K2167" s="33"/>
      <c r="L2167" s="33"/>
    </row>
    <row r="2168" spans="1:12" s="34" customFormat="1" ht="18.75" customHeight="1" x14ac:dyDescent="0.25">
      <c r="A2168" s="23" t="str">
        <f>Лист4!A2166</f>
        <v xml:space="preserve">Вельяминова ул. д.6 </v>
      </c>
      <c r="B2168" s="49">
        <f t="shared" si="66"/>
        <v>51.691930212765968</v>
      </c>
      <c r="C2168" s="49">
        <f t="shared" si="67"/>
        <v>3.524449787234043</v>
      </c>
      <c r="D2168" s="30">
        <v>0</v>
      </c>
      <c r="E2168" s="31">
        <v>3.524449787234043</v>
      </c>
      <c r="F2168" s="32">
        <v>0</v>
      </c>
      <c r="G2168" s="32">
        <v>0</v>
      </c>
      <c r="H2168" s="32">
        <v>0</v>
      </c>
      <c r="I2168" s="32">
        <v>0</v>
      </c>
      <c r="J2168" s="29">
        <f>Лист4!E2166/1000</f>
        <v>55.216380000000008</v>
      </c>
      <c r="K2168" s="33"/>
      <c r="L2168" s="33"/>
    </row>
    <row r="2169" spans="1:12" s="34" customFormat="1" ht="25.5" customHeight="1" x14ac:dyDescent="0.25">
      <c r="A2169" s="23" t="str">
        <f>Лист4!A2167</f>
        <v xml:space="preserve">Вильнюсская ул. д.76А </v>
      </c>
      <c r="B2169" s="49">
        <f t="shared" si="66"/>
        <v>167.99574468085106</v>
      </c>
      <c r="C2169" s="49">
        <f t="shared" si="67"/>
        <v>11.454255319148935</v>
      </c>
      <c r="D2169" s="30">
        <v>0</v>
      </c>
      <c r="E2169" s="31">
        <v>11.454255319148935</v>
      </c>
      <c r="F2169" s="32">
        <v>0</v>
      </c>
      <c r="G2169" s="32">
        <v>0</v>
      </c>
      <c r="H2169" s="32">
        <v>0</v>
      </c>
      <c r="I2169" s="32">
        <v>0</v>
      </c>
      <c r="J2169" s="29">
        <f>Лист4!E2167/1000</f>
        <v>179.45</v>
      </c>
      <c r="K2169" s="33"/>
      <c r="L2169" s="33"/>
    </row>
    <row r="2170" spans="1:12" s="34" customFormat="1" ht="18.75" customHeight="1" x14ac:dyDescent="0.25">
      <c r="A2170" s="23" t="str">
        <f>Лист4!A2168</f>
        <v xml:space="preserve">Вильямса ул. д.19 </v>
      </c>
      <c r="B2170" s="49">
        <f t="shared" si="66"/>
        <v>8.720893617021277</v>
      </c>
      <c r="C2170" s="49">
        <f t="shared" si="67"/>
        <v>0.59460638297872348</v>
      </c>
      <c r="D2170" s="30">
        <v>0</v>
      </c>
      <c r="E2170" s="31">
        <v>0.59460638297872348</v>
      </c>
      <c r="F2170" s="32">
        <v>0</v>
      </c>
      <c r="G2170" s="32">
        <v>0</v>
      </c>
      <c r="H2170" s="32">
        <v>0</v>
      </c>
      <c r="I2170" s="32">
        <v>0</v>
      </c>
      <c r="J2170" s="29">
        <f>Лист4!E2168/1000</f>
        <v>9.3155000000000001</v>
      </c>
      <c r="K2170" s="33"/>
      <c r="L2170" s="33"/>
    </row>
    <row r="2171" spans="1:12" s="34" customFormat="1" ht="18.75" customHeight="1" x14ac:dyDescent="0.25">
      <c r="A2171" s="23" t="str">
        <f>Лист4!A2169</f>
        <v xml:space="preserve">Вильямса ул. д.21 </v>
      </c>
      <c r="B2171" s="49">
        <f t="shared" si="66"/>
        <v>20.079727659574466</v>
      </c>
      <c r="C2171" s="49">
        <f t="shared" si="67"/>
        <v>1.3690723404255318</v>
      </c>
      <c r="D2171" s="30">
        <v>0</v>
      </c>
      <c r="E2171" s="31">
        <v>1.3690723404255318</v>
      </c>
      <c r="F2171" s="32">
        <v>0</v>
      </c>
      <c r="G2171" s="32">
        <v>0</v>
      </c>
      <c r="H2171" s="32">
        <v>0</v>
      </c>
      <c r="I2171" s="32">
        <v>0</v>
      </c>
      <c r="J2171" s="29">
        <f>Лист4!E2169/1000</f>
        <v>21.448799999999999</v>
      </c>
      <c r="K2171" s="33"/>
      <c r="L2171" s="33"/>
    </row>
    <row r="2172" spans="1:12" s="34" customFormat="1" ht="18.75" customHeight="1" x14ac:dyDescent="0.25">
      <c r="A2172" s="23" t="str">
        <f>Лист4!A2170</f>
        <v xml:space="preserve">Вильямса ул. д.23 </v>
      </c>
      <c r="B2172" s="49">
        <f t="shared" si="66"/>
        <v>5.548868085106383</v>
      </c>
      <c r="C2172" s="49">
        <f t="shared" si="67"/>
        <v>0.37833191489361701</v>
      </c>
      <c r="D2172" s="30">
        <v>0</v>
      </c>
      <c r="E2172" s="31">
        <v>0.37833191489361701</v>
      </c>
      <c r="F2172" s="32">
        <v>0</v>
      </c>
      <c r="G2172" s="32">
        <v>0</v>
      </c>
      <c r="H2172" s="32">
        <v>0</v>
      </c>
      <c r="I2172" s="32">
        <v>0</v>
      </c>
      <c r="J2172" s="29">
        <f>Лист4!E2170/1000</f>
        <v>5.9272</v>
      </c>
      <c r="K2172" s="33"/>
      <c r="L2172" s="33"/>
    </row>
    <row r="2173" spans="1:12" s="34" customFormat="1" ht="25.5" customHeight="1" x14ac:dyDescent="0.25">
      <c r="A2173" s="23" t="str">
        <f>Лист4!A2171</f>
        <v xml:space="preserve">Вильямса ул. д.23А </v>
      </c>
      <c r="B2173" s="49">
        <f t="shared" si="66"/>
        <v>11.30856170212766</v>
      </c>
      <c r="C2173" s="49">
        <f t="shared" si="67"/>
        <v>0.77103829787234046</v>
      </c>
      <c r="D2173" s="30">
        <v>0</v>
      </c>
      <c r="E2173" s="31">
        <v>0.77103829787234046</v>
      </c>
      <c r="F2173" s="32">
        <v>0</v>
      </c>
      <c r="G2173" s="32">
        <v>0</v>
      </c>
      <c r="H2173" s="32">
        <v>0</v>
      </c>
      <c r="I2173" s="32">
        <v>0</v>
      </c>
      <c r="J2173" s="29">
        <f>Лист4!E2171/1000</f>
        <v>12.079600000000001</v>
      </c>
      <c r="K2173" s="33"/>
      <c r="L2173" s="33"/>
    </row>
    <row r="2174" spans="1:12" s="34" customFormat="1" ht="18.75" customHeight="1" x14ac:dyDescent="0.25">
      <c r="A2174" s="23" t="str">
        <f>Лист4!A2172</f>
        <v xml:space="preserve">Вильямса ул. д.23Б </v>
      </c>
      <c r="B2174" s="49">
        <f t="shared" si="66"/>
        <v>18.518476595744684</v>
      </c>
      <c r="C2174" s="49">
        <f t="shared" si="67"/>
        <v>1.2626234042553193</v>
      </c>
      <c r="D2174" s="30">
        <v>0</v>
      </c>
      <c r="E2174" s="31">
        <v>1.2626234042553193</v>
      </c>
      <c r="F2174" s="32">
        <v>0</v>
      </c>
      <c r="G2174" s="32">
        <v>0</v>
      </c>
      <c r="H2174" s="32">
        <v>0</v>
      </c>
      <c r="I2174" s="32">
        <v>0</v>
      </c>
      <c r="J2174" s="29">
        <f>Лист4!E2172/1000</f>
        <v>19.781100000000002</v>
      </c>
      <c r="K2174" s="33"/>
      <c r="L2174" s="33"/>
    </row>
    <row r="2175" spans="1:12" s="34" customFormat="1" ht="18.75" customHeight="1" x14ac:dyDescent="0.25">
      <c r="A2175" s="23" t="str">
        <f>Лист4!A2173</f>
        <v xml:space="preserve">Вильямса ул. д.23В </v>
      </c>
      <c r="B2175" s="49">
        <f t="shared" si="66"/>
        <v>13.437225531914892</v>
      </c>
      <c r="C2175" s="49">
        <f t="shared" si="67"/>
        <v>0.91617446808510639</v>
      </c>
      <c r="D2175" s="30">
        <v>0</v>
      </c>
      <c r="E2175" s="31">
        <v>0.91617446808510639</v>
      </c>
      <c r="F2175" s="32">
        <v>0</v>
      </c>
      <c r="G2175" s="32">
        <v>0</v>
      </c>
      <c r="H2175" s="32">
        <v>0</v>
      </c>
      <c r="I2175" s="32">
        <v>0</v>
      </c>
      <c r="J2175" s="29">
        <f>Лист4!E2173/1000</f>
        <v>14.353399999999999</v>
      </c>
      <c r="K2175" s="33"/>
      <c r="L2175" s="33"/>
    </row>
    <row r="2176" spans="1:12" s="34" customFormat="1" ht="18.75" customHeight="1" x14ac:dyDescent="0.25">
      <c r="A2176" s="23" t="str">
        <f>Лист4!A2174</f>
        <v xml:space="preserve">Водников ул. д.11 </v>
      </c>
      <c r="B2176" s="49">
        <f t="shared" si="66"/>
        <v>143.53277446808508</v>
      </c>
      <c r="C2176" s="49">
        <f t="shared" si="67"/>
        <v>9.7863255319148905</v>
      </c>
      <c r="D2176" s="30">
        <v>0</v>
      </c>
      <c r="E2176" s="31">
        <v>9.7863255319148905</v>
      </c>
      <c r="F2176" s="32">
        <v>0</v>
      </c>
      <c r="G2176" s="32">
        <v>0</v>
      </c>
      <c r="H2176" s="32">
        <v>0</v>
      </c>
      <c r="I2176" s="32">
        <v>0</v>
      </c>
      <c r="J2176" s="29">
        <f>Лист4!E2174/1000</f>
        <v>153.31909999999996</v>
      </c>
      <c r="K2176" s="33"/>
      <c r="L2176" s="33"/>
    </row>
    <row r="2177" spans="1:12" s="34" customFormat="1" ht="18.75" customHeight="1" x14ac:dyDescent="0.25">
      <c r="A2177" s="23" t="str">
        <f>Лист4!A2175</f>
        <v xml:space="preserve">Водников ул. д.13 </v>
      </c>
      <c r="B2177" s="49">
        <f t="shared" si="66"/>
        <v>124.79860425531916</v>
      </c>
      <c r="C2177" s="49">
        <f t="shared" si="67"/>
        <v>8.5089957446808526</v>
      </c>
      <c r="D2177" s="30">
        <v>0</v>
      </c>
      <c r="E2177" s="31">
        <v>8.5089957446808526</v>
      </c>
      <c r="F2177" s="32">
        <v>0</v>
      </c>
      <c r="G2177" s="32">
        <v>0</v>
      </c>
      <c r="H2177" s="32">
        <v>0</v>
      </c>
      <c r="I2177" s="32">
        <v>0</v>
      </c>
      <c r="J2177" s="29">
        <f>Лист4!E2175/1000</f>
        <v>133.30760000000001</v>
      </c>
      <c r="K2177" s="33"/>
      <c r="L2177" s="33"/>
    </row>
    <row r="2178" spans="1:12" s="39" customFormat="1" ht="18.75" customHeight="1" x14ac:dyDescent="0.25">
      <c r="A2178" s="23" t="str">
        <f>Лист4!A2176</f>
        <v xml:space="preserve">Водников ул. д.14 </v>
      </c>
      <c r="B2178" s="49">
        <f t="shared" si="66"/>
        <v>70.0834059574468</v>
      </c>
      <c r="C2178" s="49">
        <f t="shared" si="67"/>
        <v>4.7784140425531909</v>
      </c>
      <c r="D2178" s="30">
        <v>0</v>
      </c>
      <c r="E2178" s="31">
        <v>4.7784140425531909</v>
      </c>
      <c r="F2178" s="32">
        <v>0</v>
      </c>
      <c r="G2178" s="32">
        <v>0</v>
      </c>
      <c r="H2178" s="32">
        <v>0</v>
      </c>
      <c r="I2178" s="32">
        <v>0</v>
      </c>
      <c r="J2178" s="29">
        <f>Лист4!E2176/1000</f>
        <v>74.861819999999994</v>
      </c>
      <c r="K2178" s="33"/>
      <c r="L2178" s="33"/>
    </row>
    <row r="2179" spans="1:12" s="34" customFormat="1" ht="18.75" customHeight="1" x14ac:dyDescent="0.25">
      <c r="A2179" s="23" t="str">
        <f>Лист4!A2177</f>
        <v xml:space="preserve">Водников ул. д.15 </v>
      </c>
      <c r="B2179" s="49">
        <f t="shared" si="66"/>
        <v>102.04751489361703</v>
      </c>
      <c r="C2179" s="49">
        <f t="shared" si="67"/>
        <v>6.9577851063829783</v>
      </c>
      <c r="D2179" s="30">
        <v>0</v>
      </c>
      <c r="E2179" s="31">
        <v>6.9577851063829783</v>
      </c>
      <c r="F2179" s="32">
        <v>0</v>
      </c>
      <c r="G2179" s="32">
        <v>0</v>
      </c>
      <c r="H2179" s="32">
        <v>0</v>
      </c>
      <c r="I2179" s="32">
        <v>0</v>
      </c>
      <c r="J2179" s="29">
        <f>Лист4!E2177/1000</f>
        <v>109.00530000000001</v>
      </c>
      <c r="K2179" s="33"/>
      <c r="L2179" s="33"/>
    </row>
    <row r="2180" spans="1:12" s="34" customFormat="1" ht="18.75" customHeight="1" x14ac:dyDescent="0.25">
      <c r="A2180" s="23" t="str">
        <f>Лист4!A2178</f>
        <v xml:space="preserve">Водников ул. д.16 </v>
      </c>
      <c r="B2180" s="49">
        <f t="shared" ref="B2180:B2243" si="68">J2180+I2180-E2180</f>
        <v>51.366161702127663</v>
      </c>
      <c r="C2180" s="49">
        <f t="shared" ref="C2180:C2243" si="69">E2180</f>
        <v>3.5022382978723408</v>
      </c>
      <c r="D2180" s="30">
        <v>0</v>
      </c>
      <c r="E2180" s="31">
        <v>3.5022382978723408</v>
      </c>
      <c r="F2180" s="32">
        <v>0</v>
      </c>
      <c r="G2180" s="32">
        <v>0</v>
      </c>
      <c r="H2180" s="32">
        <v>0</v>
      </c>
      <c r="I2180" s="32">
        <v>0</v>
      </c>
      <c r="J2180" s="29">
        <f>Лист4!E2178/1000</f>
        <v>54.868400000000001</v>
      </c>
      <c r="K2180" s="33"/>
      <c r="L2180" s="33"/>
    </row>
    <row r="2181" spans="1:12" s="34" customFormat="1" ht="18.75" customHeight="1" x14ac:dyDescent="0.25">
      <c r="A2181" s="23" t="str">
        <f>Лист4!A2179</f>
        <v xml:space="preserve">Водников ул. д.17 </v>
      </c>
      <c r="B2181" s="49">
        <f t="shared" si="68"/>
        <v>121.29723404255319</v>
      </c>
      <c r="C2181" s="49">
        <f t="shared" si="69"/>
        <v>8.2702659574468083</v>
      </c>
      <c r="D2181" s="30">
        <v>0</v>
      </c>
      <c r="E2181" s="31">
        <v>8.2702659574468083</v>
      </c>
      <c r="F2181" s="32">
        <v>0</v>
      </c>
      <c r="G2181" s="32">
        <v>0</v>
      </c>
      <c r="H2181" s="32">
        <v>0</v>
      </c>
      <c r="I2181" s="32">
        <v>0</v>
      </c>
      <c r="J2181" s="29">
        <f>Лист4!E2179/1000</f>
        <v>129.5675</v>
      </c>
      <c r="K2181" s="33"/>
      <c r="L2181" s="33"/>
    </row>
    <row r="2182" spans="1:12" s="34" customFormat="1" ht="18.75" customHeight="1" x14ac:dyDescent="0.25">
      <c r="A2182" s="23" t="str">
        <f>Лист4!A2180</f>
        <v xml:space="preserve">Водников ул. д.19 </v>
      </c>
      <c r="B2182" s="49">
        <f t="shared" si="68"/>
        <v>155.03175319148937</v>
      </c>
      <c r="C2182" s="49">
        <f t="shared" si="69"/>
        <v>10.570346808510639</v>
      </c>
      <c r="D2182" s="30">
        <v>0</v>
      </c>
      <c r="E2182" s="31">
        <v>10.570346808510639</v>
      </c>
      <c r="F2182" s="32">
        <v>0</v>
      </c>
      <c r="G2182" s="32">
        <v>0</v>
      </c>
      <c r="H2182" s="32">
        <v>0</v>
      </c>
      <c r="I2182" s="32">
        <v>0</v>
      </c>
      <c r="J2182" s="29">
        <f>Лист4!E2180/1000</f>
        <v>165.60210000000001</v>
      </c>
      <c r="K2182" s="33"/>
      <c r="L2182" s="33"/>
    </row>
    <row r="2183" spans="1:12" s="34" customFormat="1" ht="18.75" customHeight="1" x14ac:dyDescent="0.25">
      <c r="A2183" s="23" t="str">
        <f>Лист4!A2181</f>
        <v xml:space="preserve">Водников ул. д.21 </v>
      </c>
      <c r="B2183" s="49">
        <f t="shared" si="68"/>
        <v>385.02134468085103</v>
      </c>
      <c r="C2183" s="49">
        <f t="shared" si="69"/>
        <v>26.251455319148935</v>
      </c>
      <c r="D2183" s="30">
        <v>0</v>
      </c>
      <c r="E2183" s="31">
        <v>26.251455319148935</v>
      </c>
      <c r="F2183" s="32">
        <v>0</v>
      </c>
      <c r="G2183" s="32">
        <v>0</v>
      </c>
      <c r="H2183" s="32">
        <v>0</v>
      </c>
      <c r="I2183" s="32">
        <v>0</v>
      </c>
      <c r="J2183" s="29">
        <f>Лист4!E2181/1000</f>
        <v>411.27279999999996</v>
      </c>
      <c r="K2183" s="33"/>
      <c r="L2183" s="33"/>
    </row>
    <row r="2184" spans="1:12" s="34" customFormat="1" ht="18.75" customHeight="1" x14ac:dyDescent="0.25">
      <c r="A2184" s="23" t="str">
        <f>Лист4!A2182</f>
        <v xml:space="preserve">Водников ул. д.23 </v>
      </c>
      <c r="B2184" s="49">
        <f t="shared" si="68"/>
        <v>368.21977617021275</v>
      </c>
      <c r="C2184" s="49">
        <f t="shared" si="69"/>
        <v>25.105893829787234</v>
      </c>
      <c r="D2184" s="30">
        <v>0</v>
      </c>
      <c r="E2184" s="31">
        <v>25.105893829787234</v>
      </c>
      <c r="F2184" s="32">
        <v>0</v>
      </c>
      <c r="G2184" s="32">
        <v>0</v>
      </c>
      <c r="H2184" s="32">
        <v>0</v>
      </c>
      <c r="I2184" s="32">
        <v>0</v>
      </c>
      <c r="J2184" s="29">
        <f>Лист4!E2182/1000</f>
        <v>393.32567</v>
      </c>
      <c r="K2184" s="33"/>
      <c r="L2184" s="33"/>
    </row>
    <row r="2185" spans="1:12" s="39" customFormat="1" ht="18.75" customHeight="1" x14ac:dyDescent="0.25">
      <c r="A2185" s="23" t="str">
        <f>Лист4!A2183</f>
        <v xml:space="preserve">Водников ул. д.25 </v>
      </c>
      <c r="B2185" s="49">
        <f t="shared" si="68"/>
        <v>532.38371063829811</v>
      </c>
      <c r="C2185" s="49">
        <f t="shared" si="69"/>
        <v>36.298889361702138</v>
      </c>
      <c r="D2185" s="30">
        <v>0</v>
      </c>
      <c r="E2185" s="31">
        <v>36.298889361702138</v>
      </c>
      <c r="F2185" s="32">
        <v>0</v>
      </c>
      <c r="G2185" s="32">
        <v>0</v>
      </c>
      <c r="H2185" s="32">
        <v>0</v>
      </c>
      <c r="I2185" s="32">
        <v>0</v>
      </c>
      <c r="J2185" s="29">
        <f>Лист4!E2183/1000</f>
        <v>568.68260000000021</v>
      </c>
      <c r="K2185" s="33"/>
      <c r="L2185" s="33"/>
    </row>
    <row r="2186" spans="1:12" s="34" customFormat="1" ht="18.75" customHeight="1" x14ac:dyDescent="0.25">
      <c r="A2186" s="23" t="str">
        <f>Лист4!A2184</f>
        <v xml:space="preserve">Водников ул. д.5 </v>
      </c>
      <c r="B2186" s="49">
        <f t="shared" si="68"/>
        <v>119.87771914893617</v>
      </c>
      <c r="C2186" s="49">
        <f t="shared" si="69"/>
        <v>8.1734808510638288</v>
      </c>
      <c r="D2186" s="30">
        <v>0</v>
      </c>
      <c r="E2186" s="31">
        <v>8.1734808510638288</v>
      </c>
      <c r="F2186" s="32">
        <v>0</v>
      </c>
      <c r="G2186" s="32">
        <v>0</v>
      </c>
      <c r="H2186" s="32">
        <v>0</v>
      </c>
      <c r="I2186" s="32">
        <v>0</v>
      </c>
      <c r="J2186" s="29">
        <f>Лист4!E2184/1000</f>
        <v>128.05119999999999</v>
      </c>
      <c r="K2186" s="33"/>
      <c r="L2186" s="33"/>
    </row>
    <row r="2187" spans="1:12" s="34" customFormat="1" ht="25.5" customHeight="1" x14ac:dyDescent="0.25">
      <c r="A2187" s="23" t="str">
        <f>Лист4!A2185</f>
        <v xml:space="preserve">Водников ул. д.6 </v>
      </c>
      <c r="B2187" s="49">
        <f t="shared" si="68"/>
        <v>112.89005106382979</v>
      </c>
      <c r="C2187" s="49">
        <f t="shared" si="69"/>
        <v>7.6970489361702121</v>
      </c>
      <c r="D2187" s="30">
        <v>0</v>
      </c>
      <c r="E2187" s="31">
        <v>7.6970489361702121</v>
      </c>
      <c r="F2187" s="32">
        <v>0</v>
      </c>
      <c r="G2187" s="32">
        <v>0</v>
      </c>
      <c r="H2187" s="32">
        <v>0</v>
      </c>
      <c r="I2187" s="32">
        <v>0</v>
      </c>
      <c r="J2187" s="29">
        <f>Лист4!E2185/1000</f>
        <v>120.58709999999999</v>
      </c>
      <c r="K2187" s="33"/>
      <c r="L2187" s="33"/>
    </row>
    <row r="2188" spans="1:12" s="34" customFormat="1" ht="18.75" customHeight="1" x14ac:dyDescent="0.25">
      <c r="A2188" s="23" t="str">
        <f>Лист4!A2186</f>
        <v xml:space="preserve">Водников ул. д.9 </v>
      </c>
      <c r="B2188" s="49">
        <f t="shared" si="68"/>
        <v>172.08165957446806</v>
      </c>
      <c r="C2188" s="49">
        <f t="shared" si="69"/>
        <v>11.732840425531915</v>
      </c>
      <c r="D2188" s="30">
        <v>0</v>
      </c>
      <c r="E2188" s="31">
        <v>11.732840425531915</v>
      </c>
      <c r="F2188" s="32">
        <v>0</v>
      </c>
      <c r="G2188" s="32">
        <v>0</v>
      </c>
      <c r="H2188" s="32">
        <v>0</v>
      </c>
      <c r="I2188" s="32">
        <v>0</v>
      </c>
      <c r="J2188" s="29">
        <f>Лист4!E2186/1000</f>
        <v>183.81449999999998</v>
      </c>
      <c r="K2188" s="33"/>
      <c r="L2188" s="33"/>
    </row>
    <row r="2189" spans="1:12" s="34" customFormat="1" ht="18.75" customHeight="1" x14ac:dyDescent="0.25">
      <c r="A2189" s="23" t="str">
        <f>Лист4!A2187</f>
        <v xml:space="preserve">Водников ул. д.9А </v>
      </c>
      <c r="B2189" s="49">
        <f t="shared" si="68"/>
        <v>109.62942638297872</v>
      </c>
      <c r="C2189" s="49">
        <f t="shared" si="69"/>
        <v>7.4747336170212773</v>
      </c>
      <c r="D2189" s="30">
        <v>0</v>
      </c>
      <c r="E2189" s="31">
        <v>7.4747336170212773</v>
      </c>
      <c r="F2189" s="32">
        <v>0</v>
      </c>
      <c r="G2189" s="32">
        <v>0</v>
      </c>
      <c r="H2189" s="32">
        <v>0</v>
      </c>
      <c r="I2189" s="32">
        <v>0</v>
      </c>
      <c r="J2189" s="29">
        <f>Лист4!E2187/1000</f>
        <v>117.10415999999999</v>
      </c>
      <c r="K2189" s="33"/>
      <c r="L2189" s="33"/>
    </row>
    <row r="2190" spans="1:12" s="34" customFormat="1" ht="18.75" customHeight="1" x14ac:dyDescent="0.25">
      <c r="A2190" s="23" t="str">
        <f>Лист4!A2188</f>
        <v xml:space="preserve">Водников ул. д.9Б </v>
      </c>
      <c r="B2190" s="49">
        <f t="shared" si="68"/>
        <v>102.03021446808512</v>
      </c>
      <c r="C2190" s="49">
        <f t="shared" si="69"/>
        <v>6.9566055319148941</v>
      </c>
      <c r="D2190" s="30">
        <v>0</v>
      </c>
      <c r="E2190" s="31">
        <v>6.9566055319148941</v>
      </c>
      <c r="F2190" s="32">
        <v>0</v>
      </c>
      <c r="G2190" s="32">
        <v>0</v>
      </c>
      <c r="H2190" s="32">
        <v>0</v>
      </c>
      <c r="I2190" s="32">
        <v>0</v>
      </c>
      <c r="J2190" s="29">
        <f>Лист4!E2188/1000</f>
        <v>108.98682000000001</v>
      </c>
      <c r="K2190" s="33"/>
      <c r="L2190" s="33"/>
    </row>
    <row r="2191" spans="1:12" s="34" customFormat="1" ht="18.75" customHeight="1" x14ac:dyDescent="0.25">
      <c r="A2191" s="23" t="str">
        <f>Лист4!A2189</f>
        <v xml:space="preserve">Волгоградская ул. д.85 </v>
      </c>
      <c r="B2191" s="49">
        <f t="shared" si="68"/>
        <v>199.81077787234045</v>
      </c>
      <c r="C2191" s="49">
        <f t="shared" si="69"/>
        <v>13.623462127659575</v>
      </c>
      <c r="D2191" s="30">
        <v>0</v>
      </c>
      <c r="E2191" s="31">
        <v>13.623462127659575</v>
      </c>
      <c r="F2191" s="32">
        <v>0</v>
      </c>
      <c r="G2191" s="32">
        <v>0</v>
      </c>
      <c r="H2191" s="32">
        <v>0</v>
      </c>
      <c r="I2191" s="32">
        <v>0</v>
      </c>
      <c r="J2191" s="29">
        <f>Лист4!E2189/1000</f>
        <v>213.43424000000002</v>
      </c>
      <c r="K2191" s="33"/>
      <c r="L2191" s="33"/>
    </row>
    <row r="2192" spans="1:12" s="34" customFormat="1" ht="18.75" customHeight="1" x14ac:dyDescent="0.25">
      <c r="A2192" s="23" t="str">
        <f>Лист4!A2190</f>
        <v xml:space="preserve">Волгоградская ул. д.85А </v>
      </c>
      <c r="B2192" s="49">
        <f t="shared" si="68"/>
        <v>181.53791489361706</v>
      </c>
      <c r="C2192" s="49">
        <f t="shared" si="69"/>
        <v>12.37758510638298</v>
      </c>
      <c r="D2192" s="30">
        <v>0</v>
      </c>
      <c r="E2192" s="31">
        <v>12.37758510638298</v>
      </c>
      <c r="F2192" s="32">
        <v>0</v>
      </c>
      <c r="G2192" s="32">
        <v>0</v>
      </c>
      <c r="H2192" s="32">
        <v>0</v>
      </c>
      <c r="I2192" s="32">
        <v>0</v>
      </c>
      <c r="J2192" s="29">
        <f>Лист4!E2190/1000</f>
        <v>193.91550000000004</v>
      </c>
      <c r="K2192" s="33"/>
      <c r="L2192" s="33"/>
    </row>
    <row r="2193" spans="1:12" s="34" customFormat="1" ht="18.75" customHeight="1" x14ac:dyDescent="0.25">
      <c r="A2193" s="23" t="str">
        <f>Лист4!A2191</f>
        <v xml:space="preserve">Волгоградская ул. д.85Б </v>
      </c>
      <c r="B2193" s="49">
        <f t="shared" si="68"/>
        <v>223.94464680851058</v>
      </c>
      <c r="C2193" s="49">
        <f t="shared" si="69"/>
        <v>15.268953191489359</v>
      </c>
      <c r="D2193" s="30">
        <v>0</v>
      </c>
      <c r="E2193" s="31">
        <v>15.268953191489359</v>
      </c>
      <c r="F2193" s="32">
        <v>0</v>
      </c>
      <c r="G2193" s="32">
        <v>0</v>
      </c>
      <c r="H2193" s="32">
        <v>0</v>
      </c>
      <c r="I2193" s="32">
        <v>0</v>
      </c>
      <c r="J2193" s="29">
        <f>Лист4!E2191/1000</f>
        <v>239.21359999999996</v>
      </c>
      <c r="K2193" s="33"/>
      <c r="L2193" s="33"/>
    </row>
    <row r="2194" spans="1:12" s="34" customFormat="1" ht="18.75" customHeight="1" x14ac:dyDescent="0.25">
      <c r="A2194" s="23" t="str">
        <f>Лист4!A2192</f>
        <v xml:space="preserve">Волгоградская ул. д.85Г </v>
      </c>
      <c r="B2194" s="49">
        <f t="shared" si="68"/>
        <v>201.81948085106382</v>
      </c>
      <c r="C2194" s="49">
        <f t="shared" si="69"/>
        <v>13.760419148936169</v>
      </c>
      <c r="D2194" s="30">
        <v>0</v>
      </c>
      <c r="E2194" s="31">
        <v>13.760419148936169</v>
      </c>
      <c r="F2194" s="32">
        <v>0</v>
      </c>
      <c r="G2194" s="32">
        <v>0</v>
      </c>
      <c r="H2194" s="32">
        <v>0</v>
      </c>
      <c r="I2194" s="32">
        <v>0</v>
      </c>
      <c r="J2194" s="29">
        <f>Лист4!E2192/1000</f>
        <v>215.57989999999998</v>
      </c>
      <c r="K2194" s="33"/>
      <c r="L2194" s="33"/>
    </row>
    <row r="2195" spans="1:12" s="34" customFormat="1" ht="18.75" customHeight="1" x14ac:dyDescent="0.25">
      <c r="A2195" s="23" t="str">
        <f>Лист4!A2193</f>
        <v xml:space="preserve">Волгоградская ул. д.85Е </v>
      </c>
      <c r="B2195" s="49">
        <f t="shared" si="68"/>
        <v>556.22585957446813</v>
      </c>
      <c r="C2195" s="49">
        <f t="shared" si="69"/>
        <v>37.924490425531928</v>
      </c>
      <c r="D2195" s="30">
        <v>0</v>
      </c>
      <c r="E2195" s="31">
        <v>37.924490425531928</v>
      </c>
      <c r="F2195" s="32">
        <v>0</v>
      </c>
      <c r="G2195" s="32">
        <v>0</v>
      </c>
      <c r="H2195" s="32">
        <v>0</v>
      </c>
      <c r="I2195" s="32">
        <v>0</v>
      </c>
      <c r="J2195" s="29">
        <f>Лист4!E2193/1000</f>
        <v>594.15035000000012</v>
      </c>
      <c r="K2195" s="33"/>
      <c r="L2195" s="33"/>
    </row>
    <row r="2196" spans="1:12" s="34" customFormat="1" ht="18.75" customHeight="1" x14ac:dyDescent="0.25">
      <c r="A2196" s="23" t="str">
        <f>Лист4!A2194</f>
        <v xml:space="preserve">Волгоградская ул. д.85Ж </v>
      </c>
      <c r="B2196" s="49">
        <f t="shared" si="68"/>
        <v>345.71970212765962</v>
      </c>
      <c r="C2196" s="49">
        <f t="shared" si="69"/>
        <v>23.571797872340429</v>
      </c>
      <c r="D2196" s="30">
        <v>0</v>
      </c>
      <c r="E2196" s="31">
        <v>23.571797872340429</v>
      </c>
      <c r="F2196" s="32">
        <v>0</v>
      </c>
      <c r="G2196" s="32">
        <v>0</v>
      </c>
      <c r="H2196" s="32">
        <v>0</v>
      </c>
      <c r="I2196" s="32">
        <v>0</v>
      </c>
      <c r="J2196" s="29">
        <f>Лист4!E2194/1000</f>
        <v>369.29150000000004</v>
      </c>
      <c r="K2196" s="33"/>
      <c r="L2196" s="33"/>
    </row>
    <row r="2197" spans="1:12" s="34" customFormat="1" ht="18.75" customHeight="1" x14ac:dyDescent="0.25">
      <c r="A2197" s="23" t="str">
        <f>Лист4!A2195</f>
        <v xml:space="preserve">Волжская (Трусовский р-н) ул. д.15 </v>
      </c>
      <c r="B2197" s="49">
        <f t="shared" si="68"/>
        <v>0</v>
      </c>
      <c r="C2197" s="49">
        <f t="shared" si="69"/>
        <v>0</v>
      </c>
      <c r="D2197" s="30">
        <v>0</v>
      </c>
      <c r="E2197" s="31">
        <v>0</v>
      </c>
      <c r="F2197" s="32">
        <v>0</v>
      </c>
      <c r="G2197" s="32">
        <v>0</v>
      </c>
      <c r="H2197" s="32">
        <v>0</v>
      </c>
      <c r="I2197" s="32">
        <v>0</v>
      </c>
      <c r="J2197" s="29">
        <f>Лист4!E2195/1000</f>
        <v>0</v>
      </c>
      <c r="K2197" s="33"/>
      <c r="L2197" s="33"/>
    </row>
    <row r="2198" spans="1:12" s="34" customFormat="1" ht="18.75" customHeight="1" x14ac:dyDescent="0.25">
      <c r="A2198" s="23" t="str">
        <f>Лист4!A2196</f>
        <v xml:space="preserve">Волоколамская ул. д.7 </v>
      </c>
      <c r="B2198" s="49">
        <f t="shared" si="68"/>
        <v>597.78767914893604</v>
      </c>
      <c r="C2198" s="49">
        <f t="shared" si="69"/>
        <v>40.758250851063821</v>
      </c>
      <c r="D2198" s="30">
        <v>0</v>
      </c>
      <c r="E2198" s="31">
        <v>40.758250851063821</v>
      </c>
      <c r="F2198" s="32">
        <v>0</v>
      </c>
      <c r="G2198" s="32">
        <v>0</v>
      </c>
      <c r="H2198" s="32">
        <v>0</v>
      </c>
      <c r="I2198" s="32">
        <v>0</v>
      </c>
      <c r="J2198" s="29">
        <f>Лист4!E2196/1000</f>
        <v>638.54592999999988</v>
      </c>
      <c r="K2198" s="33"/>
      <c r="L2198" s="33"/>
    </row>
    <row r="2199" spans="1:12" s="34" customFormat="1" ht="18.75" customHeight="1" x14ac:dyDescent="0.25">
      <c r="A2199" s="23" t="str">
        <f>Лист4!A2197</f>
        <v xml:space="preserve">Вячеслава Мейера ул. д.1 </v>
      </c>
      <c r="B2199" s="49">
        <f t="shared" si="68"/>
        <v>475.97662808510654</v>
      </c>
      <c r="C2199" s="49">
        <f t="shared" si="69"/>
        <v>32.452951914893625</v>
      </c>
      <c r="D2199" s="30">
        <v>0</v>
      </c>
      <c r="E2199" s="31">
        <v>32.452951914893625</v>
      </c>
      <c r="F2199" s="32">
        <v>0</v>
      </c>
      <c r="G2199" s="32">
        <v>0</v>
      </c>
      <c r="H2199" s="32">
        <v>0</v>
      </c>
      <c r="I2199" s="32">
        <v>0</v>
      </c>
      <c r="J2199" s="29">
        <f>Лист4!E2197/1000</f>
        <v>508.42958000000016</v>
      </c>
      <c r="K2199" s="33"/>
      <c r="L2199" s="33"/>
    </row>
    <row r="2200" spans="1:12" s="34" customFormat="1" ht="18.75" customHeight="1" x14ac:dyDescent="0.25">
      <c r="A2200" s="23" t="str">
        <f>Лист4!A2198</f>
        <v xml:space="preserve">Вячеслава Мейера ул. д.11 </v>
      </c>
      <c r="B2200" s="49">
        <f t="shared" si="68"/>
        <v>436.68442212765962</v>
      </c>
      <c r="C2200" s="49">
        <f t="shared" si="69"/>
        <v>29.773937872340429</v>
      </c>
      <c r="D2200" s="30">
        <v>0</v>
      </c>
      <c r="E2200" s="31">
        <v>29.773937872340429</v>
      </c>
      <c r="F2200" s="32">
        <v>0</v>
      </c>
      <c r="G2200" s="32">
        <v>0</v>
      </c>
      <c r="H2200" s="32">
        <v>0</v>
      </c>
      <c r="I2200" s="32">
        <v>0</v>
      </c>
      <c r="J2200" s="29">
        <f>Лист4!E2198/1000</f>
        <v>466.45836000000003</v>
      </c>
      <c r="K2200" s="33"/>
      <c r="L2200" s="33"/>
    </row>
    <row r="2201" spans="1:12" s="34" customFormat="1" ht="18.75" customHeight="1" x14ac:dyDescent="0.25">
      <c r="A2201" s="23" t="str">
        <f>Лист4!A2199</f>
        <v xml:space="preserve">Вячеслава Мейера ул. д.12 </v>
      </c>
      <c r="B2201" s="49">
        <f t="shared" si="68"/>
        <v>249.3783131914895</v>
      </c>
      <c r="C2201" s="49">
        <f t="shared" si="69"/>
        <v>17.003066808510649</v>
      </c>
      <c r="D2201" s="30">
        <v>0</v>
      </c>
      <c r="E2201" s="31">
        <v>17.003066808510649</v>
      </c>
      <c r="F2201" s="32">
        <v>0</v>
      </c>
      <c r="G2201" s="32">
        <v>0</v>
      </c>
      <c r="H2201" s="32">
        <v>0</v>
      </c>
      <c r="I2201" s="32">
        <v>0</v>
      </c>
      <c r="J2201" s="29">
        <f>Лист4!E2199/1000</f>
        <v>266.38138000000015</v>
      </c>
      <c r="K2201" s="33"/>
      <c r="L2201" s="33"/>
    </row>
    <row r="2202" spans="1:12" s="34" customFormat="1" ht="18.75" customHeight="1" x14ac:dyDescent="0.25">
      <c r="A2202" s="23" t="str">
        <f>Лист4!A2200</f>
        <v xml:space="preserve">Вячеслава Мейера ул. д.13 </v>
      </c>
      <c r="B2202" s="49">
        <f t="shared" si="68"/>
        <v>532.86012765957446</v>
      </c>
      <c r="C2202" s="49">
        <f t="shared" si="69"/>
        <v>36.331372340425531</v>
      </c>
      <c r="D2202" s="30">
        <v>0</v>
      </c>
      <c r="E2202" s="31">
        <v>36.331372340425531</v>
      </c>
      <c r="F2202" s="32">
        <v>0</v>
      </c>
      <c r="G2202" s="32">
        <v>0</v>
      </c>
      <c r="H2202" s="32">
        <v>0</v>
      </c>
      <c r="I2202" s="32">
        <v>0</v>
      </c>
      <c r="J2202" s="29">
        <f>Лист4!E2200/1000</f>
        <v>569.19150000000002</v>
      </c>
      <c r="K2202" s="33"/>
      <c r="L2202" s="33"/>
    </row>
    <row r="2203" spans="1:12" s="34" customFormat="1" ht="18.75" customHeight="1" x14ac:dyDescent="0.25">
      <c r="A2203" s="23" t="str">
        <f>Лист4!A2201</f>
        <v xml:space="preserve">Вячеслава Мейера ул. д.15 </v>
      </c>
      <c r="B2203" s="49">
        <f t="shared" si="68"/>
        <v>531.6689540425532</v>
      </c>
      <c r="C2203" s="49">
        <f t="shared" si="69"/>
        <v>36.250155957446808</v>
      </c>
      <c r="D2203" s="30">
        <v>0</v>
      </c>
      <c r="E2203" s="31">
        <v>36.250155957446808</v>
      </c>
      <c r="F2203" s="32">
        <v>0</v>
      </c>
      <c r="G2203" s="32">
        <v>0</v>
      </c>
      <c r="H2203" s="32">
        <v>0</v>
      </c>
      <c r="I2203" s="32">
        <v>0</v>
      </c>
      <c r="J2203" s="29">
        <f>Лист4!E2201/1000</f>
        <v>567.91911000000005</v>
      </c>
      <c r="K2203" s="33"/>
      <c r="L2203" s="33"/>
    </row>
    <row r="2204" spans="1:12" s="34" customFormat="1" ht="18.75" customHeight="1" x14ac:dyDescent="0.25">
      <c r="A2204" s="23" t="str">
        <f>Лист4!A2202</f>
        <v xml:space="preserve">Вячеслава Мейера ул. д.16 </v>
      </c>
      <c r="B2204" s="49">
        <f t="shared" si="68"/>
        <v>445.74417191489385</v>
      </c>
      <c r="C2204" s="49">
        <f t="shared" si="69"/>
        <v>30.3916480851064</v>
      </c>
      <c r="D2204" s="30">
        <v>0</v>
      </c>
      <c r="E2204" s="31">
        <v>30.3916480851064</v>
      </c>
      <c r="F2204" s="32">
        <v>0</v>
      </c>
      <c r="G2204" s="32">
        <v>0</v>
      </c>
      <c r="H2204" s="32">
        <v>0</v>
      </c>
      <c r="I2204" s="32">
        <v>0</v>
      </c>
      <c r="J2204" s="29">
        <f>Лист4!E2202/1000</f>
        <v>476.13582000000025</v>
      </c>
      <c r="K2204" s="33"/>
      <c r="L2204" s="33"/>
    </row>
    <row r="2205" spans="1:12" s="34" customFormat="1" ht="25.5" customHeight="1" x14ac:dyDescent="0.25">
      <c r="A2205" s="23" t="str">
        <f>Лист4!A2203</f>
        <v xml:space="preserve">Вячеслава Мейера ул. д.17 </v>
      </c>
      <c r="B2205" s="49">
        <f t="shared" si="68"/>
        <v>50.100178723404078</v>
      </c>
      <c r="C2205" s="49">
        <f t="shared" si="69"/>
        <v>3.4159212765957445</v>
      </c>
      <c r="D2205" s="30">
        <v>0</v>
      </c>
      <c r="E2205" s="31">
        <v>3.4159212765957445</v>
      </c>
      <c r="F2205" s="32">
        <v>0</v>
      </c>
      <c r="G2205" s="32">
        <v>0</v>
      </c>
      <c r="H2205" s="32">
        <v>0</v>
      </c>
      <c r="I2205" s="32">
        <v>2139.8000000000002</v>
      </c>
      <c r="J2205" s="29">
        <f>Лист4!E2203/1000-I2205</f>
        <v>-2086.2839000000004</v>
      </c>
      <c r="K2205" s="33"/>
      <c r="L2205" s="33"/>
    </row>
    <row r="2206" spans="1:12" s="34" customFormat="1" ht="18.75" customHeight="1" x14ac:dyDescent="0.25">
      <c r="A2206" s="23" t="str">
        <f>Лист4!A2204</f>
        <v xml:space="preserve">Вячеслава Мейера ул. д.2 </v>
      </c>
      <c r="B2206" s="49">
        <f t="shared" si="68"/>
        <v>438.6638510638299</v>
      </c>
      <c r="C2206" s="49">
        <f t="shared" si="69"/>
        <v>29.908898936170221</v>
      </c>
      <c r="D2206" s="30">
        <v>0</v>
      </c>
      <c r="E2206" s="31">
        <v>29.908898936170221</v>
      </c>
      <c r="F2206" s="32">
        <v>0</v>
      </c>
      <c r="G2206" s="32">
        <v>0</v>
      </c>
      <c r="H2206" s="32">
        <v>0</v>
      </c>
      <c r="I2206" s="32">
        <v>0</v>
      </c>
      <c r="J2206" s="29">
        <f>Лист4!E2204/1000</f>
        <v>468.5727500000001</v>
      </c>
      <c r="K2206" s="33"/>
      <c r="L2206" s="33"/>
    </row>
    <row r="2207" spans="1:12" s="34" customFormat="1" ht="18.75" customHeight="1" x14ac:dyDescent="0.25">
      <c r="A2207" s="23" t="str">
        <f>Лист4!A2205</f>
        <v xml:space="preserve">Вячеслава Мейера ул. д.4 </v>
      </c>
      <c r="B2207" s="49">
        <f t="shared" si="68"/>
        <v>442.39818723404255</v>
      </c>
      <c r="C2207" s="49">
        <f t="shared" si="69"/>
        <v>30.163512765957446</v>
      </c>
      <c r="D2207" s="30">
        <v>0</v>
      </c>
      <c r="E2207" s="31">
        <v>30.163512765957446</v>
      </c>
      <c r="F2207" s="32">
        <v>0</v>
      </c>
      <c r="G2207" s="32">
        <v>0</v>
      </c>
      <c r="H2207" s="32">
        <v>0</v>
      </c>
      <c r="I2207" s="32">
        <v>0</v>
      </c>
      <c r="J2207" s="29">
        <f>Лист4!E2205/1000</f>
        <v>472.56169999999997</v>
      </c>
      <c r="K2207" s="33"/>
      <c r="L2207" s="33"/>
    </row>
    <row r="2208" spans="1:12" s="34" customFormat="1" ht="18.75" customHeight="1" x14ac:dyDescent="0.25">
      <c r="A2208" s="23" t="str">
        <f>Лист4!A2206</f>
        <v xml:space="preserve">Вячеслава Мейера ул. д.5 </v>
      </c>
      <c r="B2208" s="49">
        <f t="shared" si="68"/>
        <v>4435.4348765957448</v>
      </c>
      <c r="C2208" s="49">
        <f t="shared" si="69"/>
        <v>29.081923404255335</v>
      </c>
      <c r="D2208" s="30">
        <v>0</v>
      </c>
      <c r="E2208" s="31">
        <v>29.081923404255335</v>
      </c>
      <c r="F2208" s="32">
        <v>0</v>
      </c>
      <c r="G2208" s="32">
        <v>0</v>
      </c>
      <c r="H2208" s="32">
        <v>0</v>
      </c>
      <c r="I2208" s="32">
        <v>4008.9</v>
      </c>
      <c r="J2208" s="29">
        <f>Лист4!E2206/1000</f>
        <v>455.61680000000018</v>
      </c>
      <c r="K2208" s="33"/>
      <c r="L2208" s="33"/>
    </row>
    <row r="2209" spans="1:12" s="34" customFormat="1" ht="18.75" customHeight="1" x14ac:dyDescent="0.25">
      <c r="A2209" s="23" t="str">
        <f>Лист4!A2207</f>
        <v xml:space="preserve">Вячеслава Мейера ул. д.6 </v>
      </c>
      <c r="B2209" s="49">
        <f t="shared" si="68"/>
        <v>488.90748851063825</v>
      </c>
      <c r="C2209" s="49">
        <f t="shared" si="69"/>
        <v>33.334601489361695</v>
      </c>
      <c r="D2209" s="30">
        <v>0</v>
      </c>
      <c r="E2209" s="31">
        <v>33.334601489361695</v>
      </c>
      <c r="F2209" s="32">
        <v>0</v>
      </c>
      <c r="G2209" s="32">
        <v>0</v>
      </c>
      <c r="H2209" s="32">
        <v>0</v>
      </c>
      <c r="I2209" s="32">
        <v>0</v>
      </c>
      <c r="J2209" s="29">
        <f>Лист4!E2207/1000</f>
        <v>522.24208999999996</v>
      </c>
      <c r="K2209" s="33"/>
      <c r="L2209" s="33"/>
    </row>
    <row r="2210" spans="1:12" s="34" customFormat="1" ht="18.75" customHeight="1" x14ac:dyDescent="0.25">
      <c r="A2210" s="23" t="str">
        <f>Лист4!A2208</f>
        <v xml:space="preserve">Вячеслава Мейера ул. д.7 </v>
      </c>
      <c r="B2210" s="49">
        <f t="shared" si="68"/>
        <v>436.74203404255309</v>
      </c>
      <c r="C2210" s="49">
        <f t="shared" si="69"/>
        <v>29.777865957446799</v>
      </c>
      <c r="D2210" s="30">
        <v>0</v>
      </c>
      <c r="E2210" s="31">
        <v>29.777865957446799</v>
      </c>
      <c r="F2210" s="32">
        <v>0</v>
      </c>
      <c r="G2210" s="32">
        <v>0</v>
      </c>
      <c r="H2210" s="32">
        <v>0</v>
      </c>
      <c r="I2210" s="32">
        <v>0</v>
      </c>
      <c r="J2210" s="29">
        <f>Лист4!E2208/1000</f>
        <v>466.51989999999989</v>
      </c>
      <c r="K2210" s="33"/>
      <c r="L2210" s="33"/>
    </row>
    <row r="2211" spans="1:12" s="34" customFormat="1" ht="18.75" customHeight="1" x14ac:dyDescent="0.25">
      <c r="A2211" s="23" t="str">
        <f>Лист4!A2209</f>
        <v xml:space="preserve">Вячеслава Мейера ул. д.8 </v>
      </c>
      <c r="B2211" s="49">
        <f t="shared" si="68"/>
        <v>302.9272961702128</v>
      </c>
      <c r="C2211" s="49">
        <f t="shared" si="69"/>
        <v>20.654133829787234</v>
      </c>
      <c r="D2211" s="30">
        <v>0</v>
      </c>
      <c r="E2211" s="31">
        <v>20.654133829787234</v>
      </c>
      <c r="F2211" s="32">
        <v>0</v>
      </c>
      <c r="G2211" s="32">
        <v>0</v>
      </c>
      <c r="H2211" s="32">
        <v>0</v>
      </c>
      <c r="I2211" s="32">
        <v>0</v>
      </c>
      <c r="J2211" s="29">
        <f>Лист4!E2209/1000</f>
        <v>323.58143000000001</v>
      </c>
      <c r="K2211" s="33"/>
      <c r="L2211" s="33"/>
    </row>
    <row r="2212" spans="1:12" s="34" customFormat="1" ht="18.75" customHeight="1" x14ac:dyDescent="0.25">
      <c r="A2212" s="23" t="str">
        <f>Лист4!A2210</f>
        <v xml:space="preserve">Гагарина (Трусовский р-н) ул. д.100 </v>
      </c>
      <c r="B2212" s="49">
        <f t="shared" si="68"/>
        <v>19.799251063829786</v>
      </c>
      <c r="C2212" s="49">
        <f t="shared" si="69"/>
        <v>1.3499489361702128</v>
      </c>
      <c r="D2212" s="30">
        <v>0</v>
      </c>
      <c r="E2212" s="31">
        <v>1.3499489361702128</v>
      </c>
      <c r="F2212" s="32">
        <v>0</v>
      </c>
      <c r="G2212" s="32">
        <v>0</v>
      </c>
      <c r="H2212" s="32">
        <v>0</v>
      </c>
      <c r="I2212" s="32">
        <v>0</v>
      </c>
      <c r="J2212" s="29">
        <f>Лист4!E2210/1000</f>
        <v>21.1492</v>
      </c>
      <c r="K2212" s="33"/>
      <c r="L2212" s="33"/>
    </row>
    <row r="2213" spans="1:12" s="34" customFormat="1" ht="18.75" customHeight="1" x14ac:dyDescent="0.25">
      <c r="A2213" s="23" t="str">
        <f>Лист4!A2211</f>
        <v xml:space="preserve">Гагарина (Трусовский р-н) ул. д.102 </v>
      </c>
      <c r="B2213" s="49">
        <f t="shared" si="68"/>
        <v>56.459395744680855</v>
      </c>
      <c r="C2213" s="49">
        <f t="shared" si="69"/>
        <v>3.8495042553191485</v>
      </c>
      <c r="D2213" s="30">
        <v>0</v>
      </c>
      <c r="E2213" s="31">
        <v>3.8495042553191485</v>
      </c>
      <c r="F2213" s="32">
        <v>0</v>
      </c>
      <c r="G2213" s="32">
        <v>0</v>
      </c>
      <c r="H2213" s="32">
        <v>0</v>
      </c>
      <c r="I2213" s="32">
        <v>0</v>
      </c>
      <c r="J2213" s="29">
        <f>Лист4!E2211/1000</f>
        <v>60.308900000000001</v>
      </c>
      <c r="K2213" s="33"/>
      <c r="L2213" s="33"/>
    </row>
    <row r="2214" spans="1:12" s="34" customFormat="1" ht="18.75" customHeight="1" x14ac:dyDescent="0.25">
      <c r="A2214" s="23" t="str">
        <f>Лист4!A2212</f>
        <v xml:space="preserve">Гагарина (Трусовский р-н) ул. д.102А </v>
      </c>
      <c r="B2214" s="49">
        <f t="shared" si="68"/>
        <v>1278.5736825531915</v>
      </c>
      <c r="C2214" s="49">
        <f t="shared" si="69"/>
        <v>3.516387446808511</v>
      </c>
      <c r="D2214" s="30">
        <v>0</v>
      </c>
      <c r="E2214" s="31">
        <v>3.516387446808511</v>
      </c>
      <c r="F2214" s="32">
        <v>0</v>
      </c>
      <c r="G2214" s="32">
        <v>0</v>
      </c>
      <c r="H2214" s="32">
        <v>0</v>
      </c>
      <c r="I2214" s="41">
        <f>1201.3+25.7</f>
        <v>1227</v>
      </c>
      <c r="J2214" s="29">
        <f>Лист4!E2212/1000</f>
        <v>55.090069999999997</v>
      </c>
      <c r="K2214" s="33"/>
      <c r="L2214" s="33"/>
    </row>
    <row r="2215" spans="1:12" s="34" customFormat="1" ht="18.75" customHeight="1" x14ac:dyDescent="0.25">
      <c r="A2215" s="23" t="str">
        <f>Лист4!A2213</f>
        <v xml:space="preserve">Галины Николаевой ул. д.1 </v>
      </c>
      <c r="B2215" s="49">
        <f t="shared" si="68"/>
        <v>16.152137872340425</v>
      </c>
      <c r="C2215" s="49">
        <f t="shared" si="69"/>
        <v>1.1012821276595743</v>
      </c>
      <c r="D2215" s="30">
        <v>0</v>
      </c>
      <c r="E2215" s="31">
        <v>1.1012821276595743</v>
      </c>
      <c r="F2215" s="32">
        <v>0</v>
      </c>
      <c r="G2215" s="32">
        <v>0</v>
      </c>
      <c r="H2215" s="32">
        <v>0</v>
      </c>
      <c r="I2215" s="32">
        <v>0</v>
      </c>
      <c r="J2215" s="29">
        <f>Лист4!E2213/1000</f>
        <v>17.253419999999998</v>
      </c>
      <c r="K2215" s="33"/>
      <c r="L2215" s="33"/>
    </row>
    <row r="2216" spans="1:12" s="34" customFormat="1" ht="18.75" customHeight="1" x14ac:dyDescent="0.25">
      <c r="A2216" s="23" t="str">
        <f>Лист4!A2214</f>
        <v xml:space="preserve">Галины Николаевой ул. д.11 </v>
      </c>
      <c r="B2216" s="49">
        <f t="shared" si="68"/>
        <v>27.004419574468081</v>
      </c>
      <c r="C2216" s="49">
        <f t="shared" si="69"/>
        <v>1.8412104255319144</v>
      </c>
      <c r="D2216" s="30">
        <v>0</v>
      </c>
      <c r="E2216" s="31">
        <v>1.8412104255319144</v>
      </c>
      <c r="F2216" s="32">
        <v>0</v>
      </c>
      <c r="G2216" s="32">
        <v>0</v>
      </c>
      <c r="H2216" s="32">
        <v>0</v>
      </c>
      <c r="I2216" s="32">
        <v>0</v>
      </c>
      <c r="J2216" s="29">
        <f>Лист4!E2214/1000</f>
        <v>28.845629999999996</v>
      </c>
      <c r="K2216" s="33"/>
      <c r="L2216" s="33"/>
    </row>
    <row r="2217" spans="1:12" s="34" customFormat="1" ht="18.75" customHeight="1" x14ac:dyDescent="0.25">
      <c r="A2217" s="23" t="str">
        <f>Лист4!A2215</f>
        <v xml:space="preserve">Галины Николаевой ул. д.12 - корп. 1 </v>
      </c>
      <c r="B2217" s="49">
        <f t="shared" si="68"/>
        <v>169.34617021276597</v>
      </c>
      <c r="C2217" s="49">
        <f t="shared" si="69"/>
        <v>11.546329787234043</v>
      </c>
      <c r="D2217" s="30">
        <v>0</v>
      </c>
      <c r="E2217" s="31">
        <v>11.546329787234043</v>
      </c>
      <c r="F2217" s="32">
        <v>0</v>
      </c>
      <c r="G2217" s="32">
        <v>0</v>
      </c>
      <c r="H2217" s="32">
        <v>0</v>
      </c>
      <c r="I2217" s="32">
        <v>0</v>
      </c>
      <c r="J2217" s="29">
        <f>Лист4!E2215/1000</f>
        <v>180.89250000000001</v>
      </c>
      <c r="K2217" s="33"/>
      <c r="L2217" s="33"/>
    </row>
    <row r="2218" spans="1:12" s="34" customFormat="1" ht="18.75" customHeight="1" x14ac:dyDescent="0.25">
      <c r="A2218" s="23" t="str">
        <f>Лист4!A2216</f>
        <v xml:space="preserve">Галины Николаевой ул. д.12 - корп. 2 </v>
      </c>
      <c r="B2218" s="49">
        <f t="shared" si="68"/>
        <v>236.87349787234044</v>
      </c>
      <c r="C2218" s="49">
        <f t="shared" si="69"/>
        <v>1.1641021276595742</v>
      </c>
      <c r="D2218" s="30">
        <v>0</v>
      </c>
      <c r="E2218" s="31">
        <v>1.1641021276595742</v>
      </c>
      <c r="F2218" s="32">
        <v>0</v>
      </c>
      <c r="G2218" s="32">
        <v>0</v>
      </c>
      <c r="H2218" s="32">
        <v>0</v>
      </c>
      <c r="I2218" s="41">
        <v>219.8</v>
      </c>
      <c r="J2218" s="29">
        <f>Лист4!E2216/1000</f>
        <v>18.237599999999997</v>
      </c>
      <c r="K2218" s="33"/>
      <c r="L2218" s="33"/>
    </row>
    <row r="2219" spans="1:12" s="34" customFormat="1" ht="25.5" customHeight="1" x14ac:dyDescent="0.25">
      <c r="A2219" s="23" t="str">
        <f>Лист4!A2217</f>
        <v xml:space="preserve">Галины Николаевой ул. д.13 </v>
      </c>
      <c r="B2219" s="49">
        <f t="shared" si="68"/>
        <v>28.569930212765961</v>
      </c>
      <c r="C2219" s="49">
        <f t="shared" si="69"/>
        <v>1.9479497872340428</v>
      </c>
      <c r="D2219" s="30">
        <v>0</v>
      </c>
      <c r="E2219" s="31">
        <v>1.9479497872340428</v>
      </c>
      <c r="F2219" s="32">
        <v>0</v>
      </c>
      <c r="G2219" s="32">
        <v>0</v>
      </c>
      <c r="H2219" s="32">
        <v>0</v>
      </c>
      <c r="I2219" s="32">
        <v>0</v>
      </c>
      <c r="J2219" s="29">
        <f>Лист4!E2217/1000</f>
        <v>30.517880000000002</v>
      </c>
      <c r="K2219" s="33"/>
      <c r="L2219" s="33"/>
    </row>
    <row r="2220" spans="1:12" s="34" customFormat="1" ht="25.5" customHeight="1" x14ac:dyDescent="0.25">
      <c r="A2220" s="23" t="str">
        <f>Лист4!A2218</f>
        <v xml:space="preserve">Галины Николаевой ул. д.15 </v>
      </c>
      <c r="B2220" s="49">
        <f t="shared" si="68"/>
        <v>22.651948936170211</v>
      </c>
      <c r="C2220" s="49">
        <f t="shared" si="69"/>
        <v>1.544451063829787</v>
      </c>
      <c r="D2220" s="30">
        <v>0</v>
      </c>
      <c r="E2220" s="31">
        <v>1.544451063829787</v>
      </c>
      <c r="F2220" s="32">
        <v>0</v>
      </c>
      <c r="G2220" s="32">
        <v>0</v>
      </c>
      <c r="H2220" s="32">
        <v>0</v>
      </c>
      <c r="I2220" s="32">
        <v>0</v>
      </c>
      <c r="J2220" s="29">
        <f>Лист4!E2218/1000</f>
        <v>24.196399999999997</v>
      </c>
      <c r="K2220" s="33"/>
      <c r="L2220" s="33"/>
    </row>
    <row r="2221" spans="1:12" s="34" customFormat="1" ht="18.75" customHeight="1" x14ac:dyDescent="0.25">
      <c r="A2221" s="23" t="str">
        <f>Лист4!A2219</f>
        <v xml:space="preserve">Галины Николаевой ул. д.17 </v>
      </c>
      <c r="B2221" s="49">
        <f t="shared" si="68"/>
        <v>41.871523404255313</v>
      </c>
      <c r="C2221" s="49">
        <f t="shared" si="69"/>
        <v>2.8548765957446811</v>
      </c>
      <c r="D2221" s="30">
        <v>0</v>
      </c>
      <c r="E2221" s="31">
        <v>2.8548765957446811</v>
      </c>
      <c r="F2221" s="32">
        <v>0</v>
      </c>
      <c r="G2221" s="32">
        <v>0</v>
      </c>
      <c r="H2221" s="32">
        <v>0</v>
      </c>
      <c r="I2221" s="32">
        <v>0</v>
      </c>
      <c r="J2221" s="29">
        <f>Лист4!E2219/1000</f>
        <v>44.726399999999998</v>
      </c>
      <c r="K2221" s="33"/>
      <c r="L2221" s="33"/>
    </row>
    <row r="2222" spans="1:12" s="34" customFormat="1" ht="25.5" customHeight="1" x14ac:dyDescent="0.25">
      <c r="A2222" s="23" t="str">
        <f>Лист4!A2220</f>
        <v xml:space="preserve">Галины Николаевой ул. д.19 </v>
      </c>
      <c r="B2222" s="49">
        <f t="shared" si="68"/>
        <v>8.2837957446808517</v>
      </c>
      <c r="C2222" s="49">
        <f t="shared" si="69"/>
        <v>0.56480425531914902</v>
      </c>
      <c r="D2222" s="30">
        <v>0</v>
      </c>
      <c r="E2222" s="31">
        <v>0.56480425531914902</v>
      </c>
      <c r="F2222" s="32">
        <v>0</v>
      </c>
      <c r="G2222" s="32">
        <v>0</v>
      </c>
      <c r="H2222" s="32">
        <v>0</v>
      </c>
      <c r="I2222" s="32"/>
      <c r="J2222" s="29">
        <f>Лист4!E2220/1000</f>
        <v>8.8486000000000011</v>
      </c>
      <c r="K2222" s="33"/>
      <c r="L2222" s="33"/>
    </row>
    <row r="2223" spans="1:12" s="34" customFormat="1" ht="25.5" customHeight="1" x14ac:dyDescent="0.25">
      <c r="A2223" s="23" t="str">
        <f>Лист4!A2221</f>
        <v xml:space="preserve">Галины Николаевой ул. д.2 - корп. 1 </v>
      </c>
      <c r="B2223" s="49">
        <f t="shared" si="68"/>
        <v>182.96535914893619</v>
      </c>
      <c r="C2223" s="49">
        <f t="shared" si="69"/>
        <v>12.47491085106383</v>
      </c>
      <c r="D2223" s="30">
        <v>0</v>
      </c>
      <c r="E2223" s="31">
        <v>12.47491085106383</v>
      </c>
      <c r="F2223" s="32">
        <v>0</v>
      </c>
      <c r="G2223" s="32">
        <v>0</v>
      </c>
      <c r="H2223" s="32">
        <v>0</v>
      </c>
      <c r="I2223" s="32">
        <v>0</v>
      </c>
      <c r="J2223" s="29">
        <f>Лист4!E2221/1000</f>
        <v>195.44027000000003</v>
      </c>
      <c r="K2223" s="33"/>
      <c r="L2223" s="33"/>
    </row>
    <row r="2224" spans="1:12" s="39" customFormat="1" ht="18.75" customHeight="1" x14ac:dyDescent="0.25">
      <c r="A2224" s="23" t="str">
        <f>Лист4!A2222</f>
        <v xml:space="preserve">Галины Николаевой ул. д.21 </v>
      </c>
      <c r="B2224" s="49">
        <f t="shared" si="68"/>
        <v>13.602656170212766</v>
      </c>
      <c r="C2224" s="49">
        <f t="shared" si="69"/>
        <v>0.92745382978723412</v>
      </c>
      <c r="D2224" s="30">
        <v>0</v>
      </c>
      <c r="E2224" s="31">
        <v>0.92745382978723412</v>
      </c>
      <c r="F2224" s="32">
        <v>0</v>
      </c>
      <c r="G2224" s="32">
        <v>0</v>
      </c>
      <c r="H2224" s="32">
        <v>0</v>
      </c>
      <c r="I2224" s="32">
        <v>0</v>
      </c>
      <c r="J2224" s="29">
        <f>Лист4!E2222/1000</f>
        <v>14.530110000000001</v>
      </c>
      <c r="K2224" s="33"/>
      <c r="L2224" s="33"/>
    </row>
    <row r="2225" spans="1:12" s="39" customFormat="1" ht="25.5" customHeight="1" x14ac:dyDescent="0.25">
      <c r="A2225" s="23" t="str">
        <f>Лист4!A2223</f>
        <v xml:space="preserve">Галины Николаевой ул. д.25 </v>
      </c>
      <c r="B2225" s="49">
        <f t="shared" si="68"/>
        <v>11.779361702127659</v>
      </c>
      <c r="C2225" s="49">
        <f t="shared" si="69"/>
        <v>0.80313829787234048</v>
      </c>
      <c r="D2225" s="30">
        <v>0</v>
      </c>
      <c r="E2225" s="31">
        <v>0.80313829787234048</v>
      </c>
      <c r="F2225" s="32">
        <v>0</v>
      </c>
      <c r="G2225" s="32">
        <v>0</v>
      </c>
      <c r="H2225" s="32">
        <v>0</v>
      </c>
      <c r="I2225" s="32">
        <v>0</v>
      </c>
      <c r="J2225" s="29">
        <f>Лист4!E2223/1000</f>
        <v>12.5825</v>
      </c>
      <c r="K2225" s="33"/>
      <c r="L2225" s="33"/>
    </row>
    <row r="2226" spans="1:12" s="34" customFormat="1" ht="25.5" customHeight="1" x14ac:dyDescent="0.25">
      <c r="A2226" s="23" t="str">
        <f>Лист4!A2224</f>
        <v xml:space="preserve">Галины Николаевой ул. д.27 </v>
      </c>
      <c r="B2226" s="49">
        <f t="shared" si="68"/>
        <v>37.101736170212767</v>
      </c>
      <c r="C2226" s="49">
        <f t="shared" si="69"/>
        <v>2.5296638297872338</v>
      </c>
      <c r="D2226" s="30">
        <v>0</v>
      </c>
      <c r="E2226" s="31">
        <v>2.5296638297872338</v>
      </c>
      <c r="F2226" s="32">
        <v>0</v>
      </c>
      <c r="G2226" s="32">
        <v>0</v>
      </c>
      <c r="H2226" s="32">
        <v>0</v>
      </c>
      <c r="I2226" s="32">
        <v>0</v>
      </c>
      <c r="J2226" s="29">
        <f>Лист4!E2224/1000</f>
        <v>39.631399999999999</v>
      </c>
      <c r="K2226" s="33"/>
      <c r="L2226" s="33"/>
    </row>
    <row r="2227" spans="1:12" s="34" customFormat="1" ht="18.75" customHeight="1" x14ac:dyDescent="0.25">
      <c r="A2227" s="23" t="str">
        <f>Лист4!A2225</f>
        <v xml:space="preserve">Галины Николаевой ул. д.29 </v>
      </c>
      <c r="B2227" s="49">
        <f t="shared" si="68"/>
        <v>22.859104680851065</v>
      </c>
      <c r="C2227" s="49">
        <f t="shared" si="69"/>
        <v>1.5585753191489364</v>
      </c>
      <c r="D2227" s="30">
        <v>0</v>
      </c>
      <c r="E2227" s="31">
        <v>1.5585753191489364</v>
      </c>
      <c r="F2227" s="32">
        <v>0</v>
      </c>
      <c r="G2227" s="32">
        <v>0</v>
      </c>
      <c r="H2227" s="32">
        <v>0</v>
      </c>
      <c r="I2227" s="32">
        <v>0</v>
      </c>
      <c r="J2227" s="29">
        <f>Лист4!E2225/1000</f>
        <v>24.417680000000001</v>
      </c>
      <c r="K2227" s="33"/>
      <c r="L2227" s="33"/>
    </row>
    <row r="2228" spans="1:12" s="39" customFormat="1" ht="18.75" customHeight="1" x14ac:dyDescent="0.25">
      <c r="A2228" s="23" t="str">
        <f>Лист4!A2226</f>
        <v xml:space="preserve">Галины Николаевой ул. д.3 </v>
      </c>
      <c r="B2228" s="49">
        <f t="shared" si="68"/>
        <v>11.892919148936171</v>
      </c>
      <c r="C2228" s="49">
        <f t="shared" si="69"/>
        <v>0.8108808510638299</v>
      </c>
      <c r="D2228" s="30">
        <v>0</v>
      </c>
      <c r="E2228" s="31">
        <v>0.8108808510638299</v>
      </c>
      <c r="F2228" s="32">
        <v>0</v>
      </c>
      <c r="G2228" s="32">
        <v>0</v>
      </c>
      <c r="H2228" s="32">
        <v>0</v>
      </c>
      <c r="I2228" s="32">
        <v>0</v>
      </c>
      <c r="J2228" s="29">
        <f>Лист4!E2226/1000</f>
        <v>12.703800000000001</v>
      </c>
      <c r="K2228" s="33"/>
      <c r="L2228" s="33"/>
    </row>
    <row r="2229" spans="1:12" s="39" customFormat="1" ht="25.5" customHeight="1" x14ac:dyDescent="0.25">
      <c r="A2229" s="23" t="str">
        <f>Лист4!A2227</f>
        <v xml:space="preserve">Галины Николаевой ул. д.31 </v>
      </c>
      <c r="B2229" s="49">
        <f t="shared" si="68"/>
        <v>14.256786382978724</v>
      </c>
      <c r="C2229" s="49">
        <f t="shared" si="69"/>
        <v>0.97205361702127657</v>
      </c>
      <c r="D2229" s="30">
        <v>0</v>
      </c>
      <c r="E2229" s="31">
        <v>0.97205361702127657</v>
      </c>
      <c r="F2229" s="32">
        <v>0</v>
      </c>
      <c r="G2229" s="32">
        <v>0</v>
      </c>
      <c r="H2229" s="32">
        <v>0</v>
      </c>
      <c r="I2229" s="32">
        <v>0</v>
      </c>
      <c r="J2229" s="29">
        <f>Лист4!E2227/1000</f>
        <v>15.22884</v>
      </c>
      <c r="K2229" s="33"/>
      <c r="L2229" s="33"/>
    </row>
    <row r="2230" spans="1:12" s="34" customFormat="1" ht="18.75" customHeight="1" x14ac:dyDescent="0.25">
      <c r="A2230" s="23" t="str">
        <f>Лист4!A2228</f>
        <v xml:space="preserve">Галины Николаевой ул. д.4/1 </v>
      </c>
      <c r="B2230" s="49">
        <f t="shared" si="68"/>
        <v>164.42537872340424</v>
      </c>
      <c r="C2230" s="49">
        <f t="shared" si="69"/>
        <v>11.210821276595743</v>
      </c>
      <c r="D2230" s="30">
        <v>0</v>
      </c>
      <c r="E2230" s="31">
        <v>11.210821276595743</v>
      </c>
      <c r="F2230" s="32">
        <v>0</v>
      </c>
      <c r="G2230" s="32">
        <v>0</v>
      </c>
      <c r="H2230" s="32">
        <v>0</v>
      </c>
      <c r="I2230" s="32">
        <v>0</v>
      </c>
      <c r="J2230" s="29">
        <f>Лист4!E2228/1000</f>
        <v>175.63619999999997</v>
      </c>
      <c r="K2230" s="33"/>
      <c r="L2230" s="33"/>
    </row>
    <row r="2231" spans="1:12" s="40" customFormat="1" ht="25.5" customHeight="1" x14ac:dyDescent="0.25">
      <c r="A2231" s="23" t="str">
        <f>Лист4!A2229</f>
        <v xml:space="preserve">Галины Николаевой ул. д.5 </v>
      </c>
      <c r="B2231" s="49">
        <f t="shared" si="68"/>
        <v>20.916944680851064</v>
      </c>
      <c r="C2231" s="49">
        <f t="shared" si="69"/>
        <v>1.4261553191489362</v>
      </c>
      <c r="D2231" s="30">
        <v>0</v>
      </c>
      <c r="E2231" s="31">
        <v>1.4261553191489362</v>
      </c>
      <c r="F2231" s="32">
        <v>0</v>
      </c>
      <c r="G2231" s="32">
        <v>0</v>
      </c>
      <c r="H2231" s="32">
        <v>0</v>
      </c>
      <c r="I2231" s="32">
        <v>0</v>
      </c>
      <c r="J2231" s="29">
        <f>Лист4!E2229/1000</f>
        <v>22.3431</v>
      </c>
      <c r="K2231" s="33"/>
      <c r="L2231" s="33"/>
    </row>
    <row r="2232" spans="1:12" s="34" customFormat="1" ht="25.5" customHeight="1" x14ac:dyDescent="0.25">
      <c r="A2232" s="23" t="str">
        <f>Лист4!A2230</f>
        <v xml:space="preserve">Галины Николаевой ул. д.6 - корп. 1 </v>
      </c>
      <c r="B2232" s="49">
        <f t="shared" si="68"/>
        <v>188.13105276595743</v>
      </c>
      <c r="C2232" s="49">
        <f t="shared" si="69"/>
        <v>12.827117234042552</v>
      </c>
      <c r="D2232" s="30">
        <v>0</v>
      </c>
      <c r="E2232" s="31">
        <v>12.827117234042552</v>
      </c>
      <c r="F2232" s="32">
        <v>0</v>
      </c>
      <c r="G2232" s="32">
        <v>0</v>
      </c>
      <c r="H2232" s="32">
        <v>0</v>
      </c>
      <c r="I2232" s="32">
        <v>0</v>
      </c>
      <c r="J2232" s="29">
        <f>Лист4!E2230/1000</f>
        <v>200.95817</v>
      </c>
      <c r="K2232" s="33"/>
      <c r="L2232" s="33"/>
    </row>
    <row r="2233" spans="1:12" s="34" customFormat="1" ht="18.75" customHeight="1" x14ac:dyDescent="0.25">
      <c r="A2233" s="23" t="str">
        <f>Лист4!A2231</f>
        <v xml:space="preserve">Галины Николаевой ул. д.7 </v>
      </c>
      <c r="B2233" s="49">
        <f t="shared" si="68"/>
        <v>41.120059574468087</v>
      </c>
      <c r="C2233" s="49">
        <f t="shared" si="69"/>
        <v>2.8036404255319152</v>
      </c>
      <c r="D2233" s="30">
        <v>0</v>
      </c>
      <c r="E2233" s="31">
        <v>2.8036404255319152</v>
      </c>
      <c r="F2233" s="32">
        <v>0</v>
      </c>
      <c r="G2233" s="32">
        <v>0</v>
      </c>
      <c r="H2233" s="32">
        <v>0</v>
      </c>
      <c r="I2233" s="32">
        <v>0</v>
      </c>
      <c r="J2233" s="29">
        <f>Лист4!E2231/1000</f>
        <v>43.923700000000004</v>
      </c>
      <c r="K2233" s="33"/>
      <c r="L2233" s="33"/>
    </row>
    <row r="2234" spans="1:12" s="34" customFormat="1" ht="18.75" customHeight="1" x14ac:dyDescent="0.25">
      <c r="A2234" s="23" t="str">
        <f>Лист4!A2232</f>
        <v xml:space="preserve">Галины Николаевой ул. д.8 - корп. 1 </v>
      </c>
      <c r="B2234" s="49">
        <f t="shared" si="68"/>
        <v>205.84267234042551</v>
      </c>
      <c r="C2234" s="49">
        <f t="shared" si="69"/>
        <v>14.034727659574468</v>
      </c>
      <c r="D2234" s="30">
        <v>0</v>
      </c>
      <c r="E2234" s="31">
        <v>14.034727659574468</v>
      </c>
      <c r="F2234" s="32">
        <v>0</v>
      </c>
      <c r="G2234" s="32">
        <v>0</v>
      </c>
      <c r="H2234" s="32">
        <v>0</v>
      </c>
      <c r="I2234" s="32">
        <v>0</v>
      </c>
      <c r="J2234" s="29">
        <f>Лист4!E2232/1000</f>
        <v>219.87739999999997</v>
      </c>
      <c r="K2234" s="33"/>
      <c r="L2234" s="33"/>
    </row>
    <row r="2235" spans="1:12" s="34" customFormat="1" ht="18.75" customHeight="1" x14ac:dyDescent="0.25">
      <c r="A2235" s="23" t="str">
        <f>Лист4!A2233</f>
        <v xml:space="preserve">Галины Николаевой ул. д.8 - корп. 2 </v>
      </c>
      <c r="B2235" s="49">
        <f t="shared" si="68"/>
        <v>145.79081702127655</v>
      </c>
      <c r="C2235" s="49">
        <f t="shared" si="69"/>
        <v>9.9402829787234026</v>
      </c>
      <c r="D2235" s="30">
        <v>0</v>
      </c>
      <c r="E2235" s="31">
        <v>9.9402829787234026</v>
      </c>
      <c r="F2235" s="32">
        <v>0</v>
      </c>
      <c r="G2235" s="32">
        <v>0</v>
      </c>
      <c r="H2235" s="32">
        <v>0</v>
      </c>
      <c r="I2235" s="32">
        <v>0</v>
      </c>
      <c r="J2235" s="29">
        <f>Лист4!E2233/1000</f>
        <v>155.73109999999997</v>
      </c>
      <c r="K2235" s="33"/>
      <c r="L2235" s="33"/>
    </row>
    <row r="2236" spans="1:12" s="34" customFormat="1" ht="18.75" customHeight="1" x14ac:dyDescent="0.25">
      <c r="A2236" s="23" t="str">
        <f>Лист4!A2234</f>
        <v xml:space="preserve">Галины Николаевой ул. д.9 </v>
      </c>
      <c r="B2236" s="49">
        <f t="shared" si="68"/>
        <v>50.362072340425534</v>
      </c>
      <c r="C2236" s="49">
        <f t="shared" si="69"/>
        <v>3.433777659574468</v>
      </c>
      <c r="D2236" s="30">
        <v>0</v>
      </c>
      <c r="E2236" s="31">
        <v>3.433777659574468</v>
      </c>
      <c r="F2236" s="32">
        <v>0</v>
      </c>
      <c r="G2236" s="32">
        <v>0</v>
      </c>
      <c r="H2236" s="32">
        <v>0</v>
      </c>
      <c r="I2236" s="32">
        <v>0</v>
      </c>
      <c r="J2236" s="29">
        <f>Лист4!E2234/1000</f>
        <v>53.795850000000002</v>
      </c>
      <c r="K2236" s="33"/>
      <c r="L2236" s="33"/>
    </row>
    <row r="2237" spans="1:12" s="34" customFormat="1" ht="18.75" customHeight="1" x14ac:dyDescent="0.25">
      <c r="A2237" s="23" t="str">
        <f>Лист4!A2235</f>
        <v xml:space="preserve">Гаршина пер. д.13 </v>
      </c>
      <c r="B2237" s="49">
        <f t="shared" si="68"/>
        <v>13.635880851063829</v>
      </c>
      <c r="C2237" s="49">
        <f t="shared" si="69"/>
        <v>0.92971914893617025</v>
      </c>
      <c r="D2237" s="30">
        <v>0</v>
      </c>
      <c r="E2237" s="31">
        <v>0.92971914893617025</v>
      </c>
      <c r="F2237" s="32">
        <v>0</v>
      </c>
      <c r="G2237" s="32">
        <v>0</v>
      </c>
      <c r="H2237" s="32">
        <v>0</v>
      </c>
      <c r="I2237" s="32">
        <v>0</v>
      </c>
      <c r="J2237" s="29">
        <f>Лист4!E2235/1000</f>
        <v>14.5656</v>
      </c>
      <c r="K2237" s="33"/>
      <c r="L2237" s="33"/>
    </row>
    <row r="2238" spans="1:12" s="34" customFormat="1" ht="18.75" customHeight="1" x14ac:dyDescent="0.25">
      <c r="A2238" s="23" t="str">
        <f>Лист4!A2236</f>
        <v xml:space="preserve">Геологическая (Наримановский) ул. д.51 </v>
      </c>
      <c r="B2238" s="49">
        <f t="shared" si="68"/>
        <v>1.0466382978723405</v>
      </c>
      <c r="C2238" s="49">
        <f t="shared" si="69"/>
        <v>7.1361702127659576E-2</v>
      </c>
      <c r="D2238" s="30">
        <v>0</v>
      </c>
      <c r="E2238" s="31">
        <v>7.1361702127659576E-2</v>
      </c>
      <c r="F2238" s="32">
        <v>0</v>
      </c>
      <c r="G2238" s="32">
        <v>0</v>
      </c>
      <c r="H2238" s="32">
        <v>0</v>
      </c>
      <c r="I2238" s="32">
        <v>0</v>
      </c>
      <c r="J2238" s="29">
        <f>Лист4!E2236/1000</f>
        <v>1.1180000000000001</v>
      </c>
      <c r="K2238" s="33"/>
      <c r="L2238" s="33"/>
    </row>
    <row r="2239" spans="1:12" s="34" customFormat="1" ht="18.75" customHeight="1" x14ac:dyDescent="0.25">
      <c r="A2239" s="23" t="str">
        <f>Лист4!A2237</f>
        <v xml:space="preserve">Геологическая (Наримановский) ул. д.53 </v>
      </c>
      <c r="B2239" s="49">
        <f t="shared" si="68"/>
        <v>2.0180085106382974</v>
      </c>
      <c r="C2239" s="49">
        <f t="shared" si="69"/>
        <v>0.13759148936170212</v>
      </c>
      <c r="D2239" s="30">
        <v>0</v>
      </c>
      <c r="E2239" s="31">
        <v>0.13759148936170212</v>
      </c>
      <c r="F2239" s="32">
        <v>0</v>
      </c>
      <c r="G2239" s="32">
        <v>0</v>
      </c>
      <c r="H2239" s="32">
        <v>0</v>
      </c>
      <c r="I2239" s="32">
        <v>0</v>
      </c>
      <c r="J2239" s="29">
        <f>Лист4!E2237/1000</f>
        <v>2.1555999999999997</v>
      </c>
      <c r="K2239" s="33"/>
      <c r="L2239" s="33"/>
    </row>
    <row r="2240" spans="1:12" s="39" customFormat="1" ht="18.75" customHeight="1" x14ac:dyDescent="0.25">
      <c r="A2240" s="23" t="str">
        <f>Лист4!A2238</f>
        <v xml:space="preserve">Геологическая (Наримановский) ул. д.61 </v>
      </c>
      <c r="B2240" s="49">
        <f t="shared" si="68"/>
        <v>9.202272340425532</v>
      </c>
      <c r="C2240" s="49">
        <f t="shared" si="69"/>
        <v>0.62742765957446811</v>
      </c>
      <c r="D2240" s="30">
        <v>0</v>
      </c>
      <c r="E2240" s="31">
        <v>0.62742765957446811</v>
      </c>
      <c r="F2240" s="32">
        <v>0</v>
      </c>
      <c r="G2240" s="32">
        <v>0</v>
      </c>
      <c r="H2240" s="32">
        <v>0</v>
      </c>
      <c r="I2240" s="32">
        <v>0</v>
      </c>
      <c r="J2240" s="29">
        <f>Лист4!E2238/1000</f>
        <v>9.8297000000000008</v>
      </c>
      <c r="K2240" s="33"/>
      <c r="L2240" s="33"/>
    </row>
    <row r="2241" spans="1:12" s="39" customFormat="1" ht="18.75" customHeight="1" x14ac:dyDescent="0.25">
      <c r="A2241" s="23" t="str">
        <f>Лист4!A2239</f>
        <v xml:space="preserve">Геологическая (Наримановский) ул. д.69 </v>
      </c>
      <c r="B2241" s="49">
        <f t="shared" si="68"/>
        <v>3.9482042553191485</v>
      </c>
      <c r="C2241" s="49">
        <f t="shared" si="69"/>
        <v>0.26919574468085106</v>
      </c>
      <c r="D2241" s="30">
        <v>0</v>
      </c>
      <c r="E2241" s="31">
        <v>0.26919574468085106</v>
      </c>
      <c r="F2241" s="32">
        <v>0</v>
      </c>
      <c r="G2241" s="32">
        <v>0</v>
      </c>
      <c r="H2241" s="32">
        <v>0</v>
      </c>
      <c r="I2241" s="32">
        <v>0</v>
      </c>
      <c r="J2241" s="29">
        <f>Лист4!E2239/1000</f>
        <v>4.2173999999999996</v>
      </c>
      <c r="K2241" s="33"/>
      <c r="L2241" s="33"/>
    </row>
    <row r="2242" spans="1:12" s="39" customFormat="1" ht="18.75" customHeight="1" x14ac:dyDescent="0.25">
      <c r="A2242" s="23" t="str">
        <f>Лист4!A2240</f>
        <v xml:space="preserve">Герцена ул. д.27 </v>
      </c>
      <c r="B2242" s="49">
        <f>J2242+I2242-E2242</f>
        <v>-122.64021276595682</v>
      </c>
      <c r="C2242" s="49">
        <f t="shared" si="69"/>
        <v>135.74641276595699</v>
      </c>
      <c r="D2242" s="30">
        <v>0</v>
      </c>
      <c r="E2242" s="31">
        <v>135.74641276595699</v>
      </c>
      <c r="F2242" s="32">
        <v>0</v>
      </c>
      <c r="G2242" s="32">
        <v>0</v>
      </c>
      <c r="H2242" s="32">
        <v>0</v>
      </c>
      <c r="I2242" s="32">
        <v>2139.8000000000002</v>
      </c>
      <c r="J2242" s="29">
        <f>Лист4!E2240/1000-I2242</f>
        <v>-2126.6938</v>
      </c>
      <c r="K2242" s="33"/>
      <c r="L2242" s="33"/>
    </row>
    <row r="2243" spans="1:12" s="34" customFormat="1" ht="18.75" customHeight="1" x14ac:dyDescent="0.25">
      <c r="A2243" s="23" t="str">
        <f>Лист4!A2241</f>
        <v xml:space="preserve">Герцена ул. д.27А </v>
      </c>
      <c r="B2243" s="49">
        <f t="shared" si="68"/>
        <v>4.6609106382978727</v>
      </c>
      <c r="C2243" s="49">
        <f t="shared" si="69"/>
        <v>0.31778936170212763</v>
      </c>
      <c r="D2243" s="30">
        <v>0</v>
      </c>
      <c r="E2243" s="31">
        <v>0.31778936170212763</v>
      </c>
      <c r="F2243" s="32">
        <v>0</v>
      </c>
      <c r="G2243" s="32">
        <v>0</v>
      </c>
      <c r="H2243" s="32">
        <v>0</v>
      </c>
      <c r="I2243" s="32">
        <v>0</v>
      </c>
      <c r="J2243" s="29">
        <f>Лист4!E2241/1000</f>
        <v>4.9786999999999999</v>
      </c>
      <c r="K2243" s="33"/>
      <c r="L2243" s="33"/>
    </row>
    <row r="2244" spans="1:12" s="34" customFormat="1" ht="25.5" customHeight="1" x14ac:dyDescent="0.25">
      <c r="A2244" s="23" t="str">
        <f>Лист4!A2242</f>
        <v xml:space="preserve">Герцена ул. д.27Б </v>
      </c>
      <c r="B2244" s="49">
        <f t="shared" ref="B2244:B2307" si="70">J2244+I2244-E2244</f>
        <v>0.29582978723404257</v>
      </c>
      <c r="C2244" s="49">
        <f t="shared" ref="C2244:C2307" si="71">E2244</f>
        <v>2.0170212765957447E-2</v>
      </c>
      <c r="D2244" s="30">
        <v>0</v>
      </c>
      <c r="E2244" s="31">
        <v>2.0170212765957447E-2</v>
      </c>
      <c r="F2244" s="32">
        <v>0</v>
      </c>
      <c r="G2244" s="32">
        <v>0</v>
      </c>
      <c r="H2244" s="32">
        <v>0</v>
      </c>
      <c r="I2244" s="32">
        <v>0</v>
      </c>
      <c r="J2244" s="29">
        <f>Лист4!E2242/1000</f>
        <v>0.316</v>
      </c>
      <c r="K2244" s="33"/>
      <c r="L2244" s="33"/>
    </row>
    <row r="2245" spans="1:12" s="34" customFormat="1" ht="25.5" customHeight="1" x14ac:dyDescent="0.25">
      <c r="A2245" s="23" t="str">
        <f>Лист4!A2243</f>
        <v xml:space="preserve">Гомельская ул. д.18 </v>
      </c>
      <c r="B2245" s="49">
        <f t="shared" si="70"/>
        <v>38.970425531914891</v>
      </c>
      <c r="C2245" s="49">
        <f t="shared" si="71"/>
        <v>2.6570744680851064</v>
      </c>
      <c r="D2245" s="30">
        <v>0</v>
      </c>
      <c r="E2245" s="31">
        <v>2.6570744680851064</v>
      </c>
      <c r="F2245" s="32">
        <v>0</v>
      </c>
      <c r="G2245" s="32">
        <v>0</v>
      </c>
      <c r="H2245" s="32">
        <v>0</v>
      </c>
      <c r="I2245" s="32">
        <v>0</v>
      </c>
      <c r="J2245" s="29">
        <f>Лист4!E2243/1000</f>
        <v>41.627499999999998</v>
      </c>
      <c r="K2245" s="33"/>
      <c r="L2245" s="33"/>
    </row>
    <row r="2246" spans="1:12" s="34" customFormat="1" ht="18.75" customHeight="1" x14ac:dyDescent="0.25">
      <c r="A2246" s="23" t="str">
        <f>Лист4!A2244</f>
        <v xml:space="preserve">Гомельская ул. д.20 </v>
      </c>
      <c r="B2246" s="49">
        <f t="shared" si="70"/>
        <v>20.234570212765959</v>
      </c>
      <c r="C2246" s="49">
        <f t="shared" si="71"/>
        <v>1.3796297872340426</v>
      </c>
      <c r="D2246" s="30">
        <v>0</v>
      </c>
      <c r="E2246" s="31">
        <v>1.3796297872340426</v>
      </c>
      <c r="F2246" s="32">
        <v>0</v>
      </c>
      <c r="G2246" s="32">
        <v>0</v>
      </c>
      <c r="H2246" s="32">
        <v>0</v>
      </c>
      <c r="I2246" s="32">
        <v>0</v>
      </c>
      <c r="J2246" s="29">
        <f>Лист4!E2244/1000</f>
        <v>21.6142</v>
      </c>
      <c r="K2246" s="33"/>
      <c r="L2246" s="33"/>
    </row>
    <row r="2247" spans="1:12" s="34" customFormat="1" ht="18.75" customHeight="1" x14ac:dyDescent="0.25">
      <c r="A2247" s="23" t="str">
        <f>Лист4!A2245</f>
        <v xml:space="preserve">Гомельская ул. д.22 </v>
      </c>
      <c r="B2247" s="49">
        <f t="shared" si="70"/>
        <v>5.070503829787234</v>
      </c>
      <c r="C2247" s="49">
        <f t="shared" si="71"/>
        <v>0.34571617021276596</v>
      </c>
      <c r="D2247" s="30">
        <v>0</v>
      </c>
      <c r="E2247" s="31">
        <v>0.34571617021276596</v>
      </c>
      <c r="F2247" s="32">
        <v>0</v>
      </c>
      <c r="G2247" s="32">
        <v>0</v>
      </c>
      <c r="H2247" s="32">
        <v>0</v>
      </c>
      <c r="I2247" s="32">
        <v>0</v>
      </c>
      <c r="J2247" s="29">
        <f>Лист4!E2245/1000</f>
        <v>5.41622</v>
      </c>
      <c r="K2247" s="33"/>
      <c r="L2247" s="33"/>
    </row>
    <row r="2248" spans="1:12" s="34" customFormat="1" ht="18.75" customHeight="1" x14ac:dyDescent="0.25">
      <c r="A2248" s="23" t="str">
        <f>Лист4!A2246</f>
        <v xml:space="preserve">Гомельская ул. д.28 </v>
      </c>
      <c r="B2248" s="49">
        <f t="shared" si="70"/>
        <v>16.293574468085104</v>
      </c>
      <c r="C2248" s="49">
        <f t="shared" si="71"/>
        <v>1.1109255319148934</v>
      </c>
      <c r="D2248" s="30">
        <v>0</v>
      </c>
      <c r="E2248" s="31">
        <v>1.1109255319148934</v>
      </c>
      <c r="F2248" s="32">
        <v>0</v>
      </c>
      <c r="G2248" s="32">
        <v>0</v>
      </c>
      <c r="H2248" s="32">
        <v>0</v>
      </c>
      <c r="I2248" s="32">
        <v>0</v>
      </c>
      <c r="J2248" s="29">
        <f>Лист4!E2246/1000</f>
        <v>17.404499999999999</v>
      </c>
      <c r="K2248" s="33"/>
      <c r="L2248" s="33"/>
    </row>
    <row r="2249" spans="1:12" s="34" customFormat="1" ht="18.75" customHeight="1" x14ac:dyDescent="0.25">
      <c r="A2249" s="23" t="str">
        <f>Лист4!A2247</f>
        <v xml:space="preserve">Гомельская ул. д.3 </v>
      </c>
      <c r="B2249" s="49">
        <f t="shared" si="70"/>
        <v>12.768612765957446</v>
      </c>
      <c r="C2249" s="49">
        <f t="shared" si="71"/>
        <v>0.87058723404255312</v>
      </c>
      <c r="D2249" s="30">
        <v>0</v>
      </c>
      <c r="E2249" s="31">
        <v>0.87058723404255312</v>
      </c>
      <c r="F2249" s="32">
        <v>0</v>
      </c>
      <c r="G2249" s="32">
        <v>0</v>
      </c>
      <c r="H2249" s="32">
        <v>0</v>
      </c>
      <c r="I2249" s="32">
        <v>0</v>
      </c>
      <c r="J2249" s="29">
        <f>Лист4!E2247/1000</f>
        <v>13.639199999999999</v>
      </c>
      <c r="K2249" s="33"/>
      <c r="L2249" s="33"/>
    </row>
    <row r="2250" spans="1:12" s="34" customFormat="1" ht="18.75" customHeight="1" x14ac:dyDescent="0.25">
      <c r="A2250" s="23" t="str">
        <f>Лист4!A2248</f>
        <v xml:space="preserve">Гомельская ул. д.5 </v>
      </c>
      <c r="B2250" s="49">
        <f t="shared" si="70"/>
        <v>8.1620000000000008</v>
      </c>
      <c r="C2250" s="49">
        <f t="shared" si="71"/>
        <v>0.55650000000000011</v>
      </c>
      <c r="D2250" s="30">
        <v>0</v>
      </c>
      <c r="E2250" s="31">
        <v>0.55650000000000011</v>
      </c>
      <c r="F2250" s="32">
        <v>0</v>
      </c>
      <c r="G2250" s="32">
        <v>0</v>
      </c>
      <c r="H2250" s="32">
        <v>0</v>
      </c>
      <c r="I2250" s="32">
        <v>0</v>
      </c>
      <c r="J2250" s="29">
        <f>Лист4!E2248/1000</f>
        <v>8.7185000000000006</v>
      </c>
      <c r="K2250" s="33"/>
      <c r="L2250" s="33"/>
    </row>
    <row r="2251" spans="1:12" s="34" customFormat="1" ht="18.75" customHeight="1" x14ac:dyDescent="0.25">
      <c r="A2251" s="23" t="str">
        <f>Лист4!A2249</f>
        <v xml:space="preserve">Гомельская ул. д.8 </v>
      </c>
      <c r="B2251" s="49">
        <f t="shared" si="70"/>
        <v>0.36660425531914892</v>
      </c>
      <c r="C2251" s="49">
        <f t="shared" si="71"/>
        <v>2.4995744680851063E-2</v>
      </c>
      <c r="D2251" s="30">
        <v>0</v>
      </c>
      <c r="E2251" s="31">
        <v>2.4995744680851063E-2</v>
      </c>
      <c r="F2251" s="32">
        <v>0</v>
      </c>
      <c r="G2251" s="32">
        <v>0</v>
      </c>
      <c r="H2251" s="32">
        <v>0</v>
      </c>
      <c r="I2251" s="32">
        <v>0</v>
      </c>
      <c r="J2251" s="29">
        <f>Лист4!E2249/1000</f>
        <v>0.3916</v>
      </c>
      <c r="K2251" s="33"/>
      <c r="L2251" s="33"/>
    </row>
    <row r="2252" spans="1:12" s="34" customFormat="1" ht="25.5" customHeight="1" x14ac:dyDescent="0.25">
      <c r="A2252" s="23" t="str">
        <f>Лист4!A2250</f>
        <v xml:space="preserve">Горская ул. д.5 </v>
      </c>
      <c r="B2252" s="49">
        <f t="shared" si="70"/>
        <v>0</v>
      </c>
      <c r="C2252" s="49">
        <f t="shared" si="71"/>
        <v>0</v>
      </c>
      <c r="D2252" s="30">
        <v>0</v>
      </c>
      <c r="E2252" s="31">
        <v>0</v>
      </c>
      <c r="F2252" s="32">
        <v>0</v>
      </c>
      <c r="G2252" s="32">
        <v>0</v>
      </c>
      <c r="H2252" s="32">
        <v>0</v>
      </c>
      <c r="I2252" s="32">
        <v>0</v>
      </c>
      <c r="J2252" s="29">
        <f>Лист4!E2250/1000</f>
        <v>0</v>
      </c>
      <c r="K2252" s="33"/>
      <c r="L2252" s="33"/>
    </row>
    <row r="2253" spans="1:12" s="34" customFormat="1" ht="25.5" customHeight="1" x14ac:dyDescent="0.25">
      <c r="A2253" s="23" t="str">
        <f>Лист4!A2251</f>
        <v xml:space="preserve">Горская ул. д.9 </v>
      </c>
      <c r="B2253" s="49">
        <f t="shared" si="70"/>
        <v>0</v>
      </c>
      <c r="C2253" s="49">
        <f t="shared" si="71"/>
        <v>0</v>
      </c>
      <c r="D2253" s="30">
        <v>0</v>
      </c>
      <c r="E2253" s="31">
        <v>0</v>
      </c>
      <c r="F2253" s="32">
        <v>0</v>
      </c>
      <c r="G2253" s="32">
        <v>0</v>
      </c>
      <c r="H2253" s="32">
        <v>0</v>
      </c>
      <c r="I2253" s="32">
        <v>0</v>
      </c>
      <c r="J2253" s="29">
        <f>Лист4!E2251/1000</f>
        <v>0</v>
      </c>
      <c r="K2253" s="33"/>
      <c r="L2253" s="33"/>
    </row>
    <row r="2254" spans="1:12" s="34" customFormat="1" ht="25.5" customHeight="1" x14ac:dyDescent="0.25">
      <c r="A2254" s="23" t="str">
        <f>Лист4!A2252</f>
        <v xml:space="preserve">Грановский пер. д.54 </v>
      </c>
      <c r="B2254" s="49">
        <f t="shared" si="70"/>
        <v>1192.8959455319145</v>
      </c>
      <c r="C2254" s="49">
        <f t="shared" si="71"/>
        <v>81.33381446808508</v>
      </c>
      <c r="D2254" s="30">
        <v>0</v>
      </c>
      <c r="E2254" s="31">
        <v>81.33381446808508</v>
      </c>
      <c r="F2254" s="32">
        <v>0</v>
      </c>
      <c r="G2254" s="32">
        <v>0</v>
      </c>
      <c r="H2254" s="32">
        <v>0</v>
      </c>
      <c r="I2254" s="32"/>
      <c r="J2254" s="29">
        <f>Лист4!E2252/1000</f>
        <v>1274.2297599999997</v>
      </c>
      <c r="K2254" s="33"/>
      <c r="L2254" s="33"/>
    </row>
    <row r="2255" spans="1:12" s="34" customFormat="1" ht="25.5" customHeight="1" x14ac:dyDescent="0.25">
      <c r="A2255" s="23" t="str">
        <f>Лист4!A2253</f>
        <v xml:space="preserve">Грановский пер. д.59 </v>
      </c>
      <c r="B2255" s="49">
        <f t="shared" si="70"/>
        <v>11.363234042553191</v>
      </c>
      <c r="C2255" s="49">
        <f t="shared" si="71"/>
        <v>0.77476595744680854</v>
      </c>
      <c r="D2255" s="30">
        <v>0</v>
      </c>
      <c r="E2255" s="31">
        <v>0.77476595744680854</v>
      </c>
      <c r="F2255" s="32">
        <v>0</v>
      </c>
      <c r="G2255" s="32">
        <v>0</v>
      </c>
      <c r="H2255" s="32">
        <v>0</v>
      </c>
      <c r="I2255" s="32">
        <v>0</v>
      </c>
      <c r="J2255" s="29">
        <f>Лист4!E2253/1000</f>
        <v>12.138</v>
      </c>
      <c r="K2255" s="33"/>
      <c r="L2255" s="33"/>
    </row>
    <row r="2256" spans="1:12" s="34" customFormat="1" ht="18.75" customHeight="1" x14ac:dyDescent="0.25">
      <c r="A2256" s="23" t="str">
        <f>Лист4!A2254</f>
        <v xml:space="preserve">Грановский пер. д.59 - корп. 2 </v>
      </c>
      <c r="B2256" s="49">
        <f t="shared" si="70"/>
        <v>0</v>
      </c>
      <c r="C2256" s="49">
        <f t="shared" si="71"/>
        <v>0</v>
      </c>
      <c r="D2256" s="30">
        <v>0</v>
      </c>
      <c r="E2256" s="31">
        <v>0</v>
      </c>
      <c r="F2256" s="32">
        <v>0</v>
      </c>
      <c r="G2256" s="32">
        <v>0</v>
      </c>
      <c r="H2256" s="32">
        <v>0</v>
      </c>
      <c r="I2256" s="32">
        <v>0</v>
      </c>
      <c r="J2256" s="29">
        <f>Лист4!E2254/1000</f>
        <v>0</v>
      </c>
      <c r="K2256" s="33"/>
      <c r="L2256" s="33"/>
    </row>
    <row r="2257" spans="1:12" s="34" customFormat="1" ht="18.75" customHeight="1" x14ac:dyDescent="0.25">
      <c r="A2257" s="23" t="str">
        <f>Лист4!A2255</f>
        <v xml:space="preserve">Грановский пер. д.61 </v>
      </c>
      <c r="B2257" s="49">
        <f t="shared" si="70"/>
        <v>278.02079659574468</v>
      </c>
      <c r="C2257" s="49">
        <f t="shared" si="71"/>
        <v>18.955963404255318</v>
      </c>
      <c r="D2257" s="30">
        <v>0</v>
      </c>
      <c r="E2257" s="31">
        <v>18.955963404255318</v>
      </c>
      <c r="F2257" s="32">
        <v>0</v>
      </c>
      <c r="G2257" s="32">
        <v>0</v>
      </c>
      <c r="H2257" s="32">
        <v>0</v>
      </c>
      <c r="I2257" s="32">
        <v>0</v>
      </c>
      <c r="J2257" s="29">
        <f>Лист4!E2255/1000</f>
        <v>296.97676000000001</v>
      </c>
      <c r="K2257" s="33"/>
      <c r="L2257" s="33"/>
    </row>
    <row r="2258" spans="1:12" s="34" customFormat="1" ht="18.75" customHeight="1" x14ac:dyDescent="0.25">
      <c r="A2258" s="23" t="str">
        <f>Лист4!A2256</f>
        <v xml:space="preserve">Грановский пер. д.63 </v>
      </c>
      <c r="B2258" s="49">
        <f t="shared" si="70"/>
        <v>104.89554127659574</v>
      </c>
      <c r="C2258" s="49">
        <f t="shared" si="71"/>
        <v>7.1519687234042539</v>
      </c>
      <c r="D2258" s="30">
        <v>0</v>
      </c>
      <c r="E2258" s="31">
        <v>7.1519687234042539</v>
      </c>
      <c r="F2258" s="32">
        <v>0</v>
      </c>
      <c r="G2258" s="32">
        <v>0</v>
      </c>
      <c r="H2258" s="32">
        <v>0</v>
      </c>
      <c r="I2258" s="32">
        <v>0</v>
      </c>
      <c r="J2258" s="29">
        <f>Лист4!E2256/1000</f>
        <v>112.04750999999999</v>
      </c>
      <c r="K2258" s="33"/>
      <c r="L2258" s="33"/>
    </row>
    <row r="2259" spans="1:12" s="34" customFormat="1" ht="25.5" customHeight="1" x14ac:dyDescent="0.25">
      <c r="A2259" s="23" t="str">
        <f>Лист4!A2257</f>
        <v xml:space="preserve">Грановский пер. д.63 - корп. 1 </v>
      </c>
      <c r="B2259" s="49">
        <f t="shared" si="70"/>
        <v>247.93238893617018</v>
      </c>
      <c r="C2259" s="49">
        <f t="shared" si="71"/>
        <v>16.904481063829785</v>
      </c>
      <c r="D2259" s="30">
        <v>0</v>
      </c>
      <c r="E2259" s="31">
        <v>16.904481063829785</v>
      </c>
      <c r="F2259" s="32">
        <v>0</v>
      </c>
      <c r="G2259" s="32">
        <v>0</v>
      </c>
      <c r="H2259" s="32">
        <v>0</v>
      </c>
      <c r="I2259" s="32">
        <v>0</v>
      </c>
      <c r="J2259" s="29">
        <f>Лист4!E2257/1000</f>
        <v>264.83686999999998</v>
      </c>
      <c r="K2259" s="33"/>
      <c r="L2259" s="33"/>
    </row>
    <row r="2260" spans="1:12" s="34" customFormat="1" ht="25.5" customHeight="1" x14ac:dyDescent="0.25">
      <c r="A2260" s="23" t="str">
        <f>Лист4!A2258</f>
        <v xml:space="preserve">Грановский пер. д.65 - корп. 1 </v>
      </c>
      <c r="B2260" s="49">
        <f t="shared" si="70"/>
        <v>90.984941276595748</v>
      </c>
      <c r="C2260" s="49">
        <f t="shared" si="71"/>
        <v>6.2035187234042564</v>
      </c>
      <c r="D2260" s="30">
        <v>0</v>
      </c>
      <c r="E2260" s="31">
        <v>6.2035187234042564</v>
      </c>
      <c r="F2260" s="32">
        <v>0</v>
      </c>
      <c r="G2260" s="32">
        <v>0</v>
      </c>
      <c r="H2260" s="32">
        <v>0</v>
      </c>
      <c r="I2260" s="32">
        <v>0</v>
      </c>
      <c r="J2260" s="29">
        <f>Лист4!E2258/1000</f>
        <v>97.188460000000006</v>
      </c>
      <c r="K2260" s="33"/>
      <c r="L2260" s="33"/>
    </row>
    <row r="2261" spans="1:12" s="34" customFormat="1" ht="25.5" customHeight="1" x14ac:dyDescent="0.25">
      <c r="A2261" s="23" t="str">
        <f>Лист4!A2259</f>
        <v xml:space="preserve">Грановский пер. д.65 - корп. 2 </v>
      </c>
      <c r="B2261" s="49">
        <f t="shared" si="70"/>
        <v>221.75164000000001</v>
      </c>
      <c r="C2261" s="49">
        <f t="shared" si="71"/>
        <v>15.119430000000001</v>
      </c>
      <c r="D2261" s="30">
        <v>0</v>
      </c>
      <c r="E2261" s="31">
        <v>15.119430000000001</v>
      </c>
      <c r="F2261" s="32">
        <v>0</v>
      </c>
      <c r="G2261" s="32">
        <v>0</v>
      </c>
      <c r="H2261" s="32">
        <v>0</v>
      </c>
      <c r="I2261" s="32">
        <v>0</v>
      </c>
      <c r="J2261" s="29">
        <f>Лист4!E2259/1000</f>
        <v>236.87107</v>
      </c>
      <c r="K2261" s="33"/>
      <c r="L2261" s="33"/>
    </row>
    <row r="2262" spans="1:12" s="34" customFormat="1" ht="25.5" customHeight="1" x14ac:dyDescent="0.25">
      <c r="A2262" s="23" t="str">
        <f>Лист4!A2260</f>
        <v xml:space="preserve">Грановский пер. д.69 </v>
      </c>
      <c r="B2262" s="49">
        <f t="shared" si="70"/>
        <v>4.8643404255319149</v>
      </c>
      <c r="C2262" s="49">
        <f t="shared" si="71"/>
        <v>0.33165957446808508</v>
      </c>
      <c r="D2262" s="30">
        <v>0</v>
      </c>
      <c r="E2262" s="31">
        <v>0.33165957446808508</v>
      </c>
      <c r="F2262" s="32">
        <v>0</v>
      </c>
      <c r="G2262" s="32">
        <v>0</v>
      </c>
      <c r="H2262" s="32">
        <v>0</v>
      </c>
      <c r="I2262" s="32">
        <v>0</v>
      </c>
      <c r="J2262" s="29">
        <f>Лист4!E2260/1000</f>
        <v>5.1959999999999997</v>
      </c>
      <c r="K2262" s="33"/>
      <c r="L2262" s="33"/>
    </row>
    <row r="2263" spans="1:12" s="34" customFormat="1" ht="18.75" customHeight="1" x14ac:dyDescent="0.25">
      <c r="A2263" s="23" t="str">
        <f>Лист4!A2261</f>
        <v xml:space="preserve">Грановский пер. д.69 - корп. 1 </v>
      </c>
      <c r="B2263" s="49">
        <f t="shared" si="70"/>
        <v>131.42528510638297</v>
      </c>
      <c r="C2263" s="49">
        <f t="shared" si="71"/>
        <v>8.9608148936170213</v>
      </c>
      <c r="D2263" s="30">
        <v>0</v>
      </c>
      <c r="E2263" s="31">
        <v>8.9608148936170213</v>
      </c>
      <c r="F2263" s="32">
        <v>0</v>
      </c>
      <c r="G2263" s="32">
        <v>0</v>
      </c>
      <c r="H2263" s="32">
        <v>0</v>
      </c>
      <c r="I2263" s="32">
        <v>0</v>
      </c>
      <c r="J2263" s="29">
        <f>Лист4!E2261/1000</f>
        <v>140.3861</v>
      </c>
      <c r="K2263" s="33"/>
      <c r="L2263" s="33"/>
    </row>
    <row r="2264" spans="1:12" s="34" customFormat="1" ht="18.75" customHeight="1" x14ac:dyDescent="0.25">
      <c r="A2264" s="23" t="str">
        <f>Лист4!A2262</f>
        <v xml:space="preserve">Грановский пер. д.71 </v>
      </c>
      <c r="B2264" s="49">
        <f t="shared" si="70"/>
        <v>70.333691063829804</v>
      </c>
      <c r="C2264" s="49">
        <f t="shared" si="71"/>
        <v>4.7954789361702135</v>
      </c>
      <c r="D2264" s="30">
        <v>0</v>
      </c>
      <c r="E2264" s="31">
        <v>4.7954789361702135</v>
      </c>
      <c r="F2264" s="32">
        <v>0</v>
      </c>
      <c r="G2264" s="32">
        <v>0</v>
      </c>
      <c r="H2264" s="32">
        <v>0</v>
      </c>
      <c r="I2264" s="32">
        <v>0</v>
      </c>
      <c r="J2264" s="29">
        <f>Лист4!E2262/1000</f>
        <v>75.129170000000016</v>
      </c>
      <c r="K2264" s="33"/>
      <c r="L2264" s="33"/>
    </row>
    <row r="2265" spans="1:12" s="34" customFormat="1" ht="25.5" customHeight="1" x14ac:dyDescent="0.25">
      <c r="A2265" s="23" t="str">
        <f>Лист4!A2263</f>
        <v xml:space="preserve">Грановский пер. д.71 - корп. 1 </v>
      </c>
      <c r="B2265" s="49">
        <f t="shared" si="70"/>
        <v>457.93284595744672</v>
      </c>
      <c r="C2265" s="49">
        <f t="shared" si="71"/>
        <v>31.222694042553186</v>
      </c>
      <c r="D2265" s="30">
        <v>0</v>
      </c>
      <c r="E2265" s="31">
        <v>31.222694042553186</v>
      </c>
      <c r="F2265" s="32">
        <v>0</v>
      </c>
      <c r="G2265" s="32">
        <v>0</v>
      </c>
      <c r="H2265" s="32">
        <v>0</v>
      </c>
      <c r="I2265" s="32">
        <v>0</v>
      </c>
      <c r="J2265" s="29">
        <f>Лист4!E2263/1000</f>
        <v>489.15553999999992</v>
      </c>
      <c r="K2265" s="33"/>
      <c r="L2265" s="33"/>
    </row>
    <row r="2266" spans="1:12" s="34" customFormat="1" ht="25.5" customHeight="1" x14ac:dyDescent="0.25">
      <c r="A2266" s="23" t="str">
        <f>Лист4!A2264</f>
        <v xml:space="preserve">Грановский пер. д.71 - корп. 2 </v>
      </c>
      <c r="B2266" s="49">
        <f t="shared" si="70"/>
        <v>170.01965106382977</v>
      </c>
      <c r="C2266" s="49">
        <f t="shared" si="71"/>
        <v>11.592248936170211</v>
      </c>
      <c r="D2266" s="30">
        <v>0</v>
      </c>
      <c r="E2266" s="31">
        <v>11.592248936170211</v>
      </c>
      <c r="F2266" s="32">
        <v>0</v>
      </c>
      <c r="G2266" s="32">
        <v>0</v>
      </c>
      <c r="H2266" s="32">
        <v>0</v>
      </c>
      <c r="I2266" s="32">
        <v>0</v>
      </c>
      <c r="J2266" s="29">
        <f>Лист4!E2264/1000</f>
        <v>181.61189999999999</v>
      </c>
      <c r="K2266" s="33"/>
      <c r="L2266" s="33"/>
    </row>
    <row r="2267" spans="1:12" s="34" customFormat="1" ht="18.75" customHeight="1" x14ac:dyDescent="0.25">
      <c r="A2267" s="23" t="str">
        <f>Лист4!A2265</f>
        <v xml:space="preserve">Грановский пер. д.71 - корп. 3 </v>
      </c>
      <c r="B2267" s="49">
        <f t="shared" si="70"/>
        <v>54.934374468085103</v>
      </c>
      <c r="C2267" s="49">
        <f t="shared" si="71"/>
        <v>3.7455255319148932</v>
      </c>
      <c r="D2267" s="30">
        <v>0</v>
      </c>
      <c r="E2267" s="31">
        <v>3.7455255319148932</v>
      </c>
      <c r="F2267" s="32">
        <v>0</v>
      </c>
      <c r="G2267" s="32">
        <v>0</v>
      </c>
      <c r="H2267" s="32">
        <v>0</v>
      </c>
      <c r="I2267" s="32">
        <v>0</v>
      </c>
      <c r="J2267" s="29">
        <f>Лист4!E2265/1000</f>
        <v>58.679899999999996</v>
      </c>
      <c r="K2267" s="33"/>
      <c r="L2267" s="33"/>
    </row>
    <row r="2268" spans="1:12" s="34" customFormat="1" ht="18.75" customHeight="1" x14ac:dyDescent="0.25">
      <c r="A2268" s="23" t="str">
        <f>Лист4!A2266</f>
        <v xml:space="preserve">Грановского пер. д.54 - корп. 2 </v>
      </c>
      <c r="B2268" s="49">
        <f t="shared" si="70"/>
        <v>654.54014297872334</v>
      </c>
      <c r="C2268" s="49">
        <f t="shared" si="71"/>
        <v>44.627737021276594</v>
      </c>
      <c r="D2268" s="30">
        <v>0</v>
      </c>
      <c r="E2268" s="31">
        <v>44.627737021276594</v>
      </c>
      <c r="F2268" s="32">
        <v>0</v>
      </c>
      <c r="G2268" s="32">
        <v>0</v>
      </c>
      <c r="H2268" s="32">
        <v>0</v>
      </c>
      <c r="I2268" s="32">
        <v>0</v>
      </c>
      <c r="J2268" s="29">
        <f>Лист4!E2266/1000</f>
        <v>699.16787999999997</v>
      </c>
      <c r="K2268" s="33"/>
      <c r="L2268" s="33"/>
    </row>
    <row r="2269" spans="1:12" s="34" customFormat="1" ht="18.75" customHeight="1" x14ac:dyDescent="0.25">
      <c r="A2269" s="23" t="str">
        <f>Лист4!A2267</f>
        <v xml:space="preserve">Грановского пер. д.56 - корп. 1 </v>
      </c>
      <c r="B2269" s="49">
        <f t="shared" si="70"/>
        <v>539.69015404255322</v>
      </c>
      <c r="C2269" s="49">
        <f t="shared" si="71"/>
        <v>36.797055957446808</v>
      </c>
      <c r="D2269" s="30">
        <v>0</v>
      </c>
      <c r="E2269" s="31">
        <v>36.797055957446808</v>
      </c>
      <c r="F2269" s="32">
        <v>0</v>
      </c>
      <c r="G2269" s="32">
        <v>0</v>
      </c>
      <c r="H2269" s="32">
        <v>0</v>
      </c>
      <c r="I2269" s="32">
        <v>0</v>
      </c>
      <c r="J2269" s="29">
        <f>Лист4!E2267/1000</f>
        <v>576.48721</v>
      </c>
      <c r="K2269" s="33"/>
      <c r="L2269" s="33"/>
    </row>
    <row r="2270" spans="1:12" s="34" customFormat="1" ht="18.75" customHeight="1" x14ac:dyDescent="0.25">
      <c r="A2270" s="23" t="str">
        <f>Лист4!A2268</f>
        <v xml:space="preserve">Грановского пер. д.57 </v>
      </c>
      <c r="B2270" s="49">
        <f t="shared" si="70"/>
        <v>1393.8155889361697</v>
      </c>
      <c r="C2270" s="49">
        <f t="shared" si="71"/>
        <v>95.032881063829763</v>
      </c>
      <c r="D2270" s="30">
        <v>0</v>
      </c>
      <c r="E2270" s="31">
        <v>95.032881063829763</v>
      </c>
      <c r="F2270" s="32">
        <v>0</v>
      </c>
      <c r="G2270" s="32">
        <v>0</v>
      </c>
      <c r="H2270" s="32">
        <v>0</v>
      </c>
      <c r="I2270" s="32"/>
      <c r="J2270" s="29">
        <f>Лист4!E2268/1000</f>
        <v>1488.8484699999995</v>
      </c>
      <c r="K2270" s="33"/>
      <c r="L2270" s="33"/>
    </row>
    <row r="2271" spans="1:12" s="34" customFormat="1" ht="18.75" customHeight="1" x14ac:dyDescent="0.25">
      <c r="A2271" s="23" t="str">
        <f>Лист4!A2269</f>
        <v xml:space="preserve">Грановского пер. д.59 </v>
      </c>
      <c r="B2271" s="49">
        <f t="shared" si="70"/>
        <v>2019.3849336170219</v>
      </c>
      <c r="C2271" s="49">
        <f t="shared" si="71"/>
        <v>137.68533638297876</v>
      </c>
      <c r="D2271" s="30">
        <v>0</v>
      </c>
      <c r="E2271" s="31">
        <v>137.68533638297876</v>
      </c>
      <c r="F2271" s="32">
        <v>0</v>
      </c>
      <c r="G2271" s="32">
        <v>0</v>
      </c>
      <c r="H2271" s="32">
        <v>0</v>
      </c>
      <c r="I2271" s="32">
        <v>0</v>
      </c>
      <c r="J2271" s="29">
        <f>Лист4!E2269/1000</f>
        <v>2157.0702700000006</v>
      </c>
      <c r="K2271" s="33"/>
      <c r="L2271" s="33"/>
    </row>
    <row r="2272" spans="1:12" s="34" customFormat="1" ht="25.5" customHeight="1" x14ac:dyDescent="0.25">
      <c r="A2272" s="23" t="str">
        <f>Лист4!A2270</f>
        <v xml:space="preserve">Грановского пер. д.59 - корп. 1 </v>
      </c>
      <c r="B2272" s="49">
        <f t="shared" si="70"/>
        <v>1272.6619821276602</v>
      </c>
      <c r="C2272" s="49">
        <f t="shared" si="71"/>
        <v>86.772407872340466</v>
      </c>
      <c r="D2272" s="30">
        <v>0</v>
      </c>
      <c r="E2272" s="31">
        <v>86.772407872340466</v>
      </c>
      <c r="F2272" s="32">
        <v>0</v>
      </c>
      <c r="G2272" s="32">
        <v>0</v>
      </c>
      <c r="H2272" s="32">
        <v>0</v>
      </c>
      <c r="I2272" s="32">
        <v>0</v>
      </c>
      <c r="J2272" s="29">
        <f>Лист4!E2270/1000</f>
        <v>1359.4343900000006</v>
      </c>
      <c r="K2272" s="33"/>
      <c r="L2272" s="33"/>
    </row>
    <row r="2273" spans="1:12" s="34" customFormat="1" ht="25.5" customHeight="1" x14ac:dyDescent="0.25">
      <c r="A2273" s="23" t="str">
        <f>Лист4!A2271</f>
        <v xml:space="preserve">Грановского пер. д.59 - корп. 2 </v>
      </c>
      <c r="B2273" s="49">
        <f t="shared" si="70"/>
        <v>579.94895234042554</v>
      </c>
      <c r="C2273" s="49">
        <f t="shared" si="71"/>
        <v>30.003337659574477</v>
      </c>
      <c r="D2273" s="30">
        <v>0</v>
      </c>
      <c r="E2273" s="31">
        <v>30.003337659574477</v>
      </c>
      <c r="F2273" s="32">
        <v>0</v>
      </c>
      <c r="G2273" s="32">
        <v>0</v>
      </c>
      <c r="H2273" s="32">
        <v>0</v>
      </c>
      <c r="I2273" s="41">
        <v>139.9</v>
      </c>
      <c r="J2273" s="29">
        <f>Лист4!E2271/1000</f>
        <v>470.05229000000008</v>
      </c>
      <c r="K2273" s="33"/>
      <c r="L2273" s="33"/>
    </row>
    <row r="2274" spans="1:12" s="34" customFormat="1" ht="25.5" customHeight="1" x14ac:dyDescent="0.25">
      <c r="A2274" s="23" t="str">
        <f>Лист4!A2272</f>
        <v xml:space="preserve">Грановского пер. д.65 </v>
      </c>
      <c r="B2274" s="49">
        <f t="shared" si="70"/>
        <v>196.00099574468084</v>
      </c>
      <c r="C2274" s="49">
        <f t="shared" si="71"/>
        <v>13.363704255319149</v>
      </c>
      <c r="D2274" s="30">
        <v>0</v>
      </c>
      <c r="E2274" s="31">
        <v>13.363704255319149</v>
      </c>
      <c r="F2274" s="32">
        <v>0</v>
      </c>
      <c r="G2274" s="32">
        <v>0</v>
      </c>
      <c r="H2274" s="32">
        <v>0</v>
      </c>
      <c r="I2274" s="32"/>
      <c r="J2274" s="29">
        <f>Лист4!E2272/1000</f>
        <v>209.3647</v>
      </c>
      <c r="K2274" s="33"/>
      <c r="L2274" s="33"/>
    </row>
    <row r="2275" spans="1:12" s="34" customFormat="1" ht="25.5" customHeight="1" x14ac:dyDescent="0.25">
      <c r="A2275" s="23" t="str">
        <f>Лист4!A2273</f>
        <v xml:space="preserve">Грановского пер. д.69 </v>
      </c>
      <c r="B2275" s="49">
        <f t="shared" si="70"/>
        <v>112.57849361702128</v>
      </c>
      <c r="C2275" s="49">
        <f t="shared" si="71"/>
        <v>7.675806382978724</v>
      </c>
      <c r="D2275" s="30">
        <v>0</v>
      </c>
      <c r="E2275" s="31">
        <v>7.675806382978724</v>
      </c>
      <c r="F2275" s="32">
        <v>0</v>
      </c>
      <c r="G2275" s="32">
        <v>0</v>
      </c>
      <c r="H2275" s="32">
        <v>0</v>
      </c>
      <c r="I2275" s="32">
        <v>0</v>
      </c>
      <c r="J2275" s="29">
        <f>Лист4!E2273/1000</f>
        <v>120.2543</v>
      </c>
      <c r="K2275" s="33"/>
      <c r="L2275" s="33"/>
    </row>
    <row r="2276" spans="1:12" s="34" customFormat="1" ht="18.75" customHeight="1" x14ac:dyDescent="0.25">
      <c r="A2276" s="23" t="str">
        <f>Лист4!A2274</f>
        <v xml:space="preserve">Дворжака ул. д.1 </v>
      </c>
      <c r="B2276" s="49">
        <f t="shared" si="70"/>
        <v>19.005303829787316</v>
      </c>
      <c r="C2276" s="49">
        <f t="shared" si="71"/>
        <v>1.2958161702127657</v>
      </c>
      <c r="D2276" s="30">
        <v>0</v>
      </c>
      <c r="E2276" s="31">
        <v>1.2958161702127657</v>
      </c>
      <c r="F2276" s="32">
        <v>0</v>
      </c>
      <c r="G2276" s="32">
        <v>0</v>
      </c>
      <c r="H2276" s="32">
        <v>0</v>
      </c>
      <c r="I2276" s="32">
        <v>1282.4000000000001</v>
      </c>
      <c r="J2276" s="29">
        <f>Лист4!E2274/1000-I2276</f>
        <v>-1262.09888</v>
      </c>
      <c r="K2276" s="33"/>
      <c r="L2276" s="33"/>
    </row>
    <row r="2277" spans="1:12" s="34" customFormat="1" ht="18.75" customHeight="1" x14ac:dyDescent="0.25">
      <c r="A2277" s="23" t="str">
        <f>Лист4!A2275</f>
        <v xml:space="preserve">Дворжака ул. д.11 </v>
      </c>
      <c r="B2277" s="49">
        <f t="shared" si="70"/>
        <v>69.268076595744674</v>
      </c>
      <c r="C2277" s="49">
        <f t="shared" si="71"/>
        <v>4.722823404255319</v>
      </c>
      <c r="D2277" s="30">
        <v>0</v>
      </c>
      <c r="E2277" s="31">
        <v>4.722823404255319</v>
      </c>
      <c r="F2277" s="32">
        <v>0</v>
      </c>
      <c r="G2277" s="32">
        <v>0</v>
      </c>
      <c r="H2277" s="32">
        <v>0</v>
      </c>
      <c r="I2277" s="32">
        <v>0</v>
      </c>
      <c r="J2277" s="29">
        <f>Лист4!E2275/1000</f>
        <v>73.990899999999996</v>
      </c>
      <c r="K2277" s="33"/>
      <c r="L2277" s="33"/>
    </row>
    <row r="2278" spans="1:12" s="34" customFormat="1" ht="25.5" customHeight="1" x14ac:dyDescent="0.25">
      <c r="A2278" s="23" t="str">
        <f>Лист4!A2276</f>
        <v xml:space="preserve">Дворжака ул. д.3 </v>
      </c>
      <c r="B2278" s="49">
        <f t="shared" si="70"/>
        <v>29.91419574468085</v>
      </c>
      <c r="C2278" s="49">
        <f t="shared" si="71"/>
        <v>2.0396042553191487</v>
      </c>
      <c r="D2278" s="30">
        <v>0</v>
      </c>
      <c r="E2278" s="31">
        <v>2.0396042553191487</v>
      </c>
      <c r="F2278" s="32">
        <v>0</v>
      </c>
      <c r="G2278" s="32">
        <v>0</v>
      </c>
      <c r="H2278" s="32">
        <v>0</v>
      </c>
      <c r="I2278" s="32">
        <v>0</v>
      </c>
      <c r="J2278" s="29">
        <f>Лист4!E2276/1000</f>
        <v>31.953799999999998</v>
      </c>
      <c r="K2278" s="33"/>
      <c r="L2278" s="33"/>
    </row>
    <row r="2279" spans="1:12" s="34" customFormat="1" ht="18.75" customHeight="1" x14ac:dyDescent="0.25">
      <c r="A2279" s="23" t="str">
        <f>Лист4!A2277</f>
        <v xml:space="preserve">Дворжака ул. д.9 </v>
      </c>
      <c r="B2279" s="49">
        <f t="shared" si="70"/>
        <v>39.497114893617024</v>
      </c>
      <c r="C2279" s="49">
        <f t="shared" si="71"/>
        <v>2.6929851063829791</v>
      </c>
      <c r="D2279" s="30">
        <v>0</v>
      </c>
      <c r="E2279" s="31">
        <v>2.6929851063829791</v>
      </c>
      <c r="F2279" s="32">
        <v>0</v>
      </c>
      <c r="G2279" s="32">
        <v>0</v>
      </c>
      <c r="H2279" s="32">
        <v>0</v>
      </c>
      <c r="I2279" s="32">
        <v>0</v>
      </c>
      <c r="J2279" s="29">
        <f>Лист4!E2277/1000</f>
        <v>42.190100000000001</v>
      </c>
      <c r="K2279" s="33"/>
      <c r="L2279" s="33"/>
    </row>
    <row r="2280" spans="1:12" s="34" customFormat="1" ht="18.75" customHeight="1" x14ac:dyDescent="0.25">
      <c r="A2280" s="23" t="str">
        <f>Лист4!A2278</f>
        <v xml:space="preserve">Депутатская ул. д.14 </v>
      </c>
      <c r="B2280" s="49">
        <f t="shared" si="70"/>
        <v>950.60343914893588</v>
      </c>
      <c r="C2280" s="49">
        <f t="shared" si="71"/>
        <v>64.813870851063811</v>
      </c>
      <c r="D2280" s="30">
        <v>0</v>
      </c>
      <c r="E2280" s="31">
        <v>64.813870851063811</v>
      </c>
      <c r="F2280" s="32">
        <v>0</v>
      </c>
      <c r="G2280" s="32">
        <v>0</v>
      </c>
      <c r="H2280" s="32">
        <v>0</v>
      </c>
      <c r="I2280" s="32">
        <v>0</v>
      </c>
      <c r="J2280" s="29">
        <f>Лист4!E2278/1000</f>
        <v>1015.4173099999997</v>
      </c>
      <c r="K2280" s="33"/>
      <c r="L2280" s="33"/>
    </row>
    <row r="2281" spans="1:12" s="34" customFormat="1" ht="18.75" customHeight="1" x14ac:dyDescent="0.25">
      <c r="A2281" s="23" t="str">
        <f>Лист4!A2279</f>
        <v xml:space="preserve">Депутатская ул. д.2 - корп. 1 </v>
      </c>
      <c r="B2281" s="49">
        <f t="shared" si="70"/>
        <v>193.44939829787234</v>
      </c>
      <c r="C2281" s="49">
        <f t="shared" si="71"/>
        <v>13.189731702127659</v>
      </c>
      <c r="D2281" s="30">
        <v>0</v>
      </c>
      <c r="E2281" s="31">
        <v>13.189731702127659</v>
      </c>
      <c r="F2281" s="32">
        <v>0</v>
      </c>
      <c r="G2281" s="32">
        <v>0</v>
      </c>
      <c r="H2281" s="32">
        <v>0</v>
      </c>
      <c r="I2281" s="32">
        <v>0</v>
      </c>
      <c r="J2281" s="29">
        <f>Лист4!E2279/1000</f>
        <v>206.63912999999999</v>
      </c>
      <c r="K2281" s="33"/>
      <c r="L2281" s="33"/>
    </row>
    <row r="2282" spans="1:12" s="34" customFormat="1" ht="18.75" customHeight="1" x14ac:dyDescent="0.25">
      <c r="A2282" s="23" t="str">
        <f>Лист4!A2280</f>
        <v xml:space="preserve">Депутатская ул. д.4 </v>
      </c>
      <c r="B2282" s="49">
        <f t="shared" si="70"/>
        <v>461.08582978723405</v>
      </c>
      <c r="C2282" s="49">
        <f t="shared" si="71"/>
        <v>31.437670212765958</v>
      </c>
      <c r="D2282" s="30">
        <v>0</v>
      </c>
      <c r="E2282" s="31">
        <v>31.437670212765958</v>
      </c>
      <c r="F2282" s="32">
        <v>0</v>
      </c>
      <c r="G2282" s="32">
        <v>0</v>
      </c>
      <c r="H2282" s="32">
        <v>0</v>
      </c>
      <c r="I2282" s="32">
        <v>0</v>
      </c>
      <c r="J2282" s="29">
        <f>Лист4!E2280/1000</f>
        <v>492.52350000000001</v>
      </c>
      <c r="K2282" s="33"/>
      <c r="L2282" s="33"/>
    </row>
    <row r="2283" spans="1:12" s="34" customFormat="1" ht="18.75" customHeight="1" x14ac:dyDescent="0.25">
      <c r="A2283" s="23" t="str">
        <f>Лист4!A2281</f>
        <v xml:space="preserve">Депутатская ул. д.4 - корп. 1 </v>
      </c>
      <c r="B2283" s="49">
        <f t="shared" si="70"/>
        <v>507.58737021276596</v>
      </c>
      <c r="C2283" s="49">
        <f t="shared" si="71"/>
        <v>34.608229787234045</v>
      </c>
      <c r="D2283" s="30">
        <v>0</v>
      </c>
      <c r="E2283" s="31">
        <v>34.608229787234045</v>
      </c>
      <c r="F2283" s="32">
        <v>0</v>
      </c>
      <c r="G2283" s="32">
        <v>0</v>
      </c>
      <c r="H2283" s="32">
        <v>0</v>
      </c>
      <c r="I2283" s="32">
        <v>0</v>
      </c>
      <c r="J2283" s="29">
        <f>Лист4!E2281/1000</f>
        <v>542.19560000000001</v>
      </c>
      <c r="K2283" s="33"/>
      <c r="L2283" s="33"/>
    </row>
    <row r="2284" spans="1:12" s="34" customFormat="1" ht="18.75" customHeight="1" x14ac:dyDescent="0.25">
      <c r="A2284" s="23" t="str">
        <f>Лист4!A2282</f>
        <v xml:space="preserve">Депутатская ул. д.8 </v>
      </c>
      <c r="B2284" s="49">
        <f t="shared" si="70"/>
        <v>336.06688851063842</v>
      </c>
      <c r="C2284" s="49">
        <f t="shared" si="71"/>
        <v>22.913651489361712</v>
      </c>
      <c r="D2284" s="30">
        <v>0</v>
      </c>
      <c r="E2284" s="31">
        <v>22.913651489361712</v>
      </c>
      <c r="F2284" s="32">
        <v>0</v>
      </c>
      <c r="G2284" s="32">
        <v>0</v>
      </c>
      <c r="H2284" s="32">
        <v>0</v>
      </c>
      <c r="I2284" s="32">
        <v>0</v>
      </c>
      <c r="J2284" s="29">
        <f>Лист4!E2282/1000</f>
        <v>358.98054000000013</v>
      </c>
      <c r="K2284" s="33"/>
      <c r="L2284" s="33"/>
    </row>
    <row r="2285" spans="1:12" s="34" customFormat="1" ht="18.75" customHeight="1" x14ac:dyDescent="0.25">
      <c r="A2285" s="23" t="str">
        <f>Лист4!A2283</f>
        <v>Депутатская ул. д.8 ком. 31</v>
      </c>
      <c r="B2285" s="49">
        <f t="shared" si="70"/>
        <v>3.9285446808510636</v>
      </c>
      <c r="C2285" s="49">
        <f t="shared" si="71"/>
        <v>0.26785531914893618</v>
      </c>
      <c r="D2285" s="30">
        <v>0</v>
      </c>
      <c r="E2285" s="31">
        <v>0.26785531914893618</v>
      </c>
      <c r="F2285" s="32">
        <v>0</v>
      </c>
      <c r="G2285" s="32">
        <v>0</v>
      </c>
      <c r="H2285" s="32">
        <v>0</v>
      </c>
      <c r="I2285" s="32">
        <v>0</v>
      </c>
      <c r="J2285" s="29">
        <f>Лист4!E2283/1000</f>
        <v>4.1963999999999997</v>
      </c>
      <c r="K2285" s="33"/>
      <c r="L2285" s="33"/>
    </row>
    <row r="2286" spans="1:12" s="34" customFormat="1" ht="18.75" customHeight="1" x14ac:dyDescent="0.25">
      <c r="A2286" s="23" t="str">
        <f>Лист4!A2284</f>
        <v>Депутатская ул. д.8 ком.52</v>
      </c>
      <c r="B2286" s="49">
        <f t="shared" si="70"/>
        <v>0</v>
      </c>
      <c r="C2286" s="49">
        <f t="shared" si="71"/>
        <v>0</v>
      </c>
      <c r="D2286" s="30">
        <v>0</v>
      </c>
      <c r="E2286" s="31">
        <v>0</v>
      </c>
      <c r="F2286" s="32">
        <v>0</v>
      </c>
      <c r="G2286" s="32">
        <v>0</v>
      </c>
      <c r="H2286" s="32">
        <v>0</v>
      </c>
      <c r="I2286" s="32">
        <v>0</v>
      </c>
      <c r="J2286" s="29">
        <f>Лист4!E2284/1000</f>
        <v>0</v>
      </c>
      <c r="K2286" s="33"/>
      <c r="L2286" s="33"/>
    </row>
    <row r="2287" spans="1:12" s="34" customFormat="1" ht="18.75" customHeight="1" x14ac:dyDescent="0.25">
      <c r="A2287" s="23" t="str">
        <f>Лист4!A2285</f>
        <v xml:space="preserve">Депутатский 1-й пер. д.15 - корп. 1 </v>
      </c>
      <c r="B2287" s="49">
        <f t="shared" si="70"/>
        <v>279.80597957446804</v>
      </c>
      <c r="C2287" s="49">
        <f t="shared" si="71"/>
        <v>19.077680425531913</v>
      </c>
      <c r="D2287" s="30">
        <v>0</v>
      </c>
      <c r="E2287" s="31">
        <v>19.077680425531913</v>
      </c>
      <c r="F2287" s="32">
        <v>0</v>
      </c>
      <c r="G2287" s="32">
        <v>0</v>
      </c>
      <c r="H2287" s="32">
        <v>0</v>
      </c>
      <c r="I2287" s="32">
        <v>0</v>
      </c>
      <c r="J2287" s="29">
        <f>Лист4!E2285/1000</f>
        <v>298.88365999999996</v>
      </c>
      <c r="K2287" s="33"/>
      <c r="L2287" s="33"/>
    </row>
    <row r="2288" spans="1:12" s="34" customFormat="1" ht="18.75" customHeight="1" x14ac:dyDescent="0.25">
      <c r="A2288" s="23" t="str">
        <f>Лист4!A2286</f>
        <v xml:space="preserve">Джамбульская ул. д.11 </v>
      </c>
      <c r="B2288" s="49">
        <f t="shared" si="70"/>
        <v>22.076578723404257</v>
      </c>
      <c r="C2288" s="49">
        <f t="shared" si="71"/>
        <v>1.5052212765957447</v>
      </c>
      <c r="D2288" s="30">
        <v>0</v>
      </c>
      <c r="E2288" s="31">
        <v>1.5052212765957447</v>
      </c>
      <c r="F2288" s="32">
        <v>0</v>
      </c>
      <c r="G2288" s="32">
        <v>0</v>
      </c>
      <c r="H2288" s="32">
        <v>0</v>
      </c>
      <c r="I2288" s="32">
        <v>0</v>
      </c>
      <c r="J2288" s="29">
        <f>Лист4!E2286/1000</f>
        <v>23.581800000000001</v>
      </c>
      <c r="K2288" s="33"/>
      <c r="L2288" s="33"/>
    </row>
    <row r="2289" spans="1:12" s="34" customFormat="1" ht="25.5" customHeight="1" x14ac:dyDescent="0.25">
      <c r="A2289" s="23" t="str">
        <f>Лист4!A2287</f>
        <v xml:space="preserve">Джамбульская ул. д.11/10 </v>
      </c>
      <c r="B2289" s="49">
        <f t="shared" si="70"/>
        <v>6.9325276595744683</v>
      </c>
      <c r="C2289" s="49">
        <f t="shared" si="71"/>
        <v>0.47267234042553191</v>
      </c>
      <c r="D2289" s="30">
        <v>0</v>
      </c>
      <c r="E2289" s="31">
        <v>0.47267234042553191</v>
      </c>
      <c r="F2289" s="32">
        <v>0</v>
      </c>
      <c r="G2289" s="32">
        <v>0</v>
      </c>
      <c r="H2289" s="32">
        <v>0</v>
      </c>
      <c r="I2289" s="32">
        <v>0</v>
      </c>
      <c r="J2289" s="29">
        <f>Лист4!E2287/1000</f>
        <v>7.4051999999999998</v>
      </c>
      <c r="K2289" s="33"/>
      <c r="L2289" s="33"/>
    </row>
    <row r="2290" spans="1:12" s="34" customFormat="1" ht="18.75" customHeight="1" x14ac:dyDescent="0.25">
      <c r="A2290" s="23" t="str">
        <f>Лист4!A2288</f>
        <v xml:space="preserve">Джамбульская ул. д.12 </v>
      </c>
      <c r="B2290" s="49">
        <f t="shared" si="70"/>
        <v>28.1923914893617</v>
      </c>
      <c r="C2290" s="49">
        <f t="shared" si="71"/>
        <v>1.9222085106382978</v>
      </c>
      <c r="D2290" s="30">
        <v>0</v>
      </c>
      <c r="E2290" s="31">
        <v>1.9222085106382978</v>
      </c>
      <c r="F2290" s="32">
        <v>0</v>
      </c>
      <c r="G2290" s="32">
        <v>0</v>
      </c>
      <c r="H2290" s="32">
        <v>0</v>
      </c>
      <c r="I2290" s="32"/>
      <c r="J2290" s="29">
        <f>Лист4!E2288/1000</f>
        <v>30.114599999999999</v>
      </c>
      <c r="K2290" s="33"/>
      <c r="L2290" s="33"/>
    </row>
    <row r="2291" spans="1:12" s="34" customFormat="1" ht="18.75" customHeight="1" x14ac:dyDescent="0.25">
      <c r="A2291" s="23" t="str">
        <f>Лист4!A2289</f>
        <v xml:space="preserve">Джамбульская ул. д.13 </v>
      </c>
      <c r="B2291" s="49">
        <f t="shared" si="70"/>
        <v>44.970621276595736</v>
      </c>
      <c r="C2291" s="49">
        <f t="shared" si="71"/>
        <v>3.0661787234042546</v>
      </c>
      <c r="D2291" s="30">
        <v>0</v>
      </c>
      <c r="E2291" s="31">
        <v>3.0661787234042546</v>
      </c>
      <c r="F2291" s="32">
        <v>0</v>
      </c>
      <c r="G2291" s="32">
        <v>0</v>
      </c>
      <c r="H2291" s="32">
        <v>0</v>
      </c>
      <c r="I2291" s="32"/>
      <c r="J2291" s="29">
        <f>Лист4!E2289/1000</f>
        <v>48.036799999999992</v>
      </c>
      <c r="K2291" s="33"/>
      <c r="L2291" s="33"/>
    </row>
    <row r="2292" spans="1:12" s="34" customFormat="1" ht="25.5" customHeight="1" x14ac:dyDescent="0.25">
      <c r="A2292" s="23" t="str">
        <f>Лист4!A2290</f>
        <v xml:space="preserve">Джамбульская ул. д.14 </v>
      </c>
      <c r="B2292" s="49">
        <f t="shared" si="70"/>
        <v>23.65403489361702</v>
      </c>
      <c r="C2292" s="49">
        <f t="shared" si="71"/>
        <v>1.6127751063829789</v>
      </c>
      <c r="D2292" s="30">
        <v>0</v>
      </c>
      <c r="E2292" s="31">
        <v>1.6127751063829789</v>
      </c>
      <c r="F2292" s="32">
        <v>0</v>
      </c>
      <c r="G2292" s="32">
        <v>0</v>
      </c>
      <c r="H2292" s="32">
        <v>0</v>
      </c>
      <c r="I2292" s="32">
        <v>0</v>
      </c>
      <c r="J2292" s="29">
        <f>Лист4!E2290/1000</f>
        <v>25.26681</v>
      </c>
      <c r="K2292" s="33"/>
      <c r="L2292" s="33"/>
    </row>
    <row r="2293" spans="1:12" s="34" customFormat="1" ht="18.75" customHeight="1" x14ac:dyDescent="0.25">
      <c r="A2293" s="23" t="str">
        <f>Лист4!A2291</f>
        <v xml:space="preserve">Джамбульская ул. д.15 </v>
      </c>
      <c r="B2293" s="49">
        <f t="shared" si="70"/>
        <v>23.959965957446812</v>
      </c>
      <c r="C2293" s="49">
        <f t="shared" si="71"/>
        <v>1.6336340425531917</v>
      </c>
      <c r="D2293" s="30">
        <v>0</v>
      </c>
      <c r="E2293" s="31">
        <v>1.6336340425531917</v>
      </c>
      <c r="F2293" s="32">
        <v>0</v>
      </c>
      <c r="G2293" s="32">
        <v>0</v>
      </c>
      <c r="H2293" s="32">
        <v>0</v>
      </c>
      <c r="I2293" s="32">
        <v>0</v>
      </c>
      <c r="J2293" s="29">
        <f>Лист4!E2291/1000</f>
        <v>25.593600000000002</v>
      </c>
      <c r="K2293" s="33"/>
      <c r="L2293" s="33"/>
    </row>
    <row r="2294" spans="1:12" s="34" customFormat="1" ht="25.5" customHeight="1" x14ac:dyDescent="0.25">
      <c r="A2294" s="23" t="str">
        <f>Лист4!A2292</f>
        <v xml:space="preserve">Джамбульская ул. д.16 </v>
      </c>
      <c r="B2294" s="49">
        <f t="shared" si="70"/>
        <v>28.192578723404253</v>
      </c>
      <c r="C2294" s="49">
        <f t="shared" si="71"/>
        <v>1.9222212765957447</v>
      </c>
      <c r="D2294" s="30">
        <v>0</v>
      </c>
      <c r="E2294" s="31">
        <v>1.9222212765957447</v>
      </c>
      <c r="F2294" s="32">
        <v>0</v>
      </c>
      <c r="G2294" s="32">
        <v>0</v>
      </c>
      <c r="H2294" s="32">
        <v>0</v>
      </c>
      <c r="I2294" s="32">
        <v>0</v>
      </c>
      <c r="J2294" s="29">
        <f>Лист4!E2292/1000</f>
        <v>30.114799999999999</v>
      </c>
      <c r="K2294" s="33"/>
      <c r="L2294" s="33"/>
    </row>
    <row r="2295" spans="1:12" s="34" customFormat="1" ht="25.5" customHeight="1" x14ac:dyDescent="0.25">
      <c r="A2295" s="23" t="str">
        <f>Лист4!A2293</f>
        <v xml:space="preserve">Джамбульская ул. д.17 </v>
      </c>
      <c r="B2295" s="49">
        <f t="shared" si="70"/>
        <v>11.907336170212767</v>
      </c>
      <c r="C2295" s="49">
        <f t="shared" si="71"/>
        <v>0.81186382978723404</v>
      </c>
      <c r="D2295" s="30">
        <v>0</v>
      </c>
      <c r="E2295" s="31">
        <v>0.81186382978723404</v>
      </c>
      <c r="F2295" s="32">
        <v>0</v>
      </c>
      <c r="G2295" s="32">
        <v>0</v>
      </c>
      <c r="H2295" s="32">
        <v>0</v>
      </c>
      <c r="I2295" s="32">
        <v>0</v>
      </c>
      <c r="J2295" s="29">
        <f>Лист4!E2293/1000</f>
        <v>12.719200000000001</v>
      </c>
      <c r="K2295" s="33"/>
      <c r="L2295" s="33"/>
    </row>
    <row r="2296" spans="1:12" s="34" customFormat="1" ht="18.75" customHeight="1" x14ac:dyDescent="0.25">
      <c r="A2296" s="23" t="str">
        <f>Лист4!A2294</f>
        <v xml:space="preserve">Джамбульская ул. д.3 </v>
      </c>
      <c r="B2296" s="49">
        <f t="shared" si="70"/>
        <v>58.332765957446803</v>
      </c>
      <c r="C2296" s="49">
        <f t="shared" si="71"/>
        <v>3.9772340425531914</v>
      </c>
      <c r="D2296" s="30">
        <v>0</v>
      </c>
      <c r="E2296" s="31">
        <v>3.9772340425531914</v>
      </c>
      <c r="F2296" s="32">
        <v>0</v>
      </c>
      <c r="G2296" s="32">
        <v>0</v>
      </c>
      <c r="H2296" s="32">
        <v>0</v>
      </c>
      <c r="I2296" s="32">
        <v>0</v>
      </c>
      <c r="J2296" s="29">
        <f>Лист4!E2294/1000</f>
        <v>62.309999999999995</v>
      </c>
      <c r="K2296" s="33"/>
      <c r="L2296" s="33"/>
    </row>
    <row r="2297" spans="1:12" s="34" customFormat="1" ht="25.5" customHeight="1" x14ac:dyDescent="0.25">
      <c r="A2297" s="23" t="str">
        <f>Лист4!A2295</f>
        <v xml:space="preserve">Джамбульская ул. д.5 </v>
      </c>
      <c r="B2297" s="49">
        <f t="shared" si="70"/>
        <v>39.689217021276605</v>
      </c>
      <c r="C2297" s="49">
        <f t="shared" si="71"/>
        <v>2.7060829787234044</v>
      </c>
      <c r="D2297" s="30">
        <v>0</v>
      </c>
      <c r="E2297" s="31">
        <v>2.7060829787234044</v>
      </c>
      <c r="F2297" s="32">
        <v>0</v>
      </c>
      <c r="G2297" s="32">
        <v>0</v>
      </c>
      <c r="H2297" s="32">
        <v>0</v>
      </c>
      <c r="I2297" s="32"/>
      <c r="J2297" s="29">
        <f>Лист4!E2295/1000</f>
        <v>42.395300000000006</v>
      </c>
      <c r="K2297" s="33"/>
      <c r="L2297" s="33"/>
    </row>
    <row r="2298" spans="1:12" s="34" customFormat="1" ht="18.75" customHeight="1" x14ac:dyDescent="0.25">
      <c r="A2298" s="23" t="str">
        <f>Лист4!A2296</f>
        <v xml:space="preserve">Джамбульская ул. д.7 </v>
      </c>
      <c r="B2298" s="49">
        <f t="shared" si="70"/>
        <v>10.815480851063828</v>
      </c>
      <c r="C2298" s="49">
        <f t="shared" si="71"/>
        <v>0.73741914893617022</v>
      </c>
      <c r="D2298" s="30">
        <v>0</v>
      </c>
      <c r="E2298" s="31">
        <v>0.73741914893617022</v>
      </c>
      <c r="F2298" s="32">
        <v>0</v>
      </c>
      <c r="G2298" s="32">
        <v>0</v>
      </c>
      <c r="H2298" s="32">
        <v>0</v>
      </c>
      <c r="I2298" s="32">
        <v>0</v>
      </c>
      <c r="J2298" s="29">
        <f>Лист4!E2296/1000</f>
        <v>11.552899999999999</v>
      </c>
      <c r="K2298" s="33"/>
      <c r="L2298" s="33"/>
    </row>
    <row r="2299" spans="1:12" s="34" customFormat="1" ht="18.75" customHeight="1" x14ac:dyDescent="0.25">
      <c r="A2299" s="23" t="str">
        <f>Лист4!A2297</f>
        <v xml:space="preserve">Дзержинского ул. д.46 </v>
      </c>
      <c r="B2299" s="49">
        <f t="shared" si="70"/>
        <v>695.59000851063809</v>
      </c>
      <c r="C2299" s="49">
        <f t="shared" si="71"/>
        <v>47.426591489361691</v>
      </c>
      <c r="D2299" s="30">
        <v>0</v>
      </c>
      <c r="E2299" s="31">
        <v>47.426591489361691</v>
      </c>
      <c r="F2299" s="32">
        <v>0</v>
      </c>
      <c r="G2299" s="32">
        <v>0</v>
      </c>
      <c r="H2299" s="32">
        <v>0</v>
      </c>
      <c r="I2299" s="32">
        <v>0</v>
      </c>
      <c r="J2299" s="29">
        <f>Лист4!E2297/1000</f>
        <v>743.01659999999981</v>
      </c>
      <c r="K2299" s="33"/>
      <c r="L2299" s="33"/>
    </row>
    <row r="2300" spans="1:12" s="34" customFormat="1" ht="25.5" customHeight="1" x14ac:dyDescent="0.25">
      <c r="A2300" s="23" t="str">
        <f>Лист4!A2298</f>
        <v xml:space="preserve">Дзержинского ул. д.54А </v>
      </c>
      <c r="B2300" s="49">
        <f t="shared" si="70"/>
        <v>274.40178723404256</v>
      </c>
      <c r="C2300" s="49">
        <f t="shared" si="71"/>
        <v>18.709212765957446</v>
      </c>
      <c r="D2300" s="30">
        <v>0</v>
      </c>
      <c r="E2300" s="31">
        <v>18.709212765957446</v>
      </c>
      <c r="F2300" s="32">
        <v>0</v>
      </c>
      <c r="G2300" s="32">
        <v>0</v>
      </c>
      <c r="H2300" s="32">
        <v>0</v>
      </c>
      <c r="I2300" s="32">
        <v>0</v>
      </c>
      <c r="J2300" s="29">
        <f>Лист4!E2298/1000</f>
        <v>293.11099999999999</v>
      </c>
      <c r="K2300" s="33"/>
      <c r="L2300" s="33"/>
    </row>
    <row r="2301" spans="1:12" s="34" customFormat="1" ht="18.75" customHeight="1" x14ac:dyDescent="0.25">
      <c r="A2301" s="23" t="str">
        <f>Лист4!A2299</f>
        <v xml:space="preserve">Дзержинского ул. д.56А </v>
      </c>
      <c r="B2301" s="49">
        <f t="shared" si="70"/>
        <v>471.26797276595738</v>
      </c>
      <c r="C2301" s="49">
        <f t="shared" si="71"/>
        <v>32.131907234042551</v>
      </c>
      <c r="D2301" s="30">
        <v>0</v>
      </c>
      <c r="E2301" s="31">
        <v>32.131907234042551</v>
      </c>
      <c r="F2301" s="32">
        <v>0</v>
      </c>
      <c r="G2301" s="32">
        <v>0</v>
      </c>
      <c r="H2301" s="32">
        <v>0</v>
      </c>
      <c r="I2301" s="32">
        <v>0</v>
      </c>
      <c r="J2301" s="29">
        <f>Лист4!E2299/1000</f>
        <v>503.39987999999994</v>
      </c>
      <c r="K2301" s="33"/>
      <c r="L2301" s="33"/>
    </row>
    <row r="2302" spans="1:12" s="40" customFormat="1" ht="18.75" customHeight="1" x14ac:dyDescent="0.25">
      <c r="A2302" s="23" t="str">
        <f>Лист4!A2300</f>
        <v xml:space="preserve">Дзержинского ул. д.58 </v>
      </c>
      <c r="B2302" s="49">
        <f t="shared" si="70"/>
        <v>166.66139319148937</v>
      </c>
      <c r="C2302" s="49">
        <f t="shared" si="71"/>
        <v>11.363276808510639</v>
      </c>
      <c r="D2302" s="30">
        <v>0</v>
      </c>
      <c r="E2302" s="31">
        <v>11.363276808510639</v>
      </c>
      <c r="F2302" s="32">
        <v>0</v>
      </c>
      <c r="G2302" s="32">
        <v>0</v>
      </c>
      <c r="H2302" s="32">
        <v>0</v>
      </c>
      <c r="I2302" s="32">
        <v>0</v>
      </c>
      <c r="J2302" s="29">
        <f>Лист4!E2300/1000</f>
        <v>178.02467000000001</v>
      </c>
      <c r="K2302" s="33"/>
      <c r="L2302" s="33"/>
    </row>
    <row r="2303" spans="1:12" s="34" customFormat="1" ht="18.75" customHeight="1" x14ac:dyDescent="0.25">
      <c r="A2303" s="23" t="str">
        <f>Лист4!A2301</f>
        <v xml:space="preserve">Дзержинского ул. д.58 - корп. 1 </v>
      </c>
      <c r="B2303" s="49">
        <f t="shared" si="70"/>
        <v>592.95694723404279</v>
      </c>
      <c r="C2303" s="49">
        <f t="shared" si="71"/>
        <v>40.428882765957468</v>
      </c>
      <c r="D2303" s="30">
        <v>0</v>
      </c>
      <c r="E2303" s="31">
        <v>40.428882765957468</v>
      </c>
      <c r="F2303" s="32">
        <v>0</v>
      </c>
      <c r="G2303" s="32">
        <v>0</v>
      </c>
      <c r="H2303" s="32">
        <v>0</v>
      </c>
      <c r="I2303" s="32">
        <v>0</v>
      </c>
      <c r="J2303" s="29">
        <f>Лист4!E2301/1000</f>
        <v>633.38583000000028</v>
      </c>
      <c r="K2303" s="33"/>
      <c r="L2303" s="33"/>
    </row>
    <row r="2304" spans="1:12" s="34" customFormat="1" ht="18.75" customHeight="1" x14ac:dyDescent="0.25">
      <c r="A2304" s="23" t="str">
        <f>Лист4!A2302</f>
        <v xml:space="preserve">Димитрова ул. д.11 </v>
      </c>
      <c r="B2304" s="49">
        <f t="shared" si="70"/>
        <v>216.66704680851058</v>
      </c>
      <c r="C2304" s="49">
        <f t="shared" si="71"/>
        <v>14.772753191489358</v>
      </c>
      <c r="D2304" s="30">
        <v>0</v>
      </c>
      <c r="E2304" s="31">
        <v>14.772753191489358</v>
      </c>
      <c r="F2304" s="32">
        <v>0</v>
      </c>
      <c r="G2304" s="32">
        <v>0</v>
      </c>
      <c r="H2304" s="32">
        <v>0</v>
      </c>
      <c r="I2304" s="32">
        <v>0</v>
      </c>
      <c r="J2304" s="29">
        <f>Лист4!E2302/1000</f>
        <v>231.43979999999993</v>
      </c>
      <c r="K2304" s="33"/>
      <c r="L2304" s="33"/>
    </row>
    <row r="2305" spans="1:12" s="34" customFormat="1" ht="18.75" customHeight="1" x14ac:dyDescent="0.25">
      <c r="A2305" s="23" t="str">
        <f>Лист4!A2303</f>
        <v xml:space="preserve">Димитрова ул. д.3 </v>
      </c>
      <c r="B2305" s="49">
        <f t="shared" si="70"/>
        <v>479.20204340425528</v>
      </c>
      <c r="C2305" s="49">
        <f t="shared" si="71"/>
        <v>32.672866595744679</v>
      </c>
      <c r="D2305" s="30">
        <v>0</v>
      </c>
      <c r="E2305" s="31">
        <v>32.672866595744679</v>
      </c>
      <c r="F2305" s="32">
        <v>0</v>
      </c>
      <c r="G2305" s="32">
        <v>0</v>
      </c>
      <c r="H2305" s="32">
        <v>0</v>
      </c>
      <c r="I2305" s="32">
        <v>0</v>
      </c>
      <c r="J2305" s="29">
        <f>Лист4!E2303/1000</f>
        <v>511.87490999999994</v>
      </c>
      <c r="K2305" s="33"/>
      <c r="L2305" s="33"/>
    </row>
    <row r="2306" spans="1:12" s="34" customFormat="1" ht="18.75" customHeight="1" x14ac:dyDescent="0.25">
      <c r="A2306" s="23" t="str">
        <f>Лист4!A2304</f>
        <v xml:space="preserve">Димитрова ул. д.3 - корп. 1 </v>
      </c>
      <c r="B2306" s="49">
        <f t="shared" si="70"/>
        <v>353.31767829787231</v>
      </c>
      <c r="C2306" s="49">
        <f t="shared" si="71"/>
        <v>24.089841702127657</v>
      </c>
      <c r="D2306" s="30">
        <v>0</v>
      </c>
      <c r="E2306" s="31">
        <v>24.089841702127657</v>
      </c>
      <c r="F2306" s="32">
        <v>0</v>
      </c>
      <c r="G2306" s="32">
        <v>0</v>
      </c>
      <c r="H2306" s="32">
        <v>0</v>
      </c>
      <c r="I2306" s="32">
        <v>0</v>
      </c>
      <c r="J2306" s="29">
        <f>Лист4!E2304/1000</f>
        <v>377.40751999999998</v>
      </c>
      <c r="K2306" s="33"/>
      <c r="L2306" s="33"/>
    </row>
    <row r="2307" spans="1:12" s="34" customFormat="1" ht="18.75" customHeight="1" x14ac:dyDescent="0.25">
      <c r="A2307" s="23" t="str">
        <f>Лист4!A2305</f>
        <v xml:space="preserve">Димитрова ул. д.5 </v>
      </c>
      <c r="B2307" s="49">
        <f t="shared" si="70"/>
        <v>495.14654808510653</v>
      </c>
      <c r="C2307" s="49">
        <f t="shared" si="71"/>
        <v>33.759991914893632</v>
      </c>
      <c r="D2307" s="30">
        <v>0</v>
      </c>
      <c r="E2307" s="31">
        <v>33.759991914893632</v>
      </c>
      <c r="F2307" s="32">
        <v>0</v>
      </c>
      <c r="G2307" s="32">
        <v>0</v>
      </c>
      <c r="H2307" s="32">
        <v>0</v>
      </c>
      <c r="I2307" s="32">
        <v>0</v>
      </c>
      <c r="J2307" s="29">
        <f>Лист4!E2305/1000</f>
        <v>528.90654000000018</v>
      </c>
      <c r="K2307" s="33"/>
      <c r="L2307" s="33"/>
    </row>
    <row r="2308" spans="1:12" s="34" customFormat="1" ht="18.75" customHeight="1" x14ac:dyDescent="0.25">
      <c r="A2308" s="23" t="str">
        <f>Лист4!A2306</f>
        <v xml:space="preserve">Димитрова ул. д.5 - корп. 1 </v>
      </c>
      <c r="B2308" s="49">
        <f t="shared" ref="B2308:B2371" si="72">J2308+I2308-E2308</f>
        <v>451.74669872340434</v>
      </c>
      <c r="C2308" s="49">
        <f t="shared" ref="C2308:C2371" si="73">E2308</f>
        <v>30.800911276595748</v>
      </c>
      <c r="D2308" s="30">
        <v>0</v>
      </c>
      <c r="E2308" s="31">
        <v>30.800911276595748</v>
      </c>
      <c r="F2308" s="32">
        <v>0</v>
      </c>
      <c r="G2308" s="32">
        <v>0</v>
      </c>
      <c r="H2308" s="32">
        <v>0</v>
      </c>
      <c r="I2308" s="32">
        <v>0</v>
      </c>
      <c r="J2308" s="29">
        <f>Лист4!E2306/1000</f>
        <v>482.54761000000008</v>
      </c>
      <c r="K2308" s="33"/>
      <c r="L2308" s="33"/>
    </row>
    <row r="2309" spans="1:12" s="34" customFormat="1" ht="18.75" customHeight="1" x14ac:dyDescent="0.25">
      <c r="A2309" s="23" t="str">
        <f>Лист4!A2307</f>
        <v xml:space="preserve">Димитрова ул. д.5 - корп. 2 </v>
      </c>
      <c r="B2309" s="49">
        <f t="shared" si="72"/>
        <v>399.53628936170219</v>
      </c>
      <c r="C2309" s="49">
        <f t="shared" si="73"/>
        <v>27.241110638297876</v>
      </c>
      <c r="D2309" s="30">
        <v>0</v>
      </c>
      <c r="E2309" s="31">
        <v>27.241110638297876</v>
      </c>
      <c r="F2309" s="32">
        <v>0</v>
      </c>
      <c r="G2309" s="32">
        <v>0</v>
      </c>
      <c r="H2309" s="32">
        <v>0</v>
      </c>
      <c r="I2309" s="32">
        <v>0</v>
      </c>
      <c r="J2309" s="29">
        <f>Лист4!E2307/1000</f>
        <v>426.77740000000006</v>
      </c>
      <c r="K2309" s="33"/>
      <c r="L2309" s="33"/>
    </row>
    <row r="2310" spans="1:12" s="34" customFormat="1" ht="18.75" customHeight="1" x14ac:dyDescent="0.25">
      <c r="A2310" s="23" t="str">
        <f>Лист4!A2308</f>
        <v xml:space="preserve">Димитрова ул. д.5 - корп. 3 </v>
      </c>
      <c r="B2310" s="49">
        <f t="shared" si="72"/>
        <v>650.10087063829769</v>
      </c>
      <c r="C2310" s="49">
        <f t="shared" si="73"/>
        <v>44.325059361702117</v>
      </c>
      <c r="D2310" s="30">
        <v>0</v>
      </c>
      <c r="E2310" s="31">
        <v>44.325059361702117</v>
      </c>
      <c r="F2310" s="32">
        <v>0</v>
      </c>
      <c r="G2310" s="32">
        <v>0</v>
      </c>
      <c r="H2310" s="32">
        <v>0</v>
      </c>
      <c r="I2310" s="32">
        <v>0</v>
      </c>
      <c r="J2310" s="29">
        <f>Лист4!E2308/1000</f>
        <v>694.42592999999977</v>
      </c>
      <c r="K2310" s="33"/>
      <c r="L2310" s="33"/>
    </row>
    <row r="2311" spans="1:12" s="34" customFormat="1" ht="18.75" customHeight="1" x14ac:dyDescent="0.25">
      <c r="A2311" s="23" t="str">
        <f>Лист4!A2309</f>
        <v xml:space="preserve">Димитрова ул. д.7 - корп. 1 </v>
      </c>
      <c r="B2311" s="49">
        <f t="shared" si="72"/>
        <v>578.51766382978747</v>
      </c>
      <c r="C2311" s="49">
        <f t="shared" si="73"/>
        <v>39.44438617021278</v>
      </c>
      <c r="D2311" s="30">
        <v>0</v>
      </c>
      <c r="E2311" s="31">
        <v>39.44438617021278</v>
      </c>
      <c r="F2311" s="32">
        <v>0</v>
      </c>
      <c r="G2311" s="32">
        <v>0</v>
      </c>
      <c r="H2311" s="32">
        <v>0</v>
      </c>
      <c r="I2311" s="32">
        <v>0</v>
      </c>
      <c r="J2311" s="29">
        <f>Лист4!E2309/1000</f>
        <v>617.9620500000002</v>
      </c>
      <c r="K2311" s="33"/>
      <c r="L2311" s="33"/>
    </row>
    <row r="2312" spans="1:12" s="34" customFormat="1" ht="25.5" customHeight="1" x14ac:dyDescent="0.25">
      <c r="A2312" s="23" t="str">
        <f>Лист4!A2310</f>
        <v xml:space="preserve">Димитрова ул. д.7 - корп. 2 </v>
      </c>
      <c r="B2312" s="49">
        <f t="shared" si="72"/>
        <v>381.27850808510641</v>
      </c>
      <c r="C2312" s="49">
        <f t="shared" si="73"/>
        <v>25.996261914893616</v>
      </c>
      <c r="D2312" s="30">
        <v>0</v>
      </c>
      <c r="E2312" s="31">
        <v>25.996261914893616</v>
      </c>
      <c r="F2312" s="32">
        <v>0</v>
      </c>
      <c r="G2312" s="32">
        <v>0</v>
      </c>
      <c r="H2312" s="32">
        <v>0</v>
      </c>
      <c r="I2312" s="32">
        <v>0</v>
      </c>
      <c r="J2312" s="29">
        <f>Лист4!E2310/1000</f>
        <v>407.27477000000005</v>
      </c>
      <c r="K2312" s="33"/>
      <c r="L2312" s="33"/>
    </row>
    <row r="2313" spans="1:12" s="34" customFormat="1" ht="25.5" customHeight="1" x14ac:dyDescent="0.25">
      <c r="A2313" s="23" t="str">
        <f>Лист4!A2311</f>
        <v xml:space="preserve">Заводская пл д.1 </v>
      </c>
      <c r="B2313" s="49">
        <f t="shared" si="72"/>
        <v>26.026561702127658</v>
      </c>
      <c r="C2313" s="49">
        <f t="shared" si="73"/>
        <v>1.7745382978723403</v>
      </c>
      <c r="D2313" s="30">
        <v>0</v>
      </c>
      <c r="E2313" s="31">
        <v>1.7745382978723403</v>
      </c>
      <c r="F2313" s="32">
        <v>0</v>
      </c>
      <c r="G2313" s="32">
        <v>0</v>
      </c>
      <c r="H2313" s="32">
        <v>0</v>
      </c>
      <c r="I2313" s="32">
        <v>0</v>
      </c>
      <c r="J2313" s="29">
        <f>Лист4!E2311/1000</f>
        <v>27.801099999999998</v>
      </c>
      <c r="K2313" s="33"/>
      <c r="L2313" s="33"/>
    </row>
    <row r="2314" spans="1:12" s="34" customFormat="1" ht="18.75" customHeight="1" x14ac:dyDescent="0.25">
      <c r="A2314" s="23" t="str">
        <f>Лист4!A2312</f>
        <v xml:space="preserve">Заводская пл д.13 </v>
      </c>
      <c r="B2314" s="49">
        <f t="shared" si="72"/>
        <v>86.138425531914891</v>
      </c>
      <c r="C2314" s="49">
        <f t="shared" si="73"/>
        <v>5.8730744680851066</v>
      </c>
      <c r="D2314" s="30">
        <v>0</v>
      </c>
      <c r="E2314" s="31">
        <v>5.8730744680851066</v>
      </c>
      <c r="F2314" s="32">
        <v>0</v>
      </c>
      <c r="G2314" s="32">
        <v>0</v>
      </c>
      <c r="H2314" s="32">
        <v>0</v>
      </c>
      <c r="I2314" s="32">
        <v>0</v>
      </c>
      <c r="J2314" s="29">
        <f>Лист4!E2312/1000</f>
        <v>92.011499999999998</v>
      </c>
      <c r="K2314" s="33"/>
      <c r="L2314" s="33"/>
    </row>
    <row r="2315" spans="1:12" s="34" customFormat="1" ht="18.75" customHeight="1" x14ac:dyDescent="0.25">
      <c r="A2315" s="23" t="str">
        <f>Лист4!A2313</f>
        <v xml:space="preserve">Заводская пл д.14 </v>
      </c>
      <c r="B2315" s="49">
        <f t="shared" si="72"/>
        <v>78.326553191489381</v>
      </c>
      <c r="C2315" s="49">
        <f t="shared" si="73"/>
        <v>5.3404468085106398</v>
      </c>
      <c r="D2315" s="30">
        <v>0</v>
      </c>
      <c r="E2315" s="31">
        <v>5.3404468085106398</v>
      </c>
      <c r="F2315" s="32">
        <v>0</v>
      </c>
      <c r="G2315" s="32">
        <v>0</v>
      </c>
      <c r="H2315" s="32">
        <v>0</v>
      </c>
      <c r="I2315" s="32">
        <v>0</v>
      </c>
      <c r="J2315" s="29">
        <f>Лист4!E2313/1000</f>
        <v>83.667000000000016</v>
      </c>
      <c r="K2315" s="33"/>
      <c r="L2315" s="33"/>
    </row>
    <row r="2316" spans="1:12" s="34" customFormat="1" ht="25.5" customHeight="1" x14ac:dyDescent="0.25">
      <c r="A2316" s="23" t="str">
        <f>Лист4!A2314</f>
        <v xml:space="preserve">Заводская пл д.15 </v>
      </c>
      <c r="B2316" s="49">
        <f t="shared" si="72"/>
        <v>162.84692085106386</v>
      </c>
      <c r="C2316" s="49">
        <f t="shared" si="73"/>
        <v>11.103199148936172</v>
      </c>
      <c r="D2316" s="30">
        <v>0</v>
      </c>
      <c r="E2316" s="31">
        <v>11.103199148936172</v>
      </c>
      <c r="F2316" s="32">
        <v>0</v>
      </c>
      <c r="G2316" s="32">
        <v>0</v>
      </c>
      <c r="H2316" s="32">
        <v>0</v>
      </c>
      <c r="I2316" s="32"/>
      <c r="J2316" s="29">
        <f>Лист4!E2314/1000</f>
        <v>173.95012000000003</v>
      </c>
      <c r="K2316" s="33"/>
      <c r="L2316" s="33"/>
    </row>
    <row r="2317" spans="1:12" s="34" customFormat="1" ht="25.5" customHeight="1" x14ac:dyDescent="0.25">
      <c r="A2317" s="23" t="str">
        <f>Лист4!A2315</f>
        <v xml:space="preserve">Заводская пл д.16 </v>
      </c>
      <c r="B2317" s="49">
        <f t="shared" si="72"/>
        <v>154.58051914893616</v>
      </c>
      <c r="C2317" s="49">
        <f t="shared" si="73"/>
        <v>10.539580851063828</v>
      </c>
      <c r="D2317" s="30">
        <v>0</v>
      </c>
      <c r="E2317" s="31">
        <v>10.539580851063828</v>
      </c>
      <c r="F2317" s="32">
        <v>0</v>
      </c>
      <c r="G2317" s="32">
        <v>0</v>
      </c>
      <c r="H2317" s="32">
        <v>0</v>
      </c>
      <c r="I2317" s="32">
        <v>0</v>
      </c>
      <c r="J2317" s="29">
        <f>Лист4!E2315/1000</f>
        <v>165.12009999999998</v>
      </c>
      <c r="K2317" s="33"/>
      <c r="L2317" s="33"/>
    </row>
    <row r="2318" spans="1:12" s="34" customFormat="1" ht="25.5" customHeight="1" x14ac:dyDescent="0.25">
      <c r="A2318" s="23" t="str">
        <f>Лист4!A2316</f>
        <v xml:space="preserve">Заводская пл д.18 </v>
      </c>
      <c r="B2318" s="49">
        <f t="shared" si="72"/>
        <v>145.70467063829787</v>
      </c>
      <c r="C2318" s="49">
        <f t="shared" si="73"/>
        <v>9.9344093617021283</v>
      </c>
      <c r="D2318" s="30">
        <v>0</v>
      </c>
      <c r="E2318" s="31">
        <v>9.9344093617021283</v>
      </c>
      <c r="F2318" s="32">
        <v>0</v>
      </c>
      <c r="G2318" s="32">
        <v>0</v>
      </c>
      <c r="H2318" s="32">
        <v>0</v>
      </c>
      <c r="I2318" s="32">
        <v>0</v>
      </c>
      <c r="J2318" s="29">
        <f>Лист4!E2316/1000</f>
        <v>155.63908000000001</v>
      </c>
      <c r="K2318" s="33"/>
      <c r="L2318" s="33"/>
    </row>
    <row r="2319" spans="1:12" s="34" customFormat="1" ht="25.5" customHeight="1" x14ac:dyDescent="0.25">
      <c r="A2319" s="23" t="str">
        <f>Лист4!A2317</f>
        <v xml:space="preserve">Заводская пл д.19 </v>
      </c>
      <c r="B2319" s="49">
        <f t="shared" si="72"/>
        <v>164.55054468085103</v>
      </c>
      <c r="C2319" s="49">
        <f t="shared" si="73"/>
        <v>11.219355319148935</v>
      </c>
      <c r="D2319" s="30">
        <v>0</v>
      </c>
      <c r="E2319" s="31">
        <v>11.219355319148935</v>
      </c>
      <c r="F2319" s="32">
        <v>0</v>
      </c>
      <c r="G2319" s="32">
        <v>0</v>
      </c>
      <c r="H2319" s="32">
        <v>0</v>
      </c>
      <c r="I2319" s="32">
        <v>0</v>
      </c>
      <c r="J2319" s="29">
        <f>Лист4!E2317/1000</f>
        <v>175.76989999999998</v>
      </c>
      <c r="K2319" s="33"/>
      <c r="L2319" s="33"/>
    </row>
    <row r="2320" spans="1:12" s="34" customFormat="1" ht="25.5" customHeight="1" x14ac:dyDescent="0.25">
      <c r="A2320" s="23" t="str">
        <f>Лист4!A2318</f>
        <v xml:space="preserve">Заводская пл д.2 </v>
      </c>
      <c r="B2320" s="49">
        <f t="shared" si="72"/>
        <v>1.2767489361702129</v>
      </c>
      <c r="C2320" s="49">
        <f t="shared" si="73"/>
        <v>8.7051063829787237E-2</v>
      </c>
      <c r="D2320" s="30">
        <v>0</v>
      </c>
      <c r="E2320" s="31">
        <v>8.7051063829787237E-2</v>
      </c>
      <c r="F2320" s="32">
        <v>0</v>
      </c>
      <c r="G2320" s="32">
        <v>0</v>
      </c>
      <c r="H2320" s="32">
        <v>0</v>
      </c>
      <c r="I2320" s="32">
        <v>0</v>
      </c>
      <c r="J2320" s="29">
        <f>Лист4!E2318/1000</f>
        <v>1.3638000000000001</v>
      </c>
      <c r="K2320" s="33"/>
      <c r="L2320" s="33"/>
    </row>
    <row r="2321" spans="1:12" s="34" customFormat="1" ht="25.5" customHeight="1" x14ac:dyDescent="0.25">
      <c r="A2321" s="23" t="str">
        <f>Лист4!A2319</f>
        <v xml:space="preserve">Заводская пл д.27 </v>
      </c>
      <c r="B2321" s="49">
        <f t="shared" si="72"/>
        <v>89.760374468085104</v>
      </c>
      <c r="C2321" s="49">
        <f t="shared" si="73"/>
        <v>6.1200255319148926</v>
      </c>
      <c r="D2321" s="30">
        <v>0</v>
      </c>
      <c r="E2321" s="31">
        <v>6.1200255319148926</v>
      </c>
      <c r="F2321" s="32">
        <v>0</v>
      </c>
      <c r="G2321" s="32">
        <v>0</v>
      </c>
      <c r="H2321" s="32">
        <v>0</v>
      </c>
      <c r="I2321" s="32">
        <v>0</v>
      </c>
      <c r="J2321" s="29">
        <f>Лист4!E2319/1000</f>
        <v>95.880399999999995</v>
      </c>
      <c r="K2321" s="33"/>
      <c r="L2321" s="33"/>
    </row>
    <row r="2322" spans="1:12" s="34" customFormat="1" ht="25.5" customHeight="1" x14ac:dyDescent="0.25">
      <c r="A2322" s="23" t="str">
        <f>Лист4!A2320</f>
        <v xml:space="preserve">Заводская пл д.29 </v>
      </c>
      <c r="B2322" s="49">
        <f t="shared" si="72"/>
        <v>93.307617021276599</v>
      </c>
      <c r="C2322" s="49">
        <f t="shared" si="73"/>
        <v>6.3618829787234041</v>
      </c>
      <c r="D2322" s="30">
        <v>0</v>
      </c>
      <c r="E2322" s="31">
        <v>6.3618829787234041</v>
      </c>
      <c r="F2322" s="32">
        <v>0</v>
      </c>
      <c r="G2322" s="32">
        <v>0</v>
      </c>
      <c r="H2322" s="32">
        <v>0</v>
      </c>
      <c r="I2322" s="32">
        <v>0</v>
      </c>
      <c r="J2322" s="29">
        <f>Лист4!E2320/1000</f>
        <v>99.669499999999999</v>
      </c>
      <c r="K2322" s="33"/>
      <c r="L2322" s="33"/>
    </row>
    <row r="2323" spans="1:12" s="34" customFormat="1" ht="25.5" customHeight="1" x14ac:dyDescent="0.25">
      <c r="A2323" s="23" t="str">
        <f>Лист4!A2321</f>
        <v xml:space="preserve">Заводская пл д.3 </v>
      </c>
      <c r="B2323" s="49">
        <f t="shared" si="72"/>
        <v>6.6159148936170213</v>
      </c>
      <c r="C2323" s="49">
        <f t="shared" si="73"/>
        <v>0.45108510638297877</v>
      </c>
      <c r="D2323" s="30">
        <v>0</v>
      </c>
      <c r="E2323" s="31">
        <v>0.45108510638297877</v>
      </c>
      <c r="F2323" s="32">
        <v>0</v>
      </c>
      <c r="G2323" s="32">
        <v>0</v>
      </c>
      <c r="H2323" s="32">
        <v>0</v>
      </c>
      <c r="I2323" s="32">
        <v>0</v>
      </c>
      <c r="J2323" s="29">
        <f>Лист4!E2321/1000</f>
        <v>7.0670000000000002</v>
      </c>
      <c r="K2323" s="33"/>
      <c r="L2323" s="33"/>
    </row>
    <row r="2324" spans="1:12" s="34" customFormat="1" ht="25.5" customHeight="1" x14ac:dyDescent="0.25">
      <c r="A2324" s="23" t="str">
        <f>Лист4!A2322</f>
        <v xml:space="preserve">Заводская пл д.30 </v>
      </c>
      <c r="B2324" s="49">
        <f t="shared" si="72"/>
        <v>66.577617021276595</v>
      </c>
      <c r="C2324" s="49">
        <f t="shared" si="73"/>
        <v>4.5393829787234043</v>
      </c>
      <c r="D2324" s="30">
        <v>0</v>
      </c>
      <c r="E2324" s="31">
        <v>4.5393829787234043</v>
      </c>
      <c r="F2324" s="32">
        <v>0</v>
      </c>
      <c r="G2324" s="32">
        <v>0</v>
      </c>
      <c r="H2324" s="32">
        <v>0</v>
      </c>
      <c r="I2324" s="32">
        <v>0</v>
      </c>
      <c r="J2324" s="29">
        <f>Лист4!E2322/1000</f>
        <v>71.117000000000004</v>
      </c>
      <c r="K2324" s="33"/>
      <c r="L2324" s="33"/>
    </row>
    <row r="2325" spans="1:12" s="34" customFormat="1" ht="25.5" customHeight="1" x14ac:dyDescent="0.25">
      <c r="A2325" s="23" t="str">
        <f>Лист4!A2323</f>
        <v xml:space="preserve">Заводская пл д.32 </v>
      </c>
      <c r="B2325" s="49">
        <f t="shared" si="72"/>
        <v>137.68887234042569</v>
      </c>
      <c r="C2325" s="49">
        <f t="shared" si="73"/>
        <v>9.3878776595744728</v>
      </c>
      <c r="D2325" s="30">
        <v>0</v>
      </c>
      <c r="E2325" s="31">
        <v>9.3878776595744728</v>
      </c>
      <c r="F2325" s="32">
        <v>0</v>
      </c>
      <c r="G2325" s="32">
        <v>0</v>
      </c>
      <c r="H2325" s="32">
        <v>0</v>
      </c>
      <c r="I2325" s="32">
        <v>1505.4</v>
      </c>
      <c r="J2325" s="29">
        <f>Лист4!E2323/1000-I2325</f>
        <v>-1358.3232499999999</v>
      </c>
      <c r="K2325" s="33"/>
      <c r="L2325" s="33"/>
    </row>
    <row r="2326" spans="1:12" s="34" customFormat="1" ht="25.5" customHeight="1" x14ac:dyDescent="0.25">
      <c r="A2326" s="23" t="str">
        <f>Лист4!A2324</f>
        <v xml:space="preserve">Заводская пл д.33 </v>
      </c>
      <c r="B2326" s="49">
        <f t="shared" si="72"/>
        <v>71.413217021276608</v>
      </c>
      <c r="C2326" s="49">
        <f t="shared" si="73"/>
        <v>4.8690829787234042</v>
      </c>
      <c r="D2326" s="30">
        <v>0</v>
      </c>
      <c r="E2326" s="31">
        <v>4.8690829787234042</v>
      </c>
      <c r="F2326" s="32">
        <v>0</v>
      </c>
      <c r="G2326" s="32">
        <v>0</v>
      </c>
      <c r="H2326" s="32">
        <v>0</v>
      </c>
      <c r="I2326" s="32">
        <v>0</v>
      </c>
      <c r="J2326" s="29">
        <f>Лист4!E2324/1000</f>
        <v>76.282300000000006</v>
      </c>
      <c r="K2326" s="33"/>
      <c r="L2326" s="33"/>
    </row>
    <row r="2327" spans="1:12" s="34" customFormat="1" ht="25.5" customHeight="1" x14ac:dyDescent="0.25">
      <c r="A2327" s="23" t="str">
        <f>Лист4!A2325</f>
        <v xml:space="preserve">Заводская пл д.35 </v>
      </c>
      <c r="B2327" s="49">
        <f t="shared" si="72"/>
        <v>94.727478297872352</v>
      </c>
      <c r="C2327" s="49">
        <f t="shared" si="73"/>
        <v>6.4586917021276591</v>
      </c>
      <c r="D2327" s="30">
        <v>0</v>
      </c>
      <c r="E2327" s="31">
        <v>6.4586917021276591</v>
      </c>
      <c r="F2327" s="32">
        <v>0</v>
      </c>
      <c r="G2327" s="32">
        <v>0</v>
      </c>
      <c r="H2327" s="32">
        <v>0</v>
      </c>
      <c r="I2327" s="32"/>
      <c r="J2327" s="29">
        <f>Лист4!E2325/1000</f>
        <v>101.18617</v>
      </c>
      <c r="K2327" s="33"/>
      <c r="L2327" s="33"/>
    </row>
    <row r="2328" spans="1:12" s="34" customFormat="1" ht="25.5" customHeight="1" x14ac:dyDescent="0.25">
      <c r="A2328" s="23" t="str">
        <f>Лист4!A2326</f>
        <v xml:space="preserve">Заводская пл д.36 </v>
      </c>
      <c r="B2328" s="49">
        <f t="shared" si="72"/>
        <v>107.7734127659575</v>
      </c>
      <c r="C2328" s="49">
        <f t="shared" si="73"/>
        <v>7.3481872340425536</v>
      </c>
      <c r="D2328" s="30">
        <v>0</v>
      </c>
      <c r="E2328" s="31">
        <v>7.3481872340425536</v>
      </c>
      <c r="F2328" s="32">
        <v>0</v>
      </c>
      <c r="G2328" s="32">
        <v>0</v>
      </c>
      <c r="H2328" s="32">
        <v>0</v>
      </c>
      <c r="I2328" s="32">
        <v>1134.5999999999999</v>
      </c>
      <c r="J2328" s="29">
        <f>Лист4!E2326/1000-I2328</f>
        <v>-1019.4783999999999</v>
      </c>
      <c r="K2328" s="33"/>
      <c r="L2328" s="33"/>
    </row>
    <row r="2329" spans="1:12" s="39" customFormat="1" ht="18.75" customHeight="1" x14ac:dyDescent="0.25">
      <c r="A2329" s="23" t="str">
        <f>Лист4!A2327</f>
        <v xml:space="preserve">Заводская пл д.37 </v>
      </c>
      <c r="B2329" s="49">
        <f t="shared" si="72"/>
        <v>112.21422978723405</v>
      </c>
      <c r="C2329" s="49">
        <f t="shared" si="73"/>
        <v>7.6509702127659569</v>
      </c>
      <c r="D2329" s="30">
        <v>0</v>
      </c>
      <c r="E2329" s="31">
        <v>7.6509702127659569</v>
      </c>
      <c r="F2329" s="32">
        <v>0</v>
      </c>
      <c r="G2329" s="32">
        <v>0</v>
      </c>
      <c r="H2329" s="32">
        <v>0</v>
      </c>
      <c r="I2329" s="32">
        <v>0</v>
      </c>
      <c r="J2329" s="29">
        <f>Лист4!E2327/1000</f>
        <v>119.8652</v>
      </c>
      <c r="K2329" s="33"/>
      <c r="L2329" s="33"/>
    </row>
    <row r="2330" spans="1:12" s="34" customFormat="1" ht="18.75" customHeight="1" x14ac:dyDescent="0.25">
      <c r="A2330" s="23" t="str">
        <f>Лист4!A2328</f>
        <v xml:space="preserve">Заводская пл д.38 </v>
      </c>
      <c r="B2330" s="49">
        <f t="shared" si="72"/>
        <v>521.46450212765944</v>
      </c>
      <c r="C2330" s="49">
        <f t="shared" si="73"/>
        <v>35.554397872340424</v>
      </c>
      <c r="D2330" s="30">
        <v>0</v>
      </c>
      <c r="E2330" s="31">
        <v>35.554397872340424</v>
      </c>
      <c r="F2330" s="32">
        <v>0</v>
      </c>
      <c r="G2330" s="32">
        <v>0</v>
      </c>
      <c r="H2330" s="32">
        <v>0</v>
      </c>
      <c r="I2330" s="32">
        <v>0</v>
      </c>
      <c r="J2330" s="29">
        <f>Лист4!E2328/1000</f>
        <v>557.01889999999992</v>
      </c>
      <c r="K2330" s="33"/>
      <c r="L2330" s="33"/>
    </row>
    <row r="2331" spans="1:12" s="34" customFormat="1" ht="37.5" customHeight="1" x14ac:dyDescent="0.25">
      <c r="A2331" s="23" t="str">
        <f>Лист4!A2329</f>
        <v xml:space="preserve">Заводская пл д.39 </v>
      </c>
      <c r="B2331" s="49">
        <f t="shared" si="72"/>
        <v>480.16243234042548</v>
      </c>
      <c r="C2331" s="49">
        <f t="shared" si="73"/>
        <v>32.738347659574458</v>
      </c>
      <c r="D2331" s="30">
        <v>0</v>
      </c>
      <c r="E2331" s="31">
        <v>32.738347659574458</v>
      </c>
      <c r="F2331" s="32">
        <v>0</v>
      </c>
      <c r="G2331" s="32">
        <v>0</v>
      </c>
      <c r="H2331" s="32">
        <v>0</v>
      </c>
      <c r="I2331" s="32">
        <v>0</v>
      </c>
      <c r="J2331" s="29">
        <f>Лист4!E2329/1000</f>
        <v>512.90077999999994</v>
      </c>
      <c r="K2331" s="33"/>
      <c r="L2331" s="33"/>
    </row>
    <row r="2332" spans="1:12" s="34" customFormat="1" ht="18.75" customHeight="1" x14ac:dyDescent="0.25">
      <c r="A2332" s="23" t="str">
        <f>Лист4!A2330</f>
        <v xml:space="preserve">Заводская пл д.4 </v>
      </c>
      <c r="B2332" s="49">
        <f t="shared" si="72"/>
        <v>3.2458893617021274</v>
      </c>
      <c r="C2332" s="49">
        <f t="shared" si="73"/>
        <v>0.22131063829787231</v>
      </c>
      <c r="D2332" s="30">
        <v>0</v>
      </c>
      <c r="E2332" s="31">
        <v>0.22131063829787231</v>
      </c>
      <c r="F2332" s="32">
        <v>0</v>
      </c>
      <c r="G2332" s="32">
        <v>0</v>
      </c>
      <c r="H2332" s="32">
        <v>0</v>
      </c>
      <c r="I2332" s="32">
        <v>0</v>
      </c>
      <c r="J2332" s="29">
        <f>Лист4!E2330/1000</f>
        <v>3.4671999999999996</v>
      </c>
      <c r="K2332" s="33"/>
      <c r="L2332" s="33"/>
    </row>
    <row r="2333" spans="1:12" s="34" customFormat="1" ht="18.75" customHeight="1" x14ac:dyDescent="0.25">
      <c r="A2333" s="23" t="str">
        <f>Лист4!A2331</f>
        <v xml:space="preserve">Заводская пл д.41 </v>
      </c>
      <c r="B2333" s="49">
        <f t="shared" si="72"/>
        <v>408.22610212765943</v>
      </c>
      <c r="C2333" s="49">
        <f t="shared" si="73"/>
        <v>27.833597872340412</v>
      </c>
      <c r="D2333" s="30">
        <v>0</v>
      </c>
      <c r="E2333" s="31">
        <v>27.833597872340412</v>
      </c>
      <c r="F2333" s="32">
        <v>0</v>
      </c>
      <c r="G2333" s="32">
        <v>0</v>
      </c>
      <c r="H2333" s="32">
        <v>0</v>
      </c>
      <c r="I2333" s="32"/>
      <c r="J2333" s="29">
        <f>Лист4!E2331/1000</f>
        <v>436.05969999999985</v>
      </c>
      <c r="K2333" s="33"/>
      <c r="L2333" s="33"/>
    </row>
    <row r="2334" spans="1:12" s="34" customFormat="1" ht="18.75" customHeight="1" x14ac:dyDescent="0.25">
      <c r="A2334" s="23" t="str">
        <f>Лист4!A2332</f>
        <v xml:space="preserve">Заводская пл д.42 </v>
      </c>
      <c r="B2334" s="49">
        <f t="shared" si="72"/>
        <v>337.28162553191498</v>
      </c>
      <c r="C2334" s="49">
        <f t="shared" si="73"/>
        <v>22.996474468085111</v>
      </c>
      <c r="D2334" s="30">
        <v>0</v>
      </c>
      <c r="E2334" s="31">
        <v>22.996474468085111</v>
      </c>
      <c r="F2334" s="32">
        <v>0</v>
      </c>
      <c r="G2334" s="32">
        <v>0</v>
      </c>
      <c r="H2334" s="32">
        <v>0</v>
      </c>
      <c r="I2334" s="32">
        <v>0</v>
      </c>
      <c r="J2334" s="29">
        <f>Лист4!E2332/1000</f>
        <v>360.27810000000011</v>
      </c>
      <c r="K2334" s="33"/>
      <c r="L2334" s="33"/>
    </row>
    <row r="2335" spans="1:12" s="34" customFormat="1" ht="18.75" customHeight="1" x14ac:dyDescent="0.25">
      <c r="A2335" s="23" t="str">
        <f>Лист4!A2333</f>
        <v xml:space="preserve">Заводская пл д.43 </v>
      </c>
      <c r="B2335" s="49">
        <f t="shared" si="72"/>
        <v>474.85979574468109</v>
      </c>
      <c r="C2335" s="49">
        <f t="shared" si="73"/>
        <v>32.376804255319165</v>
      </c>
      <c r="D2335" s="30">
        <v>0</v>
      </c>
      <c r="E2335" s="31">
        <v>32.376804255319165</v>
      </c>
      <c r="F2335" s="32">
        <v>0</v>
      </c>
      <c r="G2335" s="32">
        <v>0</v>
      </c>
      <c r="H2335" s="32">
        <v>0</v>
      </c>
      <c r="I2335" s="32">
        <v>0</v>
      </c>
      <c r="J2335" s="29">
        <f>Лист4!E2333/1000</f>
        <v>507.23660000000024</v>
      </c>
      <c r="K2335" s="33"/>
      <c r="L2335" s="33"/>
    </row>
    <row r="2336" spans="1:12" s="34" customFormat="1" ht="18.75" customHeight="1" x14ac:dyDescent="0.25">
      <c r="A2336" s="23" t="str">
        <f>Лист4!A2334</f>
        <v xml:space="preserve">Заводская пл д.44 </v>
      </c>
      <c r="B2336" s="49">
        <f t="shared" si="72"/>
        <v>200.28528510638296</v>
      </c>
      <c r="C2336" s="49">
        <f t="shared" si="73"/>
        <v>13.65581489361702</v>
      </c>
      <c r="D2336" s="30">
        <v>0</v>
      </c>
      <c r="E2336" s="31">
        <v>13.65581489361702</v>
      </c>
      <c r="F2336" s="32">
        <v>0</v>
      </c>
      <c r="G2336" s="32">
        <v>0</v>
      </c>
      <c r="H2336" s="32">
        <v>0</v>
      </c>
      <c r="I2336" s="32">
        <v>0</v>
      </c>
      <c r="J2336" s="29">
        <f>Лист4!E2334/1000</f>
        <v>213.94109999999998</v>
      </c>
      <c r="K2336" s="33"/>
      <c r="L2336" s="33"/>
    </row>
    <row r="2337" spans="1:12" s="34" customFormat="1" ht="18.75" customHeight="1" x14ac:dyDescent="0.25">
      <c r="A2337" s="23" t="str">
        <f>Лист4!A2335</f>
        <v xml:space="preserve">Заводская пл д.45 </v>
      </c>
      <c r="B2337" s="49">
        <f t="shared" si="72"/>
        <v>245.45877446808515</v>
      </c>
      <c r="C2337" s="49">
        <f t="shared" si="73"/>
        <v>16.735825531914898</v>
      </c>
      <c r="D2337" s="30">
        <v>0</v>
      </c>
      <c r="E2337" s="31">
        <v>16.735825531914898</v>
      </c>
      <c r="F2337" s="32">
        <v>0</v>
      </c>
      <c r="G2337" s="32">
        <v>0</v>
      </c>
      <c r="H2337" s="32">
        <v>0</v>
      </c>
      <c r="I2337" s="32">
        <v>0</v>
      </c>
      <c r="J2337" s="29">
        <f>Лист4!E2335/1000</f>
        <v>262.19460000000004</v>
      </c>
      <c r="K2337" s="33"/>
      <c r="L2337" s="33"/>
    </row>
    <row r="2338" spans="1:12" s="34" customFormat="1" ht="18.75" customHeight="1" x14ac:dyDescent="0.25">
      <c r="A2338" s="23" t="str">
        <f>Лист4!A2336</f>
        <v xml:space="preserve">Заводская пл д.46 </v>
      </c>
      <c r="B2338" s="49">
        <f t="shared" si="72"/>
        <v>212.17249361702133</v>
      </c>
      <c r="C2338" s="49">
        <f t="shared" si="73"/>
        <v>14.466306382978726</v>
      </c>
      <c r="D2338" s="30">
        <v>0</v>
      </c>
      <c r="E2338" s="31">
        <v>14.466306382978726</v>
      </c>
      <c r="F2338" s="32">
        <v>0</v>
      </c>
      <c r="G2338" s="32">
        <v>0</v>
      </c>
      <c r="H2338" s="32">
        <v>0</v>
      </c>
      <c r="I2338" s="32">
        <v>0</v>
      </c>
      <c r="J2338" s="29">
        <f>Лист4!E2336/1000</f>
        <v>226.63880000000006</v>
      </c>
      <c r="K2338" s="33"/>
      <c r="L2338" s="33"/>
    </row>
    <row r="2339" spans="1:12" s="34" customFormat="1" ht="18.75" customHeight="1" x14ac:dyDescent="0.25">
      <c r="A2339" s="23" t="str">
        <f>Лист4!A2337</f>
        <v xml:space="preserve">Заводская пл д.52 </v>
      </c>
      <c r="B2339" s="49">
        <f t="shared" si="72"/>
        <v>119.8945140425532</v>
      </c>
      <c r="C2339" s="49">
        <f t="shared" si="73"/>
        <v>8.1746259574468088</v>
      </c>
      <c r="D2339" s="30">
        <v>0</v>
      </c>
      <c r="E2339" s="31">
        <v>8.1746259574468088</v>
      </c>
      <c r="F2339" s="32">
        <v>0</v>
      </c>
      <c r="G2339" s="32">
        <v>0</v>
      </c>
      <c r="H2339" s="32">
        <v>0</v>
      </c>
      <c r="I2339" s="32">
        <v>0</v>
      </c>
      <c r="J2339" s="29">
        <f>Лист4!E2337/1000</f>
        <v>128.06914</v>
      </c>
      <c r="K2339" s="33"/>
      <c r="L2339" s="33"/>
    </row>
    <row r="2340" spans="1:12" s="34" customFormat="1" ht="18.75" customHeight="1" x14ac:dyDescent="0.25">
      <c r="A2340" s="23" t="str">
        <f>Лист4!A2338</f>
        <v xml:space="preserve">Заводская пл д.55 </v>
      </c>
      <c r="B2340" s="49">
        <f t="shared" si="72"/>
        <v>39.422127659574471</v>
      </c>
      <c r="C2340" s="49">
        <f t="shared" si="73"/>
        <v>2.6878723404255318</v>
      </c>
      <c r="D2340" s="30">
        <v>0</v>
      </c>
      <c r="E2340" s="31">
        <v>2.6878723404255318</v>
      </c>
      <c r="F2340" s="32">
        <v>0</v>
      </c>
      <c r="G2340" s="32">
        <v>0</v>
      </c>
      <c r="H2340" s="32">
        <v>0</v>
      </c>
      <c r="I2340" s="32">
        <v>0</v>
      </c>
      <c r="J2340" s="29">
        <f>Лист4!E2338/1000</f>
        <v>42.11</v>
      </c>
      <c r="K2340" s="33"/>
      <c r="L2340" s="33"/>
    </row>
    <row r="2341" spans="1:12" s="34" customFormat="1" ht="18.75" customHeight="1" x14ac:dyDescent="0.25">
      <c r="A2341" s="23" t="str">
        <f>Лист4!A2339</f>
        <v xml:space="preserve">Заводская пл д.56 </v>
      </c>
      <c r="B2341" s="49">
        <f t="shared" si="72"/>
        <v>158.39185531914896</v>
      </c>
      <c r="C2341" s="49">
        <f t="shared" si="73"/>
        <v>10.799444680851064</v>
      </c>
      <c r="D2341" s="30">
        <v>0</v>
      </c>
      <c r="E2341" s="31">
        <v>10.799444680851064</v>
      </c>
      <c r="F2341" s="32">
        <v>0</v>
      </c>
      <c r="G2341" s="32">
        <v>0</v>
      </c>
      <c r="H2341" s="32">
        <v>0</v>
      </c>
      <c r="I2341" s="32">
        <v>0</v>
      </c>
      <c r="J2341" s="29">
        <f>Лист4!E2339/1000</f>
        <v>169.19130000000001</v>
      </c>
      <c r="K2341" s="33"/>
      <c r="L2341" s="33"/>
    </row>
    <row r="2342" spans="1:12" s="34" customFormat="1" ht="18.75" customHeight="1" x14ac:dyDescent="0.25">
      <c r="A2342" s="23" t="str">
        <f>Лист4!A2340</f>
        <v xml:space="preserve">Заводская пл д.58 </v>
      </c>
      <c r="B2342" s="49">
        <f t="shared" si="72"/>
        <v>925.85163234042523</v>
      </c>
      <c r="C2342" s="49">
        <f t="shared" si="73"/>
        <v>63.126247659574453</v>
      </c>
      <c r="D2342" s="30">
        <v>0</v>
      </c>
      <c r="E2342" s="31">
        <v>63.126247659574453</v>
      </c>
      <c r="F2342" s="32">
        <v>0</v>
      </c>
      <c r="G2342" s="32">
        <v>0</v>
      </c>
      <c r="H2342" s="32">
        <v>0</v>
      </c>
      <c r="I2342" s="32">
        <v>0</v>
      </c>
      <c r="J2342" s="29">
        <f>Лист4!E2340/1000</f>
        <v>988.97787999999969</v>
      </c>
      <c r="K2342" s="33"/>
      <c r="L2342" s="33"/>
    </row>
    <row r="2343" spans="1:12" s="34" customFormat="1" ht="18.75" customHeight="1" x14ac:dyDescent="0.25">
      <c r="A2343" s="23" t="str">
        <f>Лист4!A2341</f>
        <v xml:space="preserve">Заводская пл д.60 </v>
      </c>
      <c r="B2343" s="49">
        <f t="shared" si="72"/>
        <v>900.57734893616987</v>
      </c>
      <c r="C2343" s="49">
        <f t="shared" si="73"/>
        <v>61.403001063829763</v>
      </c>
      <c r="D2343" s="30">
        <v>0</v>
      </c>
      <c r="E2343" s="31">
        <v>61.403001063829763</v>
      </c>
      <c r="F2343" s="32">
        <v>0</v>
      </c>
      <c r="G2343" s="32">
        <v>0</v>
      </c>
      <c r="H2343" s="32">
        <v>0</v>
      </c>
      <c r="I2343" s="32">
        <v>0</v>
      </c>
      <c r="J2343" s="29">
        <f>Лист4!E2341/1000</f>
        <v>961.98034999999959</v>
      </c>
      <c r="K2343" s="33"/>
      <c r="L2343" s="33"/>
    </row>
    <row r="2344" spans="1:12" s="34" customFormat="1" ht="18.75" customHeight="1" x14ac:dyDescent="0.25">
      <c r="A2344" s="23" t="str">
        <f>Лист4!A2342</f>
        <v xml:space="preserve">Заводская пл д.85 </v>
      </c>
      <c r="B2344" s="49">
        <f t="shared" si="72"/>
        <v>583.80022893617002</v>
      </c>
      <c r="C2344" s="49">
        <f t="shared" si="73"/>
        <v>39.804561063829773</v>
      </c>
      <c r="D2344" s="30">
        <v>0</v>
      </c>
      <c r="E2344" s="31">
        <v>39.804561063829773</v>
      </c>
      <c r="F2344" s="32">
        <v>0</v>
      </c>
      <c r="G2344" s="32">
        <v>0</v>
      </c>
      <c r="H2344" s="32">
        <v>0</v>
      </c>
      <c r="I2344" s="32">
        <v>0</v>
      </c>
      <c r="J2344" s="29">
        <f>Лист4!E2342/1000</f>
        <v>623.60478999999975</v>
      </c>
      <c r="K2344" s="33"/>
      <c r="L2344" s="33"/>
    </row>
    <row r="2345" spans="1:12" s="34" customFormat="1" ht="18.75" customHeight="1" x14ac:dyDescent="0.25">
      <c r="A2345" s="23" t="str">
        <f>Лист4!A2343</f>
        <v xml:space="preserve">Заводская пл д.86 </v>
      </c>
      <c r="B2345" s="49">
        <f t="shared" si="72"/>
        <v>306.51963404255309</v>
      </c>
      <c r="C2345" s="49">
        <f t="shared" si="73"/>
        <v>20.899065957446801</v>
      </c>
      <c r="D2345" s="30">
        <v>0</v>
      </c>
      <c r="E2345" s="31">
        <v>20.899065957446801</v>
      </c>
      <c r="F2345" s="32">
        <v>0</v>
      </c>
      <c r="G2345" s="32">
        <v>0</v>
      </c>
      <c r="H2345" s="32">
        <v>0</v>
      </c>
      <c r="I2345" s="32">
        <v>0</v>
      </c>
      <c r="J2345" s="29">
        <f>Лист4!E2343/1000</f>
        <v>327.41869999999989</v>
      </c>
      <c r="K2345" s="33"/>
      <c r="L2345" s="33"/>
    </row>
    <row r="2346" spans="1:12" s="34" customFormat="1" ht="18.75" customHeight="1" x14ac:dyDescent="0.25">
      <c r="A2346" s="23" t="str">
        <f>Лист4!A2344</f>
        <v xml:space="preserve">Заводская пл д.88 </v>
      </c>
      <c r="B2346" s="49">
        <f t="shared" si="72"/>
        <v>679.61891659574485</v>
      </c>
      <c r="C2346" s="49">
        <f t="shared" si="73"/>
        <v>46.337653404255327</v>
      </c>
      <c r="D2346" s="30">
        <v>0</v>
      </c>
      <c r="E2346" s="31">
        <v>46.337653404255327</v>
      </c>
      <c r="F2346" s="32">
        <v>0</v>
      </c>
      <c r="G2346" s="32">
        <v>0</v>
      </c>
      <c r="H2346" s="32">
        <v>0</v>
      </c>
      <c r="I2346" s="32">
        <v>0</v>
      </c>
      <c r="J2346" s="29">
        <f>Лист4!E2344/1000</f>
        <v>725.95657000000017</v>
      </c>
      <c r="K2346" s="33"/>
      <c r="L2346" s="33"/>
    </row>
    <row r="2347" spans="1:12" s="34" customFormat="1" ht="18.75" customHeight="1" x14ac:dyDescent="0.25">
      <c r="A2347" s="23" t="str">
        <f>Лист4!A2345</f>
        <v xml:space="preserve">Заводская пл д.89 </v>
      </c>
      <c r="B2347" s="49">
        <f t="shared" si="72"/>
        <v>873.02868680851088</v>
      </c>
      <c r="C2347" s="49">
        <f t="shared" si="73"/>
        <v>59.52468319148938</v>
      </c>
      <c r="D2347" s="30">
        <v>0</v>
      </c>
      <c r="E2347" s="31">
        <v>59.52468319148938</v>
      </c>
      <c r="F2347" s="32">
        <v>0</v>
      </c>
      <c r="G2347" s="32">
        <v>0</v>
      </c>
      <c r="H2347" s="32">
        <v>0</v>
      </c>
      <c r="I2347" s="32">
        <v>0</v>
      </c>
      <c r="J2347" s="29">
        <f>Лист4!E2345/1000</f>
        <v>932.55337000000031</v>
      </c>
      <c r="K2347" s="33"/>
      <c r="L2347" s="33"/>
    </row>
    <row r="2348" spans="1:12" s="34" customFormat="1" ht="18.75" customHeight="1" x14ac:dyDescent="0.25">
      <c r="A2348" s="23" t="str">
        <f>Лист4!A2346</f>
        <v xml:space="preserve">Заводская пл д.97 </v>
      </c>
      <c r="B2348" s="49">
        <f t="shared" si="72"/>
        <v>917.43578978723394</v>
      </c>
      <c r="C2348" s="49">
        <f t="shared" si="73"/>
        <v>62.552440212765944</v>
      </c>
      <c r="D2348" s="30">
        <v>0</v>
      </c>
      <c r="E2348" s="31">
        <v>62.552440212765944</v>
      </c>
      <c r="F2348" s="32">
        <v>0</v>
      </c>
      <c r="G2348" s="32">
        <v>0</v>
      </c>
      <c r="H2348" s="32">
        <v>0</v>
      </c>
      <c r="I2348" s="32">
        <v>0</v>
      </c>
      <c r="J2348" s="29">
        <f>Лист4!E2346/1000</f>
        <v>979.98822999999993</v>
      </c>
      <c r="K2348" s="33"/>
      <c r="L2348" s="33"/>
    </row>
    <row r="2349" spans="1:12" s="34" customFormat="1" ht="18.75" customHeight="1" x14ac:dyDescent="0.25">
      <c r="A2349" s="23" t="str">
        <f>Лист4!A2347</f>
        <v xml:space="preserve">Заводская пл д.98 </v>
      </c>
      <c r="B2349" s="49">
        <f t="shared" si="72"/>
        <v>1043.9756799999998</v>
      </c>
      <c r="C2349" s="49">
        <f t="shared" si="73"/>
        <v>71.180159999999972</v>
      </c>
      <c r="D2349" s="30">
        <v>0</v>
      </c>
      <c r="E2349" s="31">
        <v>71.180159999999972</v>
      </c>
      <c r="F2349" s="32">
        <v>0</v>
      </c>
      <c r="G2349" s="32">
        <v>0</v>
      </c>
      <c r="H2349" s="32">
        <v>0</v>
      </c>
      <c r="I2349" s="32">
        <v>0</v>
      </c>
      <c r="J2349" s="29">
        <f>Лист4!E2347/1000</f>
        <v>1115.1558399999997</v>
      </c>
      <c r="K2349" s="33"/>
      <c r="L2349" s="33"/>
    </row>
    <row r="2350" spans="1:12" s="39" customFormat="1" ht="18.75" customHeight="1" x14ac:dyDescent="0.25">
      <c r="A2350" s="23" t="str">
        <f>Лист4!A2348</f>
        <v xml:space="preserve">Заводская пл. д.55 </v>
      </c>
      <c r="B2350" s="49">
        <f t="shared" si="72"/>
        <v>0</v>
      </c>
      <c r="C2350" s="49">
        <f t="shared" si="73"/>
        <v>0</v>
      </c>
      <c r="D2350" s="30">
        <v>0</v>
      </c>
      <c r="E2350" s="31">
        <v>0</v>
      </c>
      <c r="F2350" s="32">
        <v>0</v>
      </c>
      <c r="G2350" s="32">
        <v>0</v>
      </c>
      <c r="H2350" s="32">
        <v>0</v>
      </c>
      <c r="I2350" s="32">
        <v>0</v>
      </c>
      <c r="J2350" s="29">
        <f>Лист4!E2348/1000</f>
        <v>0</v>
      </c>
      <c r="K2350" s="33"/>
      <c r="L2350" s="33"/>
    </row>
    <row r="2351" spans="1:12" s="39" customFormat="1" ht="18.75" customHeight="1" x14ac:dyDescent="0.25">
      <c r="A2351" s="23" t="str">
        <f>Лист4!A2349</f>
        <v xml:space="preserve">Заречная 1-я ул. д.4/2 - корп. 1 </v>
      </c>
      <c r="B2351" s="49">
        <f t="shared" si="72"/>
        <v>40.126221276595743</v>
      </c>
      <c r="C2351" s="49">
        <f t="shared" si="73"/>
        <v>2.7358787234042552</v>
      </c>
      <c r="D2351" s="30">
        <v>0</v>
      </c>
      <c r="E2351" s="31">
        <v>2.7358787234042552</v>
      </c>
      <c r="F2351" s="32">
        <v>0</v>
      </c>
      <c r="G2351" s="32">
        <v>0</v>
      </c>
      <c r="H2351" s="32">
        <v>0</v>
      </c>
      <c r="I2351" s="32">
        <v>0</v>
      </c>
      <c r="J2351" s="29">
        <f>Лист4!E2349/1000</f>
        <v>42.862099999999998</v>
      </c>
      <c r="K2351" s="33"/>
      <c r="L2351" s="33"/>
    </row>
    <row r="2352" spans="1:12" s="34" customFormat="1" ht="18.75" customHeight="1" x14ac:dyDescent="0.25">
      <c r="A2352" s="23" t="str">
        <f>Лист4!A2350</f>
        <v xml:space="preserve">Заречная 1-я ул. д.4/2/2 - корп. 2 </v>
      </c>
      <c r="B2352" s="49">
        <f t="shared" si="72"/>
        <v>47.938842553191492</v>
      </c>
      <c r="C2352" s="49">
        <f t="shared" si="73"/>
        <v>3.2685574468085106</v>
      </c>
      <c r="D2352" s="30">
        <v>0</v>
      </c>
      <c r="E2352" s="31">
        <v>3.2685574468085106</v>
      </c>
      <c r="F2352" s="32">
        <v>0</v>
      </c>
      <c r="G2352" s="32">
        <v>0</v>
      </c>
      <c r="H2352" s="32">
        <v>0</v>
      </c>
      <c r="I2352" s="32">
        <v>0</v>
      </c>
      <c r="J2352" s="29">
        <f>Лист4!E2350/1000</f>
        <v>51.2074</v>
      </c>
      <c r="K2352" s="33"/>
      <c r="L2352" s="33"/>
    </row>
    <row r="2353" spans="1:12" s="34" customFormat="1" ht="18.75" customHeight="1" x14ac:dyDescent="0.25">
      <c r="A2353" s="23" t="str">
        <f>Лист4!A2351</f>
        <v xml:space="preserve">Заречная 1-я ул. д.4/2/2 - корп. 3 </v>
      </c>
      <c r="B2353" s="49">
        <f t="shared" si="72"/>
        <v>30.060051063829789</v>
      </c>
      <c r="C2353" s="49">
        <f t="shared" si="73"/>
        <v>2.0495489361702131</v>
      </c>
      <c r="D2353" s="30">
        <v>0</v>
      </c>
      <c r="E2353" s="31">
        <v>2.0495489361702131</v>
      </c>
      <c r="F2353" s="32">
        <v>0</v>
      </c>
      <c r="G2353" s="32">
        <v>0</v>
      </c>
      <c r="H2353" s="32">
        <v>0</v>
      </c>
      <c r="I2353" s="32">
        <v>0</v>
      </c>
      <c r="J2353" s="29">
        <f>Лист4!E2351/1000</f>
        <v>32.1096</v>
      </c>
      <c r="K2353" s="33"/>
      <c r="L2353" s="33"/>
    </row>
    <row r="2354" spans="1:12" s="34" customFormat="1" ht="18.75" customHeight="1" x14ac:dyDescent="0.25">
      <c r="A2354" s="23" t="str">
        <f>Лист4!A2352</f>
        <v xml:space="preserve">Заречная 1-я ул. д.4/2/2 - корп. 4 </v>
      </c>
      <c r="B2354" s="49">
        <f t="shared" si="72"/>
        <v>42.343446808510635</v>
      </c>
      <c r="C2354" s="49">
        <f t="shared" si="73"/>
        <v>2.8870531914893616</v>
      </c>
      <c r="D2354" s="30">
        <v>0</v>
      </c>
      <c r="E2354" s="31">
        <v>2.8870531914893616</v>
      </c>
      <c r="F2354" s="32">
        <v>0</v>
      </c>
      <c r="G2354" s="32">
        <v>0</v>
      </c>
      <c r="H2354" s="32">
        <v>0</v>
      </c>
      <c r="I2354" s="32">
        <v>0</v>
      </c>
      <c r="J2354" s="29">
        <f>Лист4!E2352/1000</f>
        <v>45.230499999999999</v>
      </c>
      <c r="K2354" s="33"/>
      <c r="L2354" s="33"/>
    </row>
    <row r="2355" spans="1:12" s="34" customFormat="1" ht="18.75" customHeight="1" x14ac:dyDescent="0.25">
      <c r="A2355" s="23" t="str">
        <f>Лист4!A2353</f>
        <v xml:space="preserve">Заречная 1-я ул. д.6/4 - корп. 1 </v>
      </c>
      <c r="B2355" s="49">
        <f t="shared" si="72"/>
        <v>27.17514893617021</v>
      </c>
      <c r="C2355" s="49">
        <f t="shared" si="73"/>
        <v>1.852851063829787</v>
      </c>
      <c r="D2355" s="30">
        <v>0</v>
      </c>
      <c r="E2355" s="31">
        <v>1.852851063829787</v>
      </c>
      <c r="F2355" s="32">
        <v>0</v>
      </c>
      <c r="G2355" s="32">
        <v>0</v>
      </c>
      <c r="H2355" s="32">
        <v>0</v>
      </c>
      <c r="I2355" s="32">
        <v>0</v>
      </c>
      <c r="J2355" s="29">
        <f>Лист4!E2353/1000</f>
        <v>29.027999999999999</v>
      </c>
      <c r="K2355" s="33"/>
      <c r="L2355" s="33"/>
    </row>
    <row r="2356" spans="1:12" s="34" customFormat="1" ht="18.75" customHeight="1" x14ac:dyDescent="0.25">
      <c r="A2356" s="23" t="str">
        <f>Лист4!A2354</f>
        <v xml:space="preserve">Заречная 1-я ул. д.6/4/1 - корп. 2 </v>
      </c>
      <c r="B2356" s="49">
        <f t="shared" si="72"/>
        <v>42.505497872340428</v>
      </c>
      <c r="C2356" s="49">
        <f t="shared" si="73"/>
        <v>2.8981021276595746</v>
      </c>
      <c r="D2356" s="30">
        <v>0</v>
      </c>
      <c r="E2356" s="31">
        <v>2.8981021276595746</v>
      </c>
      <c r="F2356" s="32">
        <v>0</v>
      </c>
      <c r="G2356" s="32">
        <v>0</v>
      </c>
      <c r="H2356" s="32">
        <v>0</v>
      </c>
      <c r="I2356" s="32">
        <v>0</v>
      </c>
      <c r="J2356" s="29">
        <f>Лист4!E2354/1000</f>
        <v>45.403600000000004</v>
      </c>
      <c r="K2356" s="33"/>
      <c r="L2356" s="33"/>
    </row>
    <row r="2357" spans="1:12" s="34" customFormat="1" ht="18.75" customHeight="1" x14ac:dyDescent="0.25">
      <c r="A2357" s="23" t="str">
        <f>Лист4!A2355</f>
        <v xml:space="preserve">Заречная 1-я ул. д.6/4/1 - корп. 3 </v>
      </c>
      <c r="B2357" s="49">
        <f t="shared" si="72"/>
        <v>7.3489361702127658</v>
      </c>
      <c r="C2357" s="49">
        <f t="shared" si="73"/>
        <v>0.50106382978723407</v>
      </c>
      <c r="D2357" s="30">
        <v>0</v>
      </c>
      <c r="E2357" s="31">
        <v>0.50106382978723407</v>
      </c>
      <c r="F2357" s="32">
        <v>0</v>
      </c>
      <c r="G2357" s="32">
        <v>0</v>
      </c>
      <c r="H2357" s="32">
        <v>0</v>
      </c>
      <c r="I2357" s="32">
        <v>0</v>
      </c>
      <c r="J2357" s="29">
        <f>Лист4!E2355/1000</f>
        <v>7.85</v>
      </c>
      <c r="K2357" s="33"/>
      <c r="L2357" s="33"/>
    </row>
    <row r="2358" spans="1:12" s="34" customFormat="1" ht="18.75" customHeight="1" x14ac:dyDescent="0.25">
      <c r="A2358" s="23" t="str">
        <f>Лист4!A2356</f>
        <v xml:space="preserve">Заречная 1-я ул. д.6/4/1 - корп. 4 </v>
      </c>
      <c r="B2358" s="49">
        <f t="shared" si="72"/>
        <v>47.989208510638299</v>
      </c>
      <c r="C2358" s="49">
        <f t="shared" si="73"/>
        <v>3.2719914893617026</v>
      </c>
      <c r="D2358" s="30">
        <v>0</v>
      </c>
      <c r="E2358" s="31">
        <v>3.2719914893617026</v>
      </c>
      <c r="F2358" s="32">
        <v>0</v>
      </c>
      <c r="G2358" s="32">
        <v>0</v>
      </c>
      <c r="H2358" s="32">
        <v>0</v>
      </c>
      <c r="I2358" s="32">
        <v>0</v>
      </c>
      <c r="J2358" s="29">
        <f>Лист4!E2356/1000</f>
        <v>51.261200000000002</v>
      </c>
      <c r="K2358" s="33"/>
      <c r="L2358" s="33"/>
    </row>
    <row r="2359" spans="1:12" s="34" customFormat="1" ht="18.75" customHeight="1" x14ac:dyDescent="0.25">
      <c r="A2359" s="23" t="str">
        <f>Лист4!A2357</f>
        <v xml:space="preserve">Заречная 3-я ул. д.1 </v>
      </c>
      <c r="B2359" s="49">
        <f t="shared" si="72"/>
        <v>12.585217021276597</v>
      </c>
      <c r="C2359" s="49">
        <f t="shared" si="73"/>
        <v>0.85808297872340422</v>
      </c>
      <c r="D2359" s="30">
        <v>0</v>
      </c>
      <c r="E2359" s="31">
        <v>0.85808297872340422</v>
      </c>
      <c r="F2359" s="32">
        <v>0</v>
      </c>
      <c r="G2359" s="32">
        <v>0</v>
      </c>
      <c r="H2359" s="32">
        <v>0</v>
      </c>
      <c r="I2359" s="32">
        <v>0</v>
      </c>
      <c r="J2359" s="29">
        <f>Лист4!E2357/1000</f>
        <v>13.443300000000001</v>
      </c>
      <c r="K2359" s="33"/>
      <c r="L2359" s="33"/>
    </row>
    <row r="2360" spans="1:12" s="34" customFormat="1" ht="18.75" customHeight="1" x14ac:dyDescent="0.25">
      <c r="A2360" s="23" t="str">
        <f>Лист4!A2358</f>
        <v xml:space="preserve">Заречная 3-я ул. д.3 </v>
      </c>
      <c r="B2360" s="49">
        <f t="shared" si="72"/>
        <v>-70.491425531914871</v>
      </c>
      <c r="C2360" s="49">
        <f t="shared" si="73"/>
        <v>96.599485531914894</v>
      </c>
      <c r="D2360" s="30">
        <v>0</v>
      </c>
      <c r="E2360" s="31">
        <v>96.599485531914894</v>
      </c>
      <c r="F2360" s="32">
        <v>0</v>
      </c>
      <c r="G2360" s="32">
        <v>0</v>
      </c>
      <c r="H2360" s="32">
        <v>0</v>
      </c>
      <c r="I2360" s="32">
        <f>1505.4+34.1</f>
        <v>1539.5</v>
      </c>
      <c r="J2360" s="29">
        <f>Лист4!E2358/1000-I2360</f>
        <v>-1513.39194</v>
      </c>
      <c r="K2360" s="33"/>
      <c r="L2360" s="33"/>
    </row>
    <row r="2361" spans="1:12" s="34" customFormat="1" ht="18.75" customHeight="1" x14ac:dyDescent="0.25">
      <c r="A2361" s="23" t="str">
        <f>Лист4!A2359</f>
        <v xml:space="preserve">Заречная 3-я ул. д.5 </v>
      </c>
      <c r="B2361" s="49">
        <f t="shared" si="72"/>
        <v>33.93579574468086</v>
      </c>
      <c r="C2361" s="49">
        <f t="shared" si="73"/>
        <v>2.3138042553191491</v>
      </c>
      <c r="D2361" s="30">
        <v>0</v>
      </c>
      <c r="E2361" s="31">
        <v>2.3138042553191491</v>
      </c>
      <c r="F2361" s="32">
        <v>0</v>
      </c>
      <c r="G2361" s="32">
        <v>0</v>
      </c>
      <c r="H2361" s="32">
        <v>0</v>
      </c>
      <c r="I2361" s="32">
        <v>0</v>
      </c>
      <c r="J2361" s="29">
        <f>Лист4!E2359/1000</f>
        <v>36.249600000000008</v>
      </c>
      <c r="K2361" s="33"/>
      <c r="L2361" s="33"/>
    </row>
    <row r="2362" spans="1:12" s="34" customFormat="1" ht="18.75" customHeight="1" x14ac:dyDescent="0.25">
      <c r="A2362" s="23" t="str">
        <f>Лист4!A2360</f>
        <v xml:space="preserve">Зои Космодемьянской пер. д.2А </v>
      </c>
      <c r="B2362" s="49">
        <f t="shared" si="72"/>
        <v>45.461361702127661</v>
      </c>
      <c r="C2362" s="49">
        <f t="shared" si="73"/>
        <v>3.0996382978723407</v>
      </c>
      <c r="D2362" s="30">
        <v>0</v>
      </c>
      <c r="E2362" s="31">
        <v>3.0996382978723407</v>
      </c>
      <c r="F2362" s="32">
        <v>0</v>
      </c>
      <c r="G2362" s="32">
        <v>0</v>
      </c>
      <c r="H2362" s="32">
        <v>0</v>
      </c>
      <c r="I2362" s="32">
        <v>0</v>
      </c>
      <c r="J2362" s="29">
        <f>Лист4!E2360/1000</f>
        <v>48.561</v>
      </c>
      <c r="K2362" s="33"/>
      <c r="L2362" s="33"/>
    </row>
    <row r="2363" spans="1:12" s="34" customFormat="1" ht="18.75" customHeight="1" x14ac:dyDescent="0.25">
      <c r="A2363" s="23" t="str">
        <f>Лист4!A2361</f>
        <v xml:space="preserve">Измаильская ул. д.13/9 </v>
      </c>
      <c r="B2363" s="49">
        <f t="shared" si="72"/>
        <v>20.047617021276597</v>
      </c>
      <c r="C2363" s="49">
        <f t="shared" si="73"/>
        <v>1.3668829787234043</v>
      </c>
      <c r="D2363" s="30">
        <v>0</v>
      </c>
      <c r="E2363" s="31">
        <v>1.3668829787234043</v>
      </c>
      <c r="F2363" s="32">
        <v>0</v>
      </c>
      <c r="G2363" s="32">
        <v>0</v>
      </c>
      <c r="H2363" s="32">
        <v>0</v>
      </c>
      <c r="I2363" s="32">
        <v>0</v>
      </c>
      <c r="J2363" s="29">
        <f>Лист4!E2361/1000</f>
        <v>21.4145</v>
      </c>
      <c r="K2363" s="33"/>
      <c r="L2363" s="33"/>
    </row>
    <row r="2364" spans="1:12" s="34" customFormat="1" ht="18.75" customHeight="1" x14ac:dyDescent="0.25">
      <c r="A2364" s="23" t="str">
        <f>Лист4!A2362</f>
        <v xml:space="preserve">Измаильская ул. д.5 </v>
      </c>
      <c r="B2364" s="49">
        <f t="shared" si="72"/>
        <v>12.38384680851064</v>
      </c>
      <c r="C2364" s="49">
        <f t="shared" si="73"/>
        <v>0.84435319148936172</v>
      </c>
      <c r="D2364" s="30">
        <v>0</v>
      </c>
      <c r="E2364" s="31">
        <v>0.84435319148936172</v>
      </c>
      <c r="F2364" s="32">
        <v>0</v>
      </c>
      <c r="G2364" s="32">
        <v>0</v>
      </c>
      <c r="H2364" s="32">
        <v>0</v>
      </c>
      <c r="I2364" s="32">
        <v>0</v>
      </c>
      <c r="J2364" s="29">
        <f>Лист4!E2362/1000</f>
        <v>13.228200000000001</v>
      </c>
      <c r="K2364" s="33"/>
      <c r="L2364" s="33"/>
    </row>
    <row r="2365" spans="1:12" s="34" customFormat="1" ht="18.75" customHeight="1" x14ac:dyDescent="0.25">
      <c r="A2365" s="23" t="str">
        <f>Лист4!A2363</f>
        <v xml:space="preserve">Измаильская ул. д.9 </v>
      </c>
      <c r="B2365" s="49">
        <f t="shared" si="72"/>
        <v>38.793770212765956</v>
      </c>
      <c r="C2365" s="49">
        <f t="shared" si="73"/>
        <v>2.6450297872340425</v>
      </c>
      <c r="D2365" s="30">
        <v>0</v>
      </c>
      <c r="E2365" s="31">
        <v>2.6450297872340425</v>
      </c>
      <c r="F2365" s="32">
        <v>0</v>
      </c>
      <c r="G2365" s="32">
        <v>0</v>
      </c>
      <c r="H2365" s="32">
        <v>0</v>
      </c>
      <c r="I2365" s="32">
        <v>0</v>
      </c>
      <c r="J2365" s="29">
        <f>Лист4!E2363/1000</f>
        <v>41.438800000000001</v>
      </c>
      <c r="K2365" s="33"/>
      <c r="L2365" s="33"/>
    </row>
    <row r="2366" spans="1:12" s="34" customFormat="1" ht="18.75" customHeight="1" x14ac:dyDescent="0.25">
      <c r="A2366" s="23" t="str">
        <f>Лист4!A2364</f>
        <v xml:space="preserve">Капитана Краснова ул. д.14 </v>
      </c>
      <c r="B2366" s="49">
        <f t="shared" si="72"/>
        <v>100.25511404255317</v>
      </c>
      <c r="C2366" s="49">
        <f t="shared" si="73"/>
        <v>6.8355759574468076</v>
      </c>
      <c r="D2366" s="30">
        <v>0</v>
      </c>
      <c r="E2366" s="31">
        <v>6.8355759574468076</v>
      </c>
      <c r="F2366" s="32">
        <v>0</v>
      </c>
      <c r="G2366" s="32">
        <v>0</v>
      </c>
      <c r="H2366" s="32">
        <v>0</v>
      </c>
      <c r="I2366" s="32">
        <v>0</v>
      </c>
      <c r="J2366" s="29">
        <f>Лист4!E2364/1000</f>
        <v>107.09068999999998</v>
      </c>
      <c r="K2366" s="33"/>
      <c r="L2366" s="33"/>
    </row>
    <row r="2367" spans="1:12" s="34" customFormat="1" ht="18.75" customHeight="1" x14ac:dyDescent="0.25">
      <c r="A2367" s="23" t="str">
        <f>Лист4!A2365</f>
        <v xml:space="preserve">Капитана Краснова ул. д.16 </v>
      </c>
      <c r="B2367" s="49">
        <f t="shared" si="72"/>
        <v>46.641310638297874</v>
      </c>
      <c r="C2367" s="49">
        <f t="shared" si="73"/>
        <v>3.1800893617021284</v>
      </c>
      <c r="D2367" s="30">
        <v>0</v>
      </c>
      <c r="E2367" s="31">
        <v>3.1800893617021284</v>
      </c>
      <c r="F2367" s="32">
        <v>0</v>
      </c>
      <c r="G2367" s="32">
        <v>0</v>
      </c>
      <c r="H2367" s="32">
        <v>0</v>
      </c>
      <c r="I2367" s="32">
        <v>0</v>
      </c>
      <c r="J2367" s="29">
        <f>Лист4!E2365/1000</f>
        <v>49.821400000000004</v>
      </c>
      <c r="K2367" s="33"/>
      <c r="L2367" s="33"/>
    </row>
    <row r="2368" spans="1:12" s="34" customFormat="1" ht="18.75" customHeight="1" x14ac:dyDescent="0.25">
      <c r="A2368" s="23" t="str">
        <f>Лист4!A2366</f>
        <v xml:space="preserve">Капитана Краснова ул. д.20 </v>
      </c>
      <c r="B2368" s="49">
        <f t="shared" si="72"/>
        <v>89.737700425531912</v>
      </c>
      <c r="C2368" s="49">
        <f t="shared" si="73"/>
        <v>6.1184795744680844</v>
      </c>
      <c r="D2368" s="30">
        <v>0</v>
      </c>
      <c r="E2368" s="31">
        <v>6.1184795744680844</v>
      </c>
      <c r="F2368" s="32">
        <v>0</v>
      </c>
      <c r="G2368" s="32">
        <v>0</v>
      </c>
      <c r="H2368" s="32">
        <v>0</v>
      </c>
      <c r="I2368" s="32">
        <v>0</v>
      </c>
      <c r="J2368" s="29">
        <f>Лист4!E2366/1000</f>
        <v>95.856179999999995</v>
      </c>
      <c r="K2368" s="33"/>
      <c r="L2368" s="33"/>
    </row>
    <row r="2369" spans="1:12" s="34" customFormat="1" ht="18.75" customHeight="1" x14ac:dyDescent="0.25">
      <c r="A2369" s="23" t="str">
        <f>Лист4!A2367</f>
        <v xml:space="preserve">Капитана Краснова ул. д.22 </v>
      </c>
      <c r="B2369" s="49">
        <f t="shared" si="72"/>
        <v>86.454008510638289</v>
      </c>
      <c r="C2369" s="49">
        <f t="shared" si="73"/>
        <v>5.8945914893617015</v>
      </c>
      <c r="D2369" s="30">
        <v>0</v>
      </c>
      <c r="E2369" s="31">
        <v>5.8945914893617015</v>
      </c>
      <c r="F2369" s="32">
        <v>0</v>
      </c>
      <c r="G2369" s="32">
        <v>0</v>
      </c>
      <c r="H2369" s="32">
        <v>0</v>
      </c>
      <c r="I2369" s="32">
        <v>0</v>
      </c>
      <c r="J2369" s="29">
        <f>Лист4!E2367/1000</f>
        <v>92.34859999999999</v>
      </c>
      <c r="K2369" s="33"/>
      <c r="L2369" s="33"/>
    </row>
    <row r="2370" spans="1:12" s="34" customFormat="1" ht="18.75" customHeight="1" x14ac:dyDescent="0.25">
      <c r="A2370" s="23" t="str">
        <f>Лист4!A2368</f>
        <v xml:space="preserve">Капитана Краснова ул. д.28 </v>
      </c>
      <c r="B2370" s="49">
        <f t="shared" si="72"/>
        <v>25.604817021276595</v>
      </c>
      <c r="C2370" s="49">
        <f t="shared" si="73"/>
        <v>1.7457829787234043</v>
      </c>
      <c r="D2370" s="30">
        <v>0</v>
      </c>
      <c r="E2370" s="31">
        <v>1.7457829787234043</v>
      </c>
      <c r="F2370" s="32">
        <v>0</v>
      </c>
      <c r="G2370" s="32">
        <v>0</v>
      </c>
      <c r="H2370" s="32">
        <v>0</v>
      </c>
      <c r="I2370" s="32">
        <v>0</v>
      </c>
      <c r="J2370" s="29">
        <f>Лист4!E2368/1000</f>
        <v>27.3506</v>
      </c>
      <c r="K2370" s="33"/>
      <c r="L2370" s="33"/>
    </row>
    <row r="2371" spans="1:12" s="34" customFormat="1" ht="18.75" customHeight="1" x14ac:dyDescent="0.25">
      <c r="A2371" s="23" t="str">
        <f>Лист4!A2369</f>
        <v xml:space="preserve">Капитана Краснова ул. д.30 </v>
      </c>
      <c r="B2371" s="49">
        <f t="shared" si="72"/>
        <v>87.007846808510664</v>
      </c>
      <c r="C2371" s="49">
        <f t="shared" si="73"/>
        <v>5.9323531914893621</v>
      </c>
      <c r="D2371" s="30">
        <v>0</v>
      </c>
      <c r="E2371" s="31">
        <v>5.9323531914893621</v>
      </c>
      <c r="F2371" s="32">
        <v>0</v>
      </c>
      <c r="G2371" s="32">
        <v>0</v>
      </c>
      <c r="H2371" s="32">
        <v>0</v>
      </c>
      <c r="I2371" s="32">
        <v>0</v>
      </c>
      <c r="J2371" s="29">
        <f>Лист4!E2369/1000</f>
        <v>92.940200000000019</v>
      </c>
      <c r="K2371" s="33"/>
      <c r="L2371" s="33"/>
    </row>
    <row r="2372" spans="1:12" s="34" customFormat="1" ht="18.75" customHeight="1" x14ac:dyDescent="0.25">
      <c r="A2372" s="23" t="str">
        <f>Лист4!A2370</f>
        <v xml:space="preserve">Капитана Краснова ул. д.32 </v>
      </c>
      <c r="B2372" s="49">
        <f t="shared" ref="B2372:B2435" si="74">J2372+I2372-E2372</f>
        <v>68.535336170212773</v>
      </c>
      <c r="C2372" s="49">
        <f t="shared" ref="C2372:C2435" si="75">E2372</f>
        <v>4.6728638297872349</v>
      </c>
      <c r="D2372" s="30">
        <v>0</v>
      </c>
      <c r="E2372" s="31">
        <v>4.6728638297872349</v>
      </c>
      <c r="F2372" s="32">
        <v>0</v>
      </c>
      <c r="G2372" s="32">
        <v>0</v>
      </c>
      <c r="H2372" s="32">
        <v>0</v>
      </c>
      <c r="I2372" s="32">
        <v>0</v>
      </c>
      <c r="J2372" s="29">
        <f>Лист4!E2370/1000</f>
        <v>73.208200000000005</v>
      </c>
      <c r="K2372" s="33"/>
      <c r="L2372" s="33"/>
    </row>
    <row r="2373" spans="1:12" s="39" customFormat="1" ht="18.75" customHeight="1" x14ac:dyDescent="0.25">
      <c r="A2373" s="23" t="str">
        <f>Лист4!A2371</f>
        <v xml:space="preserve">Капитана Краснова ул. д.34/41А </v>
      </c>
      <c r="B2373" s="49">
        <f t="shared" si="74"/>
        <v>125.65752170212768</v>
      </c>
      <c r="C2373" s="49">
        <f t="shared" si="75"/>
        <v>8.5675582978723419</v>
      </c>
      <c r="D2373" s="30">
        <v>0</v>
      </c>
      <c r="E2373" s="31">
        <v>8.5675582978723419</v>
      </c>
      <c r="F2373" s="32">
        <v>0</v>
      </c>
      <c r="G2373" s="32">
        <v>0</v>
      </c>
      <c r="H2373" s="32">
        <v>0</v>
      </c>
      <c r="I2373" s="32">
        <v>0</v>
      </c>
      <c r="J2373" s="29">
        <f>Лист4!E2371/1000</f>
        <v>134.22508000000002</v>
      </c>
      <c r="K2373" s="33"/>
      <c r="L2373" s="33"/>
    </row>
    <row r="2374" spans="1:12" s="39" customFormat="1" ht="18.75" customHeight="1" x14ac:dyDescent="0.25">
      <c r="A2374" s="23" t="str">
        <f>Лист4!A2372</f>
        <v xml:space="preserve">Капитана Краснова ул. д.38 </v>
      </c>
      <c r="B2374" s="49">
        <f t="shared" si="74"/>
        <v>438.51800510638293</v>
      </c>
      <c r="C2374" s="49">
        <f t="shared" si="75"/>
        <v>29.898954893617017</v>
      </c>
      <c r="D2374" s="30">
        <v>0</v>
      </c>
      <c r="E2374" s="31">
        <v>29.898954893617017</v>
      </c>
      <c r="F2374" s="32">
        <v>0</v>
      </c>
      <c r="G2374" s="32">
        <v>0</v>
      </c>
      <c r="H2374" s="32">
        <v>0</v>
      </c>
      <c r="I2374" s="32">
        <v>0</v>
      </c>
      <c r="J2374" s="29">
        <f>Лист4!E2372/1000</f>
        <v>468.41695999999996</v>
      </c>
      <c r="K2374" s="33"/>
      <c r="L2374" s="33"/>
    </row>
    <row r="2375" spans="1:12" s="39" customFormat="1" ht="18.75" customHeight="1" x14ac:dyDescent="0.25">
      <c r="A2375" s="23" t="str">
        <f>Лист4!A2373</f>
        <v xml:space="preserve">Капитана Краснова ул. д.40 </v>
      </c>
      <c r="B2375" s="49">
        <f t="shared" si="74"/>
        <v>407.73961191489354</v>
      </c>
      <c r="C2375" s="49">
        <f t="shared" si="75"/>
        <v>27.800428085106379</v>
      </c>
      <c r="D2375" s="30">
        <v>0</v>
      </c>
      <c r="E2375" s="31">
        <v>27.800428085106379</v>
      </c>
      <c r="F2375" s="32">
        <v>0</v>
      </c>
      <c r="G2375" s="32">
        <v>0</v>
      </c>
      <c r="H2375" s="32">
        <v>0</v>
      </c>
      <c r="I2375" s="32"/>
      <c r="J2375" s="29">
        <f>Лист4!E2373/1000</f>
        <v>435.54003999999992</v>
      </c>
      <c r="K2375" s="33"/>
      <c r="L2375" s="33"/>
    </row>
    <row r="2376" spans="1:12" s="39" customFormat="1" ht="18.75" customHeight="1" x14ac:dyDescent="0.25">
      <c r="A2376" s="23" t="str">
        <f>Лист4!A2374</f>
        <v xml:space="preserve">Капитана Краснова ул. д.8 </v>
      </c>
      <c r="B2376" s="49">
        <f t="shared" si="74"/>
        <v>588.18164595744645</v>
      </c>
      <c r="C2376" s="49">
        <f t="shared" si="75"/>
        <v>40.103294042553173</v>
      </c>
      <c r="D2376" s="30">
        <v>0</v>
      </c>
      <c r="E2376" s="31">
        <v>40.103294042553173</v>
      </c>
      <c r="F2376" s="32">
        <v>0</v>
      </c>
      <c r="G2376" s="32">
        <v>0</v>
      </c>
      <c r="H2376" s="32">
        <v>0</v>
      </c>
      <c r="I2376" s="32">
        <v>0</v>
      </c>
      <c r="J2376" s="29">
        <f>Лист4!E2374/1000</f>
        <v>628.28493999999966</v>
      </c>
      <c r="K2376" s="33"/>
      <c r="L2376" s="33"/>
    </row>
    <row r="2377" spans="1:12" s="39" customFormat="1" ht="18.75" customHeight="1" x14ac:dyDescent="0.25">
      <c r="A2377" s="23" t="str">
        <f>Лист4!A2375</f>
        <v xml:space="preserve">Капитанская ул. д.28 </v>
      </c>
      <c r="B2377" s="49">
        <f t="shared" si="74"/>
        <v>31.971710638297875</v>
      </c>
      <c r="C2377" s="49">
        <f t="shared" si="75"/>
        <v>2.179889361702128</v>
      </c>
      <c r="D2377" s="30">
        <v>0</v>
      </c>
      <c r="E2377" s="31">
        <v>2.179889361702128</v>
      </c>
      <c r="F2377" s="32">
        <v>0</v>
      </c>
      <c r="G2377" s="32">
        <v>0</v>
      </c>
      <c r="H2377" s="32">
        <v>0</v>
      </c>
      <c r="I2377" s="32">
        <v>0</v>
      </c>
      <c r="J2377" s="29">
        <f>Лист4!E2375/1000</f>
        <v>34.151600000000002</v>
      </c>
      <c r="K2377" s="33"/>
      <c r="L2377" s="33"/>
    </row>
    <row r="2378" spans="1:12" s="39" customFormat="1" ht="18.75" customHeight="1" x14ac:dyDescent="0.25">
      <c r="A2378" s="23" t="str">
        <f>Лист4!A2376</f>
        <v xml:space="preserve">Капитанская ул. д.28Б </v>
      </c>
      <c r="B2378" s="49">
        <f t="shared" si="74"/>
        <v>521.30544680851085</v>
      </c>
      <c r="C2378" s="49">
        <f t="shared" si="75"/>
        <v>35.543553191489366</v>
      </c>
      <c r="D2378" s="30">
        <v>0</v>
      </c>
      <c r="E2378" s="31">
        <v>35.543553191489366</v>
      </c>
      <c r="F2378" s="32">
        <v>0</v>
      </c>
      <c r="G2378" s="32">
        <v>0</v>
      </c>
      <c r="H2378" s="32">
        <v>0</v>
      </c>
      <c r="I2378" s="32">
        <v>0</v>
      </c>
      <c r="J2378" s="29">
        <f>Лист4!E2376/1000</f>
        <v>556.84900000000016</v>
      </c>
      <c r="K2378" s="33"/>
      <c r="L2378" s="33"/>
    </row>
    <row r="2379" spans="1:12" s="39" customFormat="1" ht="18.75" customHeight="1" x14ac:dyDescent="0.25">
      <c r="A2379" s="23" t="str">
        <f>Лист4!A2377</f>
        <v xml:space="preserve">Капитанская ул. д.30 </v>
      </c>
      <c r="B2379" s="49">
        <f t="shared" si="74"/>
        <v>50.65490638297873</v>
      </c>
      <c r="C2379" s="49">
        <f t="shared" si="75"/>
        <v>3.453743617021277</v>
      </c>
      <c r="D2379" s="30">
        <v>0</v>
      </c>
      <c r="E2379" s="31">
        <v>3.453743617021277</v>
      </c>
      <c r="F2379" s="32">
        <v>0</v>
      </c>
      <c r="G2379" s="32">
        <v>0</v>
      </c>
      <c r="H2379" s="32">
        <v>0</v>
      </c>
      <c r="I2379" s="32"/>
      <c r="J2379" s="29">
        <f>Лист4!E2377/1000</f>
        <v>54.108650000000004</v>
      </c>
      <c r="K2379" s="33"/>
      <c r="L2379" s="33"/>
    </row>
    <row r="2380" spans="1:12" s="39" customFormat="1" ht="18.75" customHeight="1" x14ac:dyDescent="0.25">
      <c r="A2380" s="23" t="str">
        <f>Лист4!A2378</f>
        <v xml:space="preserve">Каунасская ул. д.38 </v>
      </c>
      <c r="B2380" s="49">
        <f t="shared" si="74"/>
        <v>557.67904851063827</v>
      </c>
      <c r="C2380" s="49">
        <f t="shared" si="75"/>
        <v>38.023571489361693</v>
      </c>
      <c r="D2380" s="30">
        <v>0</v>
      </c>
      <c r="E2380" s="31">
        <v>38.023571489361693</v>
      </c>
      <c r="F2380" s="32">
        <v>0</v>
      </c>
      <c r="G2380" s="32">
        <v>0</v>
      </c>
      <c r="H2380" s="32">
        <v>0</v>
      </c>
      <c r="I2380" s="32">
        <v>0</v>
      </c>
      <c r="J2380" s="29">
        <f>Лист4!E2378/1000</f>
        <v>595.70261999999991</v>
      </c>
      <c r="K2380" s="33"/>
      <c r="L2380" s="33"/>
    </row>
    <row r="2381" spans="1:12" s="39" customFormat="1" ht="18.75" customHeight="1" x14ac:dyDescent="0.25">
      <c r="A2381" s="23" t="str">
        <f>Лист4!A2379</f>
        <v xml:space="preserve">Каунасская ул. д.40 </v>
      </c>
      <c r="B2381" s="49">
        <f t="shared" si="74"/>
        <v>592.47756255319189</v>
      </c>
      <c r="C2381" s="49">
        <f t="shared" si="75"/>
        <v>40.396197446808536</v>
      </c>
      <c r="D2381" s="30">
        <v>0</v>
      </c>
      <c r="E2381" s="31">
        <v>40.396197446808536</v>
      </c>
      <c r="F2381" s="32">
        <v>0</v>
      </c>
      <c r="G2381" s="32">
        <v>0</v>
      </c>
      <c r="H2381" s="32">
        <v>0</v>
      </c>
      <c r="I2381" s="32">
        <v>0</v>
      </c>
      <c r="J2381" s="29">
        <f>Лист4!E2379/1000</f>
        <v>632.8737600000004</v>
      </c>
      <c r="K2381" s="33"/>
      <c r="L2381" s="33"/>
    </row>
    <row r="2382" spans="1:12" s="39" customFormat="1" ht="18.75" customHeight="1" x14ac:dyDescent="0.25">
      <c r="A2382" s="23" t="str">
        <f>Лист4!A2380</f>
        <v xml:space="preserve">Каунасская ул. д.49 </v>
      </c>
      <c r="B2382" s="49">
        <f t="shared" si="74"/>
        <v>532.84547659574469</v>
      </c>
      <c r="C2382" s="49">
        <f t="shared" si="75"/>
        <v>36.330373404255319</v>
      </c>
      <c r="D2382" s="30">
        <v>0</v>
      </c>
      <c r="E2382" s="31">
        <v>36.330373404255319</v>
      </c>
      <c r="F2382" s="32">
        <v>0</v>
      </c>
      <c r="G2382" s="32">
        <v>0</v>
      </c>
      <c r="H2382" s="32">
        <v>0</v>
      </c>
      <c r="I2382" s="32">
        <v>0</v>
      </c>
      <c r="J2382" s="29">
        <f>Лист4!E2380/1000</f>
        <v>569.17584999999997</v>
      </c>
      <c r="K2382" s="33"/>
      <c r="L2382" s="33"/>
    </row>
    <row r="2383" spans="1:12" s="39" customFormat="1" ht="18.75" customHeight="1" x14ac:dyDescent="0.25">
      <c r="A2383" s="23" t="str">
        <f>Лист4!A2381</f>
        <v xml:space="preserve">Каунасская ул. д.51 </v>
      </c>
      <c r="B2383" s="49">
        <f t="shared" si="74"/>
        <v>1052.7011140425534</v>
      </c>
      <c r="C2383" s="49">
        <f t="shared" si="75"/>
        <v>71.775075957446802</v>
      </c>
      <c r="D2383" s="30">
        <v>0</v>
      </c>
      <c r="E2383" s="31">
        <v>71.775075957446802</v>
      </c>
      <c r="F2383" s="32">
        <v>0</v>
      </c>
      <c r="G2383" s="32">
        <v>0</v>
      </c>
      <c r="H2383" s="32">
        <v>0</v>
      </c>
      <c r="I2383" s="32">
        <v>0</v>
      </c>
      <c r="J2383" s="29">
        <f>Лист4!E2381/1000</f>
        <v>1124.4761900000001</v>
      </c>
      <c r="K2383" s="33"/>
      <c r="L2383" s="33"/>
    </row>
    <row r="2384" spans="1:12" s="39" customFormat="1" ht="18.75" customHeight="1" x14ac:dyDescent="0.25">
      <c r="A2384" s="23" t="str">
        <f>Лист4!A2382</f>
        <v xml:space="preserve">Керченская 1-я ул. д.1Б </v>
      </c>
      <c r="B2384" s="49">
        <f t="shared" si="74"/>
        <v>518.33833957446791</v>
      </c>
      <c r="C2384" s="49">
        <f t="shared" si="75"/>
        <v>35.341250425531904</v>
      </c>
      <c r="D2384" s="30">
        <v>0</v>
      </c>
      <c r="E2384" s="31">
        <v>35.341250425531904</v>
      </c>
      <c r="F2384" s="32">
        <v>0</v>
      </c>
      <c r="G2384" s="32">
        <v>0</v>
      </c>
      <c r="H2384" s="32">
        <v>0</v>
      </c>
      <c r="I2384" s="32">
        <v>0</v>
      </c>
      <c r="J2384" s="29">
        <f>Лист4!E2382/1000</f>
        <v>553.67958999999985</v>
      </c>
      <c r="K2384" s="33"/>
      <c r="L2384" s="33"/>
    </row>
    <row r="2385" spans="1:12" s="39" customFormat="1" ht="18.75" customHeight="1" x14ac:dyDescent="0.25">
      <c r="A2385" s="23" t="str">
        <f>Лист4!A2383</f>
        <v xml:space="preserve">Керченская 3-я ул. д.1А </v>
      </c>
      <c r="B2385" s="49">
        <f t="shared" si="74"/>
        <v>387.87023234042556</v>
      </c>
      <c r="C2385" s="49">
        <f t="shared" si="75"/>
        <v>26.445697659574471</v>
      </c>
      <c r="D2385" s="30">
        <v>0</v>
      </c>
      <c r="E2385" s="31">
        <v>26.445697659574471</v>
      </c>
      <c r="F2385" s="32">
        <v>0</v>
      </c>
      <c r="G2385" s="32">
        <v>0</v>
      </c>
      <c r="H2385" s="32">
        <v>0</v>
      </c>
      <c r="I2385" s="32">
        <v>0</v>
      </c>
      <c r="J2385" s="29">
        <f>Лист4!E2383/1000</f>
        <v>414.31593000000004</v>
      </c>
      <c r="K2385" s="33"/>
      <c r="L2385" s="33"/>
    </row>
    <row r="2386" spans="1:12" s="39" customFormat="1" ht="18.75" customHeight="1" x14ac:dyDescent="0.25">
      <c r="A2386" s="23" t="str">
        <f>Лист4!A2384</f>
        <v xml:space="preserve">Керченская 3-я ул. д.2 - корп. 2 </v>
      </c>
      <c r="B2386" s="49">
        <f t="shared" si="74"/>
        <v>338.62385957446793</v>
      </c>
      <c r="C2386" s="49">
        <f t="shared" si="75"/>
        <v>23.087990425531906</v>
      </c>
      <c r="D2386" s="30">
        <v>0</v>
      </c>
      <c r="E2386" s="31">
        <v>23.087990425531906</v>
      </c>
      <c r="F2386" s="32">
        <v>0</v>
      </c>
      <c r="G2386" s="32">
        <v>0</v>
      </c>
      <c r="H2386" s="32">
        <v>0</v>
      </c>
      <c r="I2386" s="32">
        <v>0</v>
      </c>
      <c r="J2386" s="29">
        <f>Лист4!E2384/1000</f>
        <v>361.71184999999986</v>
      </c>
      <c r="K2386" s="33"/>
      <c r="L2386" s="33"/>
    </row>
    <row r="2387" spans="1:12" s="39" customFormat="1" ht="18.75" customHeight="1" x14ac:dyDescent="0.25">
      <c r="A2387" s="23" t="str">
        <f>Лист4!A2385</f>
        <v xml:space="preserve">Керченская 3-я ул. д.58 </v>
      </c>
      <c r="B2387" s="49">
        <f t="shared" si="74"/>
        <v>86.29411063829788</v>
      </c>
      <c r="C2387" s="49">
        <f t="shared" si="75"/>
        <v>5.8836893617021282</v>
      </c>
      <c r="D2387" s="30">
        <v>0</v>
      </c>
      <c r="E2387" s="31">
        <v>5.8836893617021282</v>
      </c>
      <c r="F2387" s="32">
        <v>0</v>
      </c>
      <c r="G2387" s="32">
        <v>0</v>
      </c>
      <c r="H2387" s="32">
        <v>0</v>
      </c>
      <c r="I2387" s="32">
        <v>0</v>
      </c>
      <c r="J2387" s="29">
        <f>Лист4!E2385/1000</f>
        <v>92.177800000000005</v>
      </c>
      <c r="K2387" s="33"/>
      <c r="L2387" s="33"/>
    </row>
    <row r="2388" spans="1:12" s="39" customFormat="1" ht="18.75" customHeight="1" x14ac:dyDescent="0.25">
      <c r="A2388" s="23" t="str">
        <f>Лист4!A2386</f>
        <v xml:space="preserve">Керченская 3-я ул. д.58 - корп. 1 </v>
      </c>
      <c r="B2388" s="49">
        <f t="shared" si="74"/>
        <v>85.200195744680826</v>
      </c>
      <c r="C2388" s="49">
        <f t="shared" si="75"/>
        <v>5.8091042553191485</v>
      </c>
      <c r="D2388" s="30">
        <v>0</v>
      </c>
      <c r="E2388" s="31">
        <v>5.8091042553191485</v>
      </c>
      <c r="F2388" s="32">
        <v>0</v>
      </c>
      <c r="G2388" s="32">
        <v>0</v>
      </c>
      <c r="H2388" s="32">
        <v>0</v>
      </c>
      <c r="I2388" s="32">
        <v>0</v>
      </c>
      <c r="J2388" s="29">
        <f>Лист4!E2386/1000</f>
        <v>91.009299999999982</v>
      </c>
      <c r="K2388" s="33"/>
      <c r="L2388" s="33"/>
    </row>
    <row r="2389" spans="1:12" s="39" customFormat="1" ht="18.75" customHeight="1" x14ac:dyDescent="0.25">
      <c r="A2389" s="23" t="str">
        <f>Лист4!A2387</f>
        <v xml:space="preserve">Керченская 3-я ул. д.60 </v>
      </c>
      <c r="B2389" s="49">
        <f t="shared" si="74"/>
        <v>140.27392340425533</v>
      </c>
      <c r="C2389" s="49">
        <f t="shared" si="75"/>
        <v>8.3436765957446806</v>
      </c>
      <c r="D2389" s="30">
        <v>0</v>
      </c>
      <c r="E2389" s="31">
        <v>8.3436765957446806</v>
      </c>
      <c r="F2389" s="32">
        <v>0</v>
      </c>
      <c r="G2389" s="32">
        <v>0</v>
      </c>
      <c r="H2389" s="32">
        <v>0</v>
      </c>
      <c r="I2389" s="41">
        <v>17.899999999999999</v>
      </c>
      <c r="J2389" s="29">
        <f>Лист4!E2387/1000</f>
        <v>130.7176</v>
      </c>
      <c r="K2389" s="33"/>
      <c r="L2389" s="33"/>
    </row>
    <row r="2390" spans="1:12" s="39" customFormat="1" ht="18.75" customHeight="1" x14ac:dyDescent="0.25">
      <c r="A2390" s="23" t="str">
        <f>Лист4!A2388</f>
        <v xml:space="preserve">Керченская 3-я ул. д.62 </v>
      </c>
      <c r="B2390" s="49">
        <f t="shared" si="74"/>
        <v>120.47031489361703</v>
      </c>
      <c r="C2390" s="49">
        <f t="shared" si="75"/>
        <v>8.2138851063829801</v>
      </c>
      <c r="D2390" s="30">
        <v>0</v>
      </c>
      <c r="E2390" s="31">
        <v>8.2138851063829801</v>
      </c>
      <c r="F2390" s="32">
        <v>0</v>
      </c>
      <c r="G2390" s="32">
        <v>0</v>
      </c>
      <c r="H2390" s="32">
        <v>0</v>
      </c>
      <c r="I2390" s="32">
        <v>0</v>
      </c>
      <c r="J2390" s="29">
        <f>Лист4!E2388/1000</f>
        <v>128.6842</v>
      </c>
      <c r="K2390" s="33"/>
      <c r="L2390" s="33"/>
    </row>
    <row r="2391" spans="1:12" s="39" customFormat="1" ht="18.75" customHeight="1" x14ac:dyDescent="0.25">
      <c r="A2391" s="23" t="str">
        <f>Лист4!A2389</f>
        <v xml:space="preserve">Керченская 3-я ул. д.64 </v>
      </c>
      <c r="B2391" s="49">
        <f t="shared" si="74"/>
        <v>78.226944680851062</v>
      </c>
      <c r="C2391" s="49">
        <f t="shared" si="75"/>
        <v>5.333655319148936</v>
      </c>
      <c r="D2391" s="30">
        <v>0</v>
      </c>
      <c r="E2391" s="31">
        <v>5.333655319148936</v>
      </c>
      <c r="F2391" s="32">
        <v>0</v>
      </c>
      <c r="G2391" s="32">
        <v>0</v>
      </c>
      <c r="H2391" s="32">
        <v>0</v>
      </c>
      <c r="I2391" s="32">
        <v>0</v>
      </c>
      <c r="J2391" s="29">
        <f>Лист4!E2389/1000</f>
        <v>83.560599999999994</v>
      </c>
      <c r="K2391" s="33"/>
      <c r="L2391" s="33"/>
    </row>
    <row r="2392" spans="1:12" s="39" customFormat="1" ht="18.75" customHeight="1" x14ac:dyDescent="0.25">
      <c r="A2392" s="23" t="str">
        <f>Лист4!A2390</f>
        <v xml:space="preserve">Керченская 3-я ул. д.64 - корп. 1 </v>
      </c>
      <c r="B2392" s="49">
        <f t="shared" si="74"/>
        <v>114.07430638297872</v>
      </c>
      <c r="C2392" s="49">
        <f t="shared" si="75"/>
        <v>7.7777936170212758</v>
      </c>
      <c r="D2392" s="30">
        <v>0</v>
      </c>
      <c r="E2392" s="31">
        <v>7.7777936170212758</v>
      </c>
      <c r="F2392" s="32">
        <v>0</v>
      </c>
      <c r="G2392" s="32">
        <v>0</v>
      </c>
      <c r="H2392" s="32">
        <v>0</v>
      </c>
      <c r="I2392" s="32">
        <v>0</v>
      </c>
      <c r="J2392" s="29">
        <f>Лист4!E2390/1000</f>
        <v>121.85209999999999</v>
      </c>
      <c r="K2392" s="33"/>
      <c r="L2392" s="33"/>
    </row>
    <row r="2393" spans="1:12" s="39" customFormat="1" ht="18.75" customHeight="1" x14ac:dyDescent="0.25">
      <c r="A2393" s="23" t="str">
        <f>Лист4!A2391</f>
        <v xml:space="preserve">Керченская 3-я ул. д.66 </v>
      </c>
      <c r="B2393" s="49">
        <f t="shared" si="74"/>
        <v>103.00282042553191</v>
      </c>
      <c r="C2393" s="49">
        <f t="shared" si="75"/>
        <v>7.0229195744680855</v>
      </c>
      <c r="D2393" s="30">
        <v>0</v>
      </c>
      <c r="E2393" s="31">
        <v>7.0229195744680855</v>
      </c>
      <c r="F2393" s="32">
        <v>0</v>
      </c>
      <c r="G2393" s="32">
        <v>0</v>
      </c>
      <c r="H2393" s="32">
        <v>0</v>
      </c>
      <c r="I2393" s="32">
        <v>0</v>
      </c>
      <c r="J2393" s="29">
        <f>Лист4!E2391/1000</f>
        <v>110.02574</v>
      </c>
      <c r="K2393" s="33"/>
      <c r="L2393" s="33"/>
    </row>
    <row r="2394" spans="1:12" s="39" customFormat="1" ht="18.75" customHeight="1" x14ac:dyDescent="0.25">
      <c r="A2394" s="23" t="str">
        <f>Лист4!A2392</f>
        <v xml:space="preserve">Керченская 3-я ул. д.66 - корп. 1 </v>
      </c>
      <c r="B2394" s="49">
        <f t="shared" si="74"/>
        <v>55.627982978723402</v>
      </c>
      <c r="C2394" s="49">
        <f t="shared" si="75"/>
        <v>3.7928170212765955</v>
      </c>
      <c r="D2394" s="30">
        <v>0</v>
      </c>
      <c r="E2394" s="31">
        <v>3.7928170212765955</v>
      </c>
      <c r="F2394" s="32">
        <v>0</v>
      </c>
      <c r="G2394" s="32">
        <v>0</v>
      </c>
      <c r="H2394" s="32">
        <v>0</v>
      </c>
      <c r="I2394" s="32">
        <v>0</v>
      </c>
      <c r="J2394" s="29">
        <f>Лист4!E2392/1000</f>
        <v>59.4208</v>
      </c>
      <c r="K2394" s="33"/>
      <c r="L2394" s="33"/>
    </row>
    <row r="2395" spans="1:12" s="39" customFormat="1" ht="18.75" customHeight="1" x14ac:dyDescent="0.25">
      <c r="A2395" s="23" t="str">
        <f>Лист4!A2393</f>
        <v xml:space="preserve">Керченская 5-я ул. д.31 </v>
      </c>
      <c r="B2395" s="49">
        <f t="shared" si="74"/>
        <v>546.37909957446811</v>
      </c>
      <c r="C2395" s="49">
        <f t="shared" si="75"/>
        <v>37.253120425531918</v>
      </c>
      <c r="D2395" s="30">
        <v>0</v>
      </c>
      <c r="E2395" s="31">
        <v>37.253120425531918</v>
      </c>
      <c r="F2395" s="32">
        <v>0</v>
      </c>
      <c r="G2395" s="32">
        <v>0</v>
      </c>
      <c r="H2395" s="32">
        <v>0</v>
      </c>
      <c r="I2395" s="32">
        <v>0</v>
      </c>
      <c r="J2395" s="29">
        <f>Лист4!E2393/1000</f>
        <v>583.63222000000007</v>
      </c>
      <c r="K2395" s="33"/>
      <c r="L2395" s="33"/>
    </row>
    <row r="2396" spans="1:12" s="39" customFormat="1" ht="18.75" customHeight="1" x14ac:dyDescent="0.25">
      <c r="A2396" s="23" t="str">
        <f>Лист4!A2394</f>
        <v xml:space="preserve">Керченская 5-я ул. д.41 </v>
      </c>
      <c r="B2396" s="49">
        <f t="shared" si="74"/>
        <v>100.71820000000001</v>
      </c>
      <c r="C2396" s="49">
        <f t="shared" si="75"/>
        <v>6.8671500000000005</v>
      </c>
      <c r="D2396" s="30">
        <v>0</v>
      </c>
      <c r="E2396" s="31">
        <v>6.8671500000000005</v>
      </c>
      <c r="F2396" s="32">
        <v>0</v>
      </c>
      <c r="G2396" s="32">
        <v>0</v>
      </c>
      <c r="H2396" s="32">
        <v>0</v>
      </c>
      <c r="I2396" s="32"/>
      <c r="J2396" s="29">
        <f>Лист4!E2394/1000</f>
        <v>107.58535000000001</v>
      </c>
      <c r="K2396" s="33"/>
      <c r="L2396" s="33"/>
    </row>
    <row r="2397" spans="1:12" s="34" customFormat="1" ht="18.75" customHeight="1" x14ac:dyDescent="0.25">
      <c r="A2397" s="23" t="str">
        <f>Лист4!A2395</f>
        <v xml:space="preserve">Керченская 5-я ул. д.41 - корп. 1 </v>
      </c>
      <c r="B2397" s="49">
        <f t="shared" si="74"/>
        <v>129.05621276595747</v>
      </c>
      <c r="C2397" s="49">
        <f t="shared" si="75"/>
        <v>8.7992872340425521</v>
      </c>
      <c r="D2397" s="30">
        <v>0</v>
      </c>
      <c r="E2397" s="31">
        <v>8.7992872340425521</v>
      </c>
      <c r="F2397" s="32">
        <v>0</v>
      </c>
      <c r="G2397" s="32">
        <v>0</v>
      </c>
      <c r="H2397" s="32">
        <v>0</v>
      </c>
      <c r="I2397" s="32">
        <v>0</v>
      </c>
      <c r="J2397" s="29">
        <f>Лист4!E2395/1000</f>
        <v>137.85550000000001</v>
      </c>
      <c r="K2397" s="33"/>
      <c r="L2397" s="33"/>
    </row>
    <row r="2398" spans="1:12" s="39" customFormat="1" ht="18.75" customHeight="1" x14ac:dyDescent="0.25">
      <c r="A2398" s="23" t="str">
        <f>Лист4!A2396</f>
        <v xml:space="preserve">Керченская 5-я ул. д.41 - корп. 2 </v>
      </c>
      <c r="B2398" s="49">
        <f t="shared" si="74"/>
        <v>106.22882553191489</v>
      </c>
      <c r="C2398" s="49">
        <f t="shared" si="75"/>
        <v>7.2428744680851072</v>
      </c>
      <c r="D2398" s="30">
        <v>0</v>
      </c>
      <c r="E2398" s="31">
        <v>7.2428744680851072</v>
      </c>
      <c r="F2398" s="32">
        <v>0</v>
      </c>
      <c r="G2398" s="32">
        <v>0</v>
      </c>
      <c r="H2398" s="32">
        <v>0</v>
      </c>
      <c r="I2398" s="32"/>
      <c r="J2398" s="29">
        <f>Лист4!E2396/1000</f>
        <v>113.4717</v>
      </c>
      <c r="K2398" s="33"/>
      <c r="L2398" s="33"/>
    </row>
    <row r="2399" spans="1:12" s="34" customFormat="1" ht="25.5" customHeight="1" x14ac:dyDescent="0.25">
      <c r="A2399" s="23" t="str">
        <f>Лист4!A2397</f>
        <v xml:space="preserve">Керченская 5-я ул. д.41 - корп. 3 </v>
      </c>
      <c r="B2399" s="49">
        <f t="shared" si="74"/>
        <v>73.772740425531921</v>
      </c>
      <c r="C2399" s="49">
        <f t="shared" si="75"/>
        <v>5.0299595744680854</v>
      </c>
      <c r="D2399" s="30">
        <v>0</v>
      </c>
      <c r="E2399" s="31">
        <v>5.0299595744680854</v>
      </c>
      <c r="F2399" s="32">
        <v>0</v>
      </c>
      <c r="G2399" s="32">
        <v>0</v>
      </c>
      <c r="H2399" s="32">
        <v>0</v>
      </c>
      <c r="I2399" s="32">
        <v>0</v>
      </c>
      <c r="J2399" s="29">
        <f>Лист4!E2397/1000</f>
        <v>78.802700000000002</v>
      </c>
      <c r="K2399" s="33"/>
      <c r="L2399" s="33"/>
    </row>
    <row r="2400" spans="1:12" s="34" customFormat="1" ht="25.5" customHeight="1" x14ac:dyDescent="0.25">
      <c r="A2400" s="23" t="str">
        <f>Лист4!A2398</f>
        <v xml:space="preserve">Керченская 5-я ул. д.41 - корп. 4 </v>
      </c>
      <c r="B2400" s="49">
        <f t="shared" si="74"/>
        <v>598.94716340425521</v>
      </c>
      <c r="C2400" s="49">
        <f t="shared" si="75"/>
        <v>40.837306595744671</v>
      </c>
      <c r="D2400" s="30">
        <v>0</v>
      </c>
      <c r="E2400" s="31">
        <v>40.837306595744671</v>
      </c>
      <c r="F2400" s="32">
        <v>0</v>
      </c>
      <c r="G2400" s="32">
        <v>0</v>
      </c>
      <c r="H2400" s="32">
        <v>0</v>
      </c>
      <c r="I2400" s="32">
        <v>0</v>
      </c>
      <c r="J2400" s="29">
        <f>Лист4!E2398/1000</f>
        <v>639.78446999999983</v>
      </c>
      <c r="K2400" s="33"/>
      <c r="L2400" s="33"/>
    </row>
    <row r="2401" spans="1:12" s="34" customFormat="1" ht="25.5" customHeight="1" x14ac:dyDescent="0.25">
      <c r="A2401" s="23" t="str">
        <f>Лист4!A2399</f>
        <v xml:space="preserve">Керченская 5-я ул. д.43 </v>
      </c>
      <c r="B2401" s="49">
        <f t="shared" si="74"/>
        <v>116.62658723404255</v>
      </c>
      <c r="C2401" s="49">
        <f t="shared" si="75"/>
        <v>7.9518127659574471</v>
      </c>
      <c r="D2401" s="30">
        <v>0</v>
      </c>
      <c r="E2401" s="31">
        <v>7.9518127659574471</v>
      </c>
      <c r="F2401" s="32">
        <v>0</v>
      </c>
      <c r="G2401" s="32">
        <v>0</v>
      </c>
      <c r="H2401" s="32">
        <v>0</v>
      </c>
      <c r="I2401" s="32">
        <v>0</v>
      </c>
      <c r="J2401" s="29">
        <f>Лист4!E2399/1000</f>
        <v>124.57839999999999</v>
      </c>
      <c r="K2401" s="33"/>
      <c r="L2401" s="33"/>
    </row>
    <row r="2402" spans="1:12" s="34" customFormat="1" ht="25.5" customHeight="1" x14ac:dyDescent="0.25">
      <c r="A2402" s="23" t="str">
        <f>Лист4!A2400</f>
        <v xml:space="preserve">Керченская 5-я ул. д.45 </v>
      </c>
      <c r="B2402" s="49">
        <f t="shared" si="74"/>
        <v>95.9960170212766</v>
      </c>
      <c r="C2402" s="49">
        <f t="shared" si="75"/>
        <v>6.545182978723405</v>
      </c>
      <c r="D2402" s="30">
        <v>0</v>
      </c>
      <c r="E2402" s="31">
        <v>6.545182978723405</v>
      </c>
      <c r="F2402" s="32">
        <v>0</v>
      </c>
      <c r="G2402" s="32">
        <v>0</v>
      </c>
      <c r="H2402" s="32">
        <v>0</v>
      </c>
      <c r="I2402" s="32">
        <v>0</v>
      </c>
      <c r="J2402" s="29">
        <f>Лист4!E2400/1000</f>
        <v>102.5412</v>
      </c>
      <c r="K2402" s="33"/>
      <c r="L2402" s="33"/>
    </row>
    <row r="2403" spans="1:12" s="34" customFormat="1" ht="25.5" customHeight="1" x14ac:dyDescent="0.25">
      <c r="A2403" s="23" t="str">
        <f>Лист4!A2401</f>
        <v xml:space="preserve">Керченская ул. д.1А </v>
      </c>
      <c r="B2403" s="49">
        <f t="shared" si="74"/>
        <v>535.27867659574474</v>
      </c>
      <c r="C2403" s="49">
        <f t="shared" si="75"/>
        <v>36.496273404255327</v>
      </c>
      <c r="D2403" s="30">
        <v>0</v>
      </c>
      <c r="E2403" s="31">
        <v>36.496273404255327</v>
      </c>
      <c r="F2403" s="32">
        <v>0</v>
      </c>
      <c r="G2403" s="32">
        <v>0</v>
      </c>
      <c r="H2403" s="32">
        <v>0</v>
      </c>
      <c r="I2403" s="32">
        <v>0</v>
      </c>
      <c r="J2403" s="29">
        <f>Лист4!E2401/1000</f>
        <v>571.7749500000001</v>
      </c>
      <c r="K2403" s="33"/>
      <c r="L2403" s="33"/>
    </row>
    <row r="2404" spans="1:12" s="34" customFormat="1" ht="25.5" customHeight="1" x14ac:dyDescent="0.25">
      <c r="A2404" s="23" t="str">
        <f>Лист4!A2402</f>
        <v xml:space="preserve">Коновалова ул. д.11А </v>
      </c>
      <c r="B2404" s="49">
        <f t="shared" si="74"/>
        <v>982.58404425531921</v>
      </c>
      <c r="C2404" s="49">
        <f t="shared" si="75"/>
        <v>2.1602757446808507</v>
      </c>
      <c r="D2404" s="30">
        <v>0</v>
      </c>
      <c r="E2404" s="31">
        <v>2.1602757446808507</v>
      </c>
      <c r="F2404" s="32">
        <v>0</v>
      </c>
      <c r="G2404" s="32">
        <v>0</v>
      </c>
      <c r="H2404" s="32">
        <v>0</v>
      </c>
      <c r="I2404" s="41">
        <v>950.9</v>
      </c>
      <c r="J2404" s="29">
        <f>Лист4!E2402/1000</f>
        <v>33.844319999999996</v>
      </c>
      <c r="K2404" s="33"/>
      <c r="L2404" s="33"/>
    </row>
    <row r="2405" spans="1:12" s="34" customFormat="1" ht="25.5" customHeight="1" x14ac:dyDescent="0.25">
      <c r="A2405" s="23" t="str">
        <f>Лист4!A2403</f>
        <v xml:space="preserve">Косиора ул. д.11 </v>
      </c>
      <c r="B2405" s="49">
        <f t="shared" si="74"/>
        <v>180.96139319148932</v>
      </c>
      <c r="C2405" s="49">
        <f t="shared" si="75"/>
        <v>12.338276808510635</v>
      </c>
      <c r="D2405" s="30">
        <v>0</v>
      </c>
      <c r="E2405" s="31">
        <v>12.338276808510635</v>
      </c>
      <c r="F2405" s="32">
        <v>0</v>
      </c>
      <c r="G2405" s="32">
        <v>0</v>
      </c>
      <c r="H2405" s="32">
        <v>0</v>
      </c>
      <c r="I2405" s="32">
        <v>0</v>
      </c>
      <c r="J2405" s="29">
        <f>Лист4!E2403/1000</f>
        <v>193.29966999999996</v>
      </c>
      <c r="K2405" s="33"/>
      <c r="L2405" s="33"/>
    </row>
    <row r="2406" spans="1:12" s="34" customFormat="1" ht="25.5" customHeight="1" x14ac:dyDescent="0.25">
      <c r="A2406" s="23" t="str">
        <f>Лист4!A2404</f>
        <v>Косиора ул. д.11 пом.14 ком.70-74</v>
      </c>
      <c r="B2406" s="49">
        <f t="shared" si="74"/>
        <v>7.992272340425532</v>
      </c>
      <c r="C2406" s="49">
        <f t="shared" si="75"/>
        <v>0.54492765957446809</v>
      </c>
      <c r="D2406" s="30">
        <v>0</v>
      </c>
      <c r="E2406" s="31">
        <v>0.54492765957446809</v>
      </c>
      <c r="F2406" s="32">
        <v>0</v>
      </c>
      <c r="G2406" s="32">
        <v>0</v>
      </c>
      <c r="H2406" s="32">
        <v>0</v>
      </c>
      <c r="I2406" s="32">
        <v>0</v>
      </c>
      <c r="J2406" s="29">
        <f>Лист4!E2404/1000</f>
        <v>8.5372000000000003</v>
      </c>
      <c r="K2406" s="33"/>
      <c r="L2406" s="33"/>
    </row>
    <row r="2407" spans="1:12" s="34" customFormat="1" ht="25.5" customHeight="1" x14ac:dyDescent="0.25">
      <c r="A2407" s="23" t="str">
        <f>Лист4!A2405</f>
        <v>Косиора ул. д.11 пом.19 ком.127</v>
      </c>
      <c r="B2407" s="49">
        <f t="shared" si="74"/>
        <v>5.6604595744680841</v>
      </c>
      <c r="C2407" s="49">
        <f t="shared" si="75"/>
        <v>0.38594042553191488</v>
      </c>
      <c r="D2407" s="30">
        <v>0</v>
      </c>
      <c r="E2407" s="31">
        <v>0.38594042553191488</v>
      </c>
      <c r="F2407" s="32">
        <v>0</v>
      </c>
      <c r="G2407" s="32">
        <v>0</v>
      </c>
      <c r="H2407" s="32">
        <v>0</v>
      </c>
      <c r="I2407" s="32">
        <v>0</v>
      </c>
      <c r="J2407" s="29">
        <f>Лист4!E2405/1000</f>
        <v>6.0463999999999993</v>
      </c>
      <c r="K2407" s="33"/>
      <c r="L2407" s="33"/>
    </row>
    <row r="2408" spans="1:12" s="34" customFormat="1" ht="25.5" customHeight="1" x14ac:dyDescent="0.25">
      <c r="A2408" s="23" t="str">
        <f>Лист4!A2406</f>
        <v xml:space="preserve">Косиора ул. д.16 </v>
      </c>
      <c r="B2408" s="49">
        <f t="shared" si="74"/>
        <v>632.64004170212752</v>
      </c>
      <c r="C2408" s="49">
        <f t="shared" si="75"/>
        <v>43.134548297872328</v>
      </c>
      <c r="D2408" s="30">
        <v>0</v>
      </c>
      <c r="E2408" s="31">
        <v>43.134548297872328</v>
      </c>
      <c r="F2408" s="32">
        <v>0</v>
      </c>
      <c r="G2408" s="32">
        <v>0</v>
      </c>
      <c r="H2408" s="32">
        <v>0</v>
      </c>
      <c r="I2408" s="32">
        <v>0</v>
      </c>
      <c r="J2408" s="29">
        <f>Лист4!E2406/1000</f>
        <v>675.77458999999988</v>
      </c>
      <c r="K2408" s="33"/>
      <c r="L2408" s="33"/>
    </row>
    <row r="2409" spans="1:12" s="34" customFormat="1" ht="25.5" customHeight="1" x14ac:dyDescent="0.25">
      <c r="A2409" s="23" t="str">
        <f>Лист4!A2407</f>
        <v xml:space="preserve">Косиора ул. д.16 - корп. 1 </v>
      </c>
      <c r="B2409" s="49">
        <f t="shared" si="74"/>
        <v>597.9332255319149</v>
      </c>
      <c r="C2409" s="49">
        <f t="shared" si="75"/>
        <v>40.768174468085107</v>
      </c>
      <c r="D2409" s="30">
        <v>0</v>
      </c>
      <c r="E2409" s="31">
        <v>40.768174468085107</v>
      </c>
      <c r="F2409" s="32">
        <v>0</v>
      </c>
      <c r="G2409" s="32">
        <v>0</v>
      </c>
      <c r="H2409" s="32">
        <v>0</v>
      </c>
      <c r="I2409" s="32">
        <v>0</v>
      </c>
      <c r="J2409" s="29">
        <f>Лист4!E2407/1000</f>
        <v>638.70140000000004</v>
      </c>
      <c r="K2409" s="33"/>
      <c r="L2409" s="33"/>
    </row>
    <row r="2410" spans="1:12" s="39" customFormat="1" ht="18.75" customHeight="1" x14ac:dyDescent="0.25">
      <c r="A2410" s="23" t="str">
        <f>Лист4!A2408</f>
        <v xml:space="preserve">Кржижановского ул. д.85А </v>
      </c>
      <c r="B2410" s="49">
        <f t="shared" si="74"/>
        <v>21.981885106382979</v>
      </c>
      <c r="C2410" s="49">
        <f t="shared" si="75"/>
        <v>1.4987648936170213</v>
      </c>
      <c r="D2410" s="30">
        <v>0</v>
      </c>
      <c r="E2410" s="31">
        <v>1.4987648936170213</v>
      </c>
      <c r="F2410" s="32">
        <v>0</v>
      </c>
      <c r="G2410" s="32">
        <v>0</v>
      </c>
      <c r="H2410" s="32">
        <v>0</v>
      </c>
      <c r="I2410" s="32">
        <v>0</v>
      </c>
      <c r="J2410" s="29">
        <f>Лист4!E2408/1000</f>
        <v>23.480650000000001</v>
      </c>
      <c r="K2410" s="33"/>
      <c r="L2410" s="33"/>
    </row>
    <row r="2411" spans="1:12" s="34" customFormat="1" ht="18.75" customHeight="1" x14ac:dyDescent="0.25">
      <c r="A2411" s="23" t="str">
        <f>Лист4!A2409</f>
        <v xml:space="preserve">Кржижановского ул. д.87А </v>
      </c>
      <c r="B2411" s="49">
        <f t="shared" si="74"/>
        <v>91.400114042553184</v>
      </c>
      <c r="C2411" s="49">
        <f t="shared" si="75"/>
        <v>6.2318259574468087</v>
      </c>
      <c r="D2411" s="30">
        <v>0</v>
      </c>
      <c r="E2411" s="31">
        <v>6.2318259574468087</v>
      </c>
      <c r="F2411" s="32">
        <v>0</v>
      </c>
      <c r="G2411" s="32">
        <v>0</v>
      </c>
      <c r="H2411" s="32">
        <v>0</v>
      </c>
      <c r="I2411" s="32">
        <v>0</v>
      </c>
      <c r="J2411" s="29">
        <f>Лист4!E2409/1000</f>
        <v>97.63194</v>
      </c>
      <c r="K2411" s="33"/>
      <c r="L2411" s="33"/>
    </row>
    <row r="2412" spans="1:12" s="34" customFormat="1" ht="18.75" customHeight="1" x14ac:dyDescent="0.25">
      <c r="A2412" s="23" t="str">
        <f>Лист4!A2410</f>
        <v xml:space="preserve">Ленина (Трусовский р-н) ул. д.15 </v>
      </c>
      <c r="B2412" s="49">
        <f t="shared" si="74"/>
        <v>0</v>
      </c>
      <c r="C2412" s="49">
        <f t="shared" si="75"/>
        <v>0</v>
      </c>
      <c r="D2412" s="30">
        <v>0</v>
      </c>
      <c r="E2412" s="31">
        <v>0</v>
      </c>
      <c r="F2412" s="32">
        <v>0</v>
      </c>
      <c r="G2412" s="32">
        <v>0</v>
      </c>
      <c r="H2412" s="32">
        <v>0</v>
      </c>
      <c r="I2412" s="32">
        <v>0</v>
      </c>
      <c r="J2412" s="29">
        <f>Лист4!E2410/1000</f>
        <v>0</v>
      </c>
      <c r="K2412" s="33"/>
      <c r="L2412" s="33"/>
    </row>
    <row r="2413" spans="1:12" s="34" customFormat="1" ht="18.75" customHeight="1" x14ac:dyDescent="0.25">
      <c r="A2413" s="23" t="str">
        <f>Лист4!A2411</f>
        <v xml:space="preserve">Ленинградский пер. д.68 </v>
      </c>
      <c r="B2413" s="49">
        <f t="shared" si="74"/>
        <v>539.54215489361695</v>
      </c>
      <c r="C2413" s="49">
        <f t="shared" si="75"/>
        <v>36.786965106382979</v>
      </c>
      <c r="D2413" s="30">
        <v>0</v>
      </c>
      <c r="E2413" s="31">
        <v>36.786965106382979</v>
      </c>
      <c r="F2413" s="32">
        <v>0</v>
      </c>
      <c r="G2413" s="32">
        <v>0</v>
      </c>
      <c r="H2413" s="32">
        <v>0</v>
      </c>
      <c r="I2413" s="32">
        <v>0</v>
      </c>
      <c r="J2413" s="29">
        <f>Лист4!E2411/1000</f>
        <v>576.32911999999999</v>
      </c>
      <c r="K2413" s="33"/>
      <c r="L2413" s="33"/>
    </row>
    <row r="2414" spans="1:12" s="34" customFormat="1" ht="18.75" customHeight="1" x14ac:dyDescent="0.25">
      <c r="A2414" s="23" t="str">
        <f>Лист4!A2412</f>
        <v xml:space="preserve">Ленинградский пер. д.70 </v>
      </c>
      <c r="B2414" s="49">
        <f t="shared" si="74"/>
        <v>481.48209531914904</v>
      </c>
      <c r="C2414" s="49">
        <f t="shared" si="75"/>
        <v>32.828324680851068</v>
      </c>
      <c r="D2414" s="30">
        <v>0</v>
      </c>
      <c r="E2414" s="31">
        <v>32.828324680851068</v>
      </c>
      <c r="F2414" s="32">
        <v>0</v>
      </c>
      <c r="G2414" s="32">
        <v>0</v>
      </c>
      <c r="H2414" s="32">
        <v>0</v>
      </c>
      <c r="I2414" s="32">
        <v>0</v>
      </c>
      <c r="J2414" s="29">
        <f>Лист4!E2412/1000</f>
        <v>514.31042000000014</v>
      </c>
      <c r="K2414" s="33"/>
      <c r="L2414" s="33"/>
    </row>
    <row r="2415" spans="1:12" s="34" customFormat="1" ht="18.75" customHeight="1" x14ac:dyDescent="0.25">
      <c r="A2415" s="23" t="str">
        <f>Лист4!A2413</f>
        <v xml:space="preserve">Ленинградский пер. д.72 </v>
      </c>
      <c r="B2415" s="49">
        <f t="shared" si="74"/>
        <v>466.8275489361701</v>
      </c>
      <c r="C2415" s="49">
        <f t="shared" si="75"/>
        <v>31.829151063829777</v>
      </c>
      <c r="D2415" s="30">
        <v>0</v>
      </c>
      <c r="E2415" s="31">
        <v>31.829151063829777</v>
      </c>
      <c r="F2415" s="32">
        <v>0</v>
      </c>
      <c r="G2415" s="32">
        <v>0</v>
      </c>
      <c r="H2415" s="32">
        <v>0</v>
      </c>
      <c r="I2415" s="32">
        <v>0</v>
      </c>
      <c r="J2415" s="29">
        <f>Лист4!E2413/1000</f>
        <v>498.65669999999989</v>
      </c>
      <c r="K2415" s="33"/>
      <c r="L2415" s="33"/>
    </row>
    <row r="2416" spans="1:12" s="34" customFormat="1" ht="18.75" customHeight="1" x14ac:dyDescent="0.25">
      <c r="A2416" s="23" t="str">
        <f>Лист4!A2414</f>
        <v xml:space="preserve">Ленинградский пер. д.72 - корп. 1 </v>
      </c>
      <c r="B2416" s="49">
        <f t="shared" si="74"/>
        <v>330.94699234042554</v>
      </c>
      <c r="C2416" s="49">
        <f t="shared" si="75"/>
        <v>22.564567659574472</v>
      </c>
      <c r="D2416" s="30">
        <v>0</v>
      </c>
      <c r="E2416" s="31">
        <v>22.564567659574472</v>
      </c>
      <c r="F2416" s="32">
        <v>0</v>
      </c>
      <c r="G2416" s="32">
        <v>0</v>
      </c>
      <c r="H2416" s="32">
        <v>0</v>
      </c>
      <c r="I2416" s="32">
        <v>0</v>
      </c>
      <c r="J2416" s="29">
        <f>Лист4!E2414/1000</f>
        <v>353.51156000000003</v>
      </c>
      <c r="K2416" s="33"/>
      <c r="L2416" s="33"/>
    </row>
    <row r="2417" spans="1:12" s="34" customFormat="1" ht="18.75" customHeight="1" x14ac:dyDescent="0.25">
      <c r="A2417" s="23" t="str">
        <f>Лист4!A2415</f>
        <v xml:space="preserve">Ленинградский пер. д.78А </v>
      </c>
      <c r="B2417" s="49">
        <f t="shared" si="74"/>
        <v>570.26771063829767</v>
      </c>
      <c r="C2417" s="49">
        <f t="shared" si="75"/>
        <v>38.881889361702108</v>
      </c>
      <c r="D2417" s="30">
        <v>0</v>
      </c>
      <c r="E2417" s="31">
        <v>38.881889361702108</v>
      </c>
      <c r="F2417" s="32">
        <v>0</v>
      </c>
      <c r="G2417" s="32">
        <v>0</v>
      </c>
      <c r="H2417" s="32">
        <v>0</v>
      </c>
      <c r="I2417" s="32">
        <v>0</v>
      </c>
      <c r="J2417" s="29">
        <f>Лист4!E2415/1000</f>
        <v>609.14959999999974</v>
      </c>
      <c r="K2417" s="33"/>
      <c r="L2417" s="33"/>
    </row>
    <row r="2418" spans="1:12" s="34" customFormat="1" ht="18.75" customHeight="1" x14ac:dyDescent="0.25">
      <c r="A2418" s="23" t="str">
        <f>Лист4!A2416</f>
        <v xml:space="preserve">Ленинградский пер. д.80 </v>
      </c>
      <c r="B2418" s="49">
        <f t="shared" si="74"/>
        <v>293.25626468085102</v>
      </c>
      <c r="C2418" s="49">
        <f t="shared" si="75"/>
        <v>19.994745319148933</v>
      </c>
      <c r="D2418" s="30">
        <v>0</v>
      </c>
      <c r="E2418" s="31">
        <v>19.994745319148933</v>
      </c>
      <c r="F2418" s="32">
        <v>0</v>
      </c>
      <c r="G2418" s="32">
        <v>0</v>
      </c>
      <c r="H2418" s="32">
        <v>0</v>
      </c>
      <c r="I2418" s="32">
        <v>0</v>
      </c>
      <c r="J2418" s="29">
        <f>Лист4!E2416/1000</f>
        <v>313.25100999999995</v>
      </c>
      <c r="K2418" s="33"/>
      <c r="L2418" s="33"/>
    </row>
    <row r="2419" spans="1:12" s="34" customFormat="1" ht="18.75" customHeight="1" x14ac:dyDescent="0.25">
      <c r="A2419" s="23" t="str">
        <f>Лист4!A2417</f>
        <v xml:space="preserve">Ленинградский пер. д.82 </v>
      </c>
      <c r="B2419" s="49">
        <f t="shared" si="74"/>
        <v>625.18982127659547</v>
      </c>
      <c r="C2419" s="49">
        <f t="shared" si="75"/>
        <v>42.626578723404236</v>
      </c>
      <c r="D2419" s="30">
        <v>0</v>
      </c>
      <c r="E2419" s="31">
        <v>42.626578723404236</v>
      </c>
      <c r="F2419" s="32">
        <v>0</v>
      </c>
      <c r="G2419" s="32">
        <v>0</v>
      </c>
      <c r="H2419" s="32">
        <v>0</v>
      </c>
      <c r="I2419" s="32">
        <v>0</v>
      </c>
      <c r="J2419" s="29">
        <f>Лист4!E2417/1000</f>
        <v>667.8163999999997</v>
      </c>
      <c r="K2419" s="33"/>
      <c r="L2419" s="33"/>
    </row>
    <row r="2420" spans="1:12" s="34" customFormat="1" ht="18.75" customHeight="1" x14ac:dyDescent="0.25">
      <c r="A2420" s="23" t="str">
        <f>Лист4!A2418</f>
        <v xml:space="preserve">Ленинградский пер. д.84 </v>
      </c>
      <c r="B2420" s="49">
        <f t="shared" si="74"/>
        <v>354.71068085106378</v>
      </c>
      <c r="C2420" s="49">
        <f t="shared" si="75"/>
        <v>24.184819148936164</v>
      </c>
      <c r="D2420" s="30">
        <v>0</v>
      </c>
      <c r="E2420" s="31">
        <v>24.184819148936164</v>
      </c>
      <c r="F2420" s="32">
        <v>0</v>
      </c>
      <c r="G2420" s="32">
        <v>0</v>
      </c>
      <c r="H2420" s="32">
        <v>0</v>
      </c>
      <c r="I2420" s="32">
        <v>0</v>
      </c>
      <c r="J2420" s="29">
        <f>Лист4!E2418/1000</f>
        <v>378.89549999999997</v>
      </c>
      <c r="K2420" s="33"/>
      <c r="L2420" s="33"/>
    </row>
    <row r="2421" spans="1:12" s="34" customFormat="1" ht="18.75" customHeight="1" x14ac:dyDescent="0.25">
      <c r="A2421" s="23" t="str">
        <f>Лист4!A2419</f>
        <v xml:space="preserve">Ленинградский пер. д.86А </v>
      </c>
      <c r="B2421" s="49">
        <f t="shared" si="74"/>
        <v>293.4570263829786</v>
      </c>
      <c r="C2421" s="49">
        <f t="shared" si="75"/>
        <v>20.008433617021272</v>
      </c>
      <c r="D2421" s="30">
        <v>0</v>
      </c>
      <c r="E2421" s="31">
        <v>20.008433617021272</v>
      </c>
      <c r="F2421" s="32">
        <v>0</v>
      </c>
      <c r="G2421" s="32">
        <v>0</v>
      </c>
      <c r="H2421" s="32">
        <v>0</v>
      </c>
      <c r="I2421" s="32">
        <v>0</v>
      </c>
      <c r="J2421" s="29">
        <f>Лист4!E2419/1000</f>
        <v>313.46545999999989</v>
      </c>
      <c r="K2421" s="33"/>
      <c r="L2421" s="33"/>
    </row>
    <row r="2422" spans="1:12" s="34" customFormat="1" ht="25.5" customHeight="1" x14ac:dyDescent="0.25">
      <c r="A2422" s="23" t="str">
        <f>Лист4!A2420</f>
        <v xml:space="preserve">Лепехинская ул. д.47 - корп. 1 </v>
      </c>
      <c r="B2422" s="49">
        <f t="shared" si="74"/>
        <v>569.58584170212771</v>
      </c>
      <c r="C2422" s="49">
        <f t="shared" si="75"/>
        <v>38.835398297872345</v>
      </c>
      <c r="D2422" s="30">
        <v>0</v>
      </c>
      <c r="E2422" s="31">
        <v>38.835398297872345</v>
      </c>
      <c r="F2422" s="32">
        <v>0</v>
      </c>
      <c r="G2422" s="32">
        <v>0</v>
      </c>
      <c r="H2422" s="32">
        <v>0</v>
      </c>
      <c r="I2422" s="32">
        <v>0</v>
      </c>
      <c r="J2422" s="29">
        <f>Лист4!E2420/1000</f>
        <v>608.42124000000001</v>
      </c>
      <c r="K2422" s="33"/>
      <c r="L2422" s="33"/>
    </row>
    <row r="2423" spans="1:12" s="34" customFormat="1" ht="18.75" customHeight="1" x14ac:dyDescent="0.25">
      <c r="A2423" s="23" t="str">
        <f>Лист4!A2421</f>
        <v xml:space="preserve">Лепехинская ул. д.47 - корп. 2 </v>
      </c>
      <c r="B2423" s="49">
        <f t="shared" si="74"/>
        <v>526.45247319148939</v>
      </c>
      <c r="C2423" s="49">
        <f t="shared" si="75"/>
        <v>35.894486808510642</v>
      </c>
      <c r="D2423" s="30">
        <v>0</v>
      </c>
      <c r="E2423" s="31">
        <v>35.894486808510642</v>
      </c>
      <c r="F2423" s="32">
        <v>0</v>
      </c>
      <c r="G2423" s="32">
        <v>0</v>
      </c>
      <c r="H2423" s="32">
        <v>0</v>
      </c>
      <c r="I2423" s="32">
        <v>0</v>
      </c>
      <c r="J2423" s="29">
        <f>Лист4!E2421/1000</f>
        <v>562.34696000000008</v>
      </c>
      <c r="K2423" s="33"/>
      <c r="L2423" s="33"/>
    </row>
    <row r="2424" spans="1:12" s="34" customFormat="1" ht="18.75" customHeight="1" x14ac:dyDescent="0.25">
      <c r="A2424" s="23" t="str">
        <f>Лист4!A2422</f>
        <v xml:space="preserve">Лермонтова ул. д.22 </v>
      </c>
      <c r="B2424" s="49">
        <f t="shared" si="74"/>
        <v>354.580309787234</v>
      </c>
      <c r="C2424" s="49">
        <f t="shared" si="75"/>
        <v>24.175930212765952</v>
      </c>
      <c r="D2424" s="30">
        <v>0</v>
      </c>
      <c r="E2424" s="31">
        <v>24.175930212765952</v>
      </c>
      <c r="F2424" s="32">
        <v>0</v>
      </c>
      <c r="G2424" s="32">
        <v>0</v>
      </c>
      <c r="H2424" s="32">
        <v>0</v>
      </c>
      <c r="I2424" s="32">
        <v>0</v>
      </c>
      <c r="J2424" s="29">
        <f>Лист4!E2422/1000</f>
        <v>378.75623999999993</v>
      </c>
      <c r="K2424" s="33"/>
      <c r="L2424" s="33"/>
    </row>
    <row r="2425" spans="1:12" s="34" customFormat="1" ht="18.75" customHeight="1" x14ac:dyDescent="0.25">
      <c r="A2425" s="23" t="str">
        <f>Лист4!A2423</f>
        <v xml:space="preserve">Ломоносова ул. д.22 </v>
      </c>
      <c r="B2425" s="49">
        <f t="shared" si="74"/>
        <v>13.58064680851064</v>
      </c>
      <c r="C2425" s="49">
        <f t="shared" si="75"/>
        <v>0.92595319148936173</v>
      </c>
      <c r="D2425" s="30">
        <v>0</v>
      </c>
      <c r="E2425" s="31">
        <v>0.92595319148936173</v>
      </c>
      <c r="F2425" s="32">
        <v>0</v>
      </c>
      <c r="G2425" s="32">
        <v>0</v>
      </c>
      <c r="H2425" s="32">
        <v>0</v>
      </c>
      <c r="I2425" s="32">
        <v>0</v>
      </c>
      <c r="J2425" s="29">
        <f>Лист4!E2423/1000</f>
        <v>14.506600000000001</v>
      </c>
      <c r="K2425" s="33"/>
      <c r="L2425" s="33"/>
    </row>
    <row r="2426" spans="1:12" s="34" customFormat="1" ht="18.75" customHeight="1" x14ac:dyDescent="0.25">
      <c r="A2426" s="23" t="str">
        <f>Лист4!A2424</f>
        <v xml:space="preserve">Ломоносова ул. д.24 </v>
      </c>
      <c r="B2426" s="49">
        <f t="shared" si="74"/>
        <v>51.788842553191486</v>
      </c>
      <c r="C2426" s="49">
        <f t="shared" si="75"/>
        <v>3.5310574468085103</v>
      </c>
      <c r="D2426" s="30">
        <v>0</v>
      </c>
      <c r="E2426" s="31">
        <v>3.5310574468085103</v>
      </c>
      <c r="F2426" s="32">
        <v>0</v>
      </c>
      <c r="G2426" s="32">
        <v>0</v>
      </c>
      <c r="H2426" s="32">
        <v>0</v>
      </c>
      <c r="I2426" s="32">
        <v>0</v>
      </c>
      <c r="J2426" s="29">
        <f>Лист4!E2424/1000</f>
        <v>55.319899999999997</v>
      </c>
      <c r="K2426" s="33"/>
      <c r="L2426" s="33"/>
    </row>
    <row r="2427" spans="1:12" s="34" customFormat="1" ht="25.5" customHeight="1" x14ac:dyDescent="0.25">
      <c r="A2427" s="23" t="str">
        <f>Лист4!A2425</f>
        <v xml:space="preserve">Льва Толстого ул. д.14 </v>
      </c>
      <c r="B2427" s="49">
        <f t="shared" si="74"/>
        <v>4.1341276595744683</v>
      </c>
      <c r="C2427" s="49">
        <f t="shared" si="75"/>
        <v>0.28187234042553194</v>
      </c>
      <c r="D2427" s="30">
        <v>0</v>
      </c>
      <c r="E2427" s="31">
        <v>0.28187234042553194</v>
      </c>
      <c r="F2427" s="32">
        <v>0</v>
      </c>
      <c r="G2427" s="32">
        <v>0</v>
      </c>
      <c r="H2427" s="32">
        <v>0</v>
      </c>
      <c r="I2427" s="32">
        <v>0</v>
      </c>
      <c r="J2427" s="29">
        <f>Лист4!E2425/1000</f>
        <v>4.4160000000000004</v>
      </c>
      <c r="K2427" s="33"/>
      <c r="L2427" s="33"/>
    </row>
    <row r="2428" spans="1:12" s="34" customFormat="1" ht="18.75" customHeight="1" x14ac:dyDescent="0.25">
      <c r="A2428" s="23" t="str">
        <f>Лист4!A2426</f>
        <v xml:space="preserve">Льва Толстого ул. д.16 </v>
      </c>
      <c r="B2428" s="49">
        <f t="shared" si="74"/>
        <v>0</v>
      </c>
      <c r="C2428" s="49">
        <f t="shared" si="75"/>
        <v>0</v>
      </c>
      <c r="D2428" s="30">
        <v>0</v>
      </c>
      <c r="E2428" s="31">
        <v>0</v>
      </c>
      <c r="F2428" s="32">
        <v>0</v>
      </c>
      <c r="G2428" s="32">
        <v>0</v>
      </c>
      <c r="H2428" s="32">
        <v>0</v>
      </c>
      <c r="I2428" s="32">
        <v>0</v>
      </c>
      <c r="J2428" s="29">
        <f>Лист4!E2426/1000</f>
        <v>0</v>
      </c>
      <c r="K2428" s="33"/>
      <c r="L2428" s="33"/>
    </row>
    <row r="2429" spans="1:12" s="34" customFormat="1" ht="18.75" customHeight="1" x14ac:dyDescent="0.25">
      <c r="A2429" s="23" t="str">
        <f>Лист4!A2427</f>
        <v xml:space="preserve">Льва Толстого ул. д.19 </v>
      </c>
      <c r="B2429" s="49">
        <f t="shared" si="74"/>
        <v>9.4534468085106393</v>
      </c>
      <c r="C2429" s="49">
        <f t="shared" si="75"/>
        <v>0.64455319148936174</v>
      </c>
      <c r="D2429" s="30">
        <v>0</v>
      </c>
      <c r="E2429" s="31">
        <v>0.64455319148936174</v>
      </c>
      <c r="F2429" s="32">
        <v>0</v>
      </c>
      <c r="G2429" s="32">
        <v>0</v>
      </c>
      <c r="H2429" s="32">
        <v>0</v>
      </c>
      <c r="I2429" s="32">
        <v>0</v>
      </c>
      <c r="J2429" s="29">
        <f>Лист4!E2427/1000</f>
        <v>10.098000000000001</v>
      </c>
      <c r="K2429" s="33"/>
      <c r="L2429" s="33"/>
    </row>
    <row r="2430" spans="1:12" s="34" customFormat="1" ht="18.75" customHeight="1" x14ac:dyDescent="0.25">
      <c r="A2430" s="23" t="str">
        <f>Лист4!A2428</f>
        <v xml:space="preserve">Льва Толстого ул. д.21 </v>
      </c>
      <c r="B2430" s="49">
        <f t="shared" si="74"/>
        <v>18.965310638297872</v>
      </c>
      <c r="C2430" s="49">
        <f t="shared" si="75"/>
        <v>1.2930893617021275</v>
      </c>
      <c r="D2430" s="30">
        <v>0</v>
      </c>
      <c r="E2430" s="31">
        <v>1.2930893617021275</v>
      </c>
      <c r="F2430" s="32">
        <v>0</v>
      </c>
      <c r="G2430" s="32">
        <v>0</v>
      </c>
      <c r="H2430" s="32">
        <v>0</v>
      </c>
      <c r="I2430" s="32">
        <v>0</v>
      </c>
      <c r="J2430" s="29">
        <f>Лист4!E2428/1000</f>
        <v>20.258399999999998</v>
      </c>
      <c r="K2430" s="33"/>
      <c r="L2430" s="33"/>
    </row>
    <row r="2431" spans="1:12" s="34" customFormat="1" ht="18.75" customHeight="1" x14ac:dyDescent="0.25">
      <c r="A2431" s="23" t="str">
        <f>Лист4!A2429</f>
        <v xml:space="preserve">Льва Толстого ул. д.22 </v>
      </c>
      <c r="B2431" s="49">
        <f t="shared" si="74"/>
        <v>3.6332765957446806</v>
      </c>
      <c r="C2431" s="49">
        <f t="shared" si="75"/>
        <v>0.24772340425531914</v>
      </c>
      <c r="D2431" s="30">
        <v>0</v>
      </c>
      <c r="E2431" s="31">
        <v>0.24772340425531914</v>
      </c>
      <c r="F2431" s="32">
        <v>0</v>
      </c>
      <c r="G2431" s="32">
        <v>0</v>
      </c>
      <c r="H2431" s="32">
        <v>0</v>
      </c>
      <c r="I2431" s="32">
        <v>0</v>
      </c>
      <c r="J2431" s="29">
        <f>Лист4!E2429/1000</f>
        <v>3.8809999999999998</v>
      </c>
      <c r="K2431" s="33"/>
      <c r="L2431" s="33"/>
    </row>
    <row r="2432" spans="1:12" s="34" customFormat="1" ht="18.75" customHeight="1" x14ac:dyDescent="0.25">
      <c r="A2432" s="23" t="str">
        <f>Лист4!A2430</f>
        <v xml:space="preserve">Льва Толстого ул. д.28 </v>
      </c>
      <c r="B2432" s="49">
        <f t="shared" si="74"/>
        <v>20.187668085106381</v>
      </c>
      <c r="C2432" s="49">
        <f t="shared" si="75"/>
        <v>1.376431914893617</v>
      </c>
      <c r="D2432" s="30">
        <v>0</v>
      </c>
      <c r="E2432" s="31">
        <v>1.376431914893617</v>
      </c>
      <c r="F2432" s="32">
        <v>0</v>
      </c>
      <c r="G2432" s="32">
        <v>0</v>
      </c>
      <c r="H2432" s="32">
        <v>0</v>
      </c>
      <c r="I2432" s="32">
        <v>0</v>
      </c>
      <c r="J2432" s="29">
        <f>Лист4!E2430/1000</f>
        <v>21.5641</v>
      </c>
      <c r="K2432" s="33"/>
      <c r="L2432" s="33"/>
    </row>
    <row r="2433" spans="1:12" s="34" customFormat="1" ht="18.75" customHeight="1" x14ac:dyDescent="0.25">
      <c r="A2433" s="23" t="str">
        <f>Лист4!A2431</f>
        <v xml:space="preserve">Льва Толстого ул. д.31 </v>
      </c>
      <c r="B2433" s="49">
        <f t="shared" si="74"/>
        <v>142.38212765957448</v>
      </c>
      <c r="C2433" s="49">
        <f t="shared" si="75"/>
        <v>9.7078723404255314</v>
      </c>
      <c r="D2433" s="30">
        <v>0</v>
      </c>
      <c r="E2433" s="31">
        <v>9.7078723404255314</v>
      </c>
      <c r="F2433" s="32">
        <v>0</v>
      </c>
      <c r="G2433" s="32">
        <v>0</v>
      </c>
      <c r="H2433" s="32">
        <v>0</v>
      </c>
      <c r="I2433" s="32">
        <v>0</v>
      </c>
      <c r="J2433" s="29">
        <f>Лист4!E2431/1000</f>
        <v>152.09</v>
      </c>
      <c r="K2433" s="33"/>
      <c r="L2433" s="33"/>
    </row>
    <row r="2434" spans="1:12" s="34" customFormat="1" ht="18.75" customHeight="1" x14ac:dyDescent="0.25">
      <c r="A2434" s="23" t="str">
        <f>Лист4!A2432</f>
        <v xml:space="preserve">Льва Толстого ул. д.37 </v>
      </c>
      <c r="B2434" s="49">
        <f t="shared" si="74"/>
        <v>0</v>
      </c>
      <c r="C2434" s="49">
        <f t="shared" si="75"/>
        <v>0</v>
      </c>
      <c r="D2434" s="30">
        <v>0</v>
      </c>
      <c r="E2434" s="31">
        <v>0</v>
      </c>
      <c r="F2434" s="32">
        <v>0</v>
      </c>
      <c r="G2434" s="32">
        <v>0</v>
      </c>
      <c r="H2434" s="32">
        <v>0</v>
      </c>
      <c r="I2434" s="32">
        <v>0</v>
      </c>
      <c r="J2434" s="29">
        <f>Лист4!E2432/1000</f>
        <v>0</v>
      </c>
      <c r="K2434" s="33"/>
      <c r="L2434" s="33"/>
    </row>
    <row r="2435" spans="1:12" s="34" customFormat="1" ht="18.75" customHeight="1" x14ac:dyDescent="0.25">
      <c r="A2435" s="23" t="str">
        <f>Лист4!A2433</f>
        <v xml:space="preserve">Магистральная ул. д.10 </v>
      </c>
      <c r="B2435" s="49">
        <f t="shared" si="74"/>
        <v>24.774134468085105</v>
      </c>
      <c r="C2435" s="49">
        <f t="shared" si="75"/>
        <v>1.6891455319148936</v>
      </c>
      <c r="D2435" s="30">
        <v>0</v>
      </c>
      <c r="E2435" s="31">
        <v>1.6891455319148936</v>
      </c>
      <c r="F2435" s="32">
        <v>0</v>
      </c>
      <c r="G2435" s="32">
        <v>0</v>
      </c>
      <c r="H2435" s="32">
        <v>0</v>
      </c>
      <c r="I2435" s="32">
        <v>0</v>
      </c>
      <c r="J2435" s="29">
        <f>Лист4!E2433/1000</f>
        <v>26.463279999999997</v>
      </c>
      <c r="K2435" s="33"/>
      <c r="L2435" s="33"/>
    </row>
    <row r="2436" spans="1:12" s="34" customFormat="1" ht="25.5" customHeight="1" x14ac:dyDescent="0.25">
      <c r="A2436" s="23" t="str">
        <f>Лист4!A2434</f>
        <v xml:space="preserve">Магистральная ул. д.12 </v>
      </c>
      <c r="B2436" s="49">
        <f t="shared" ref="B2436:B2499" si="76">J2436+I2436-E2436</f>
        <v>21.90554042553191</v>
      </c>
      <c r="C2436" s="49">
        <f t="shared" ref="C2436:C2499" si="77">E2436</f>
        <v>1.493559574468085</v>
      </c>
      <c r="D2436" s="30">
        <v>0</v>
      </c>
      <c r="E2436" s="31">
        <v>1.493559574468085</v>
      </c>
      <c r="F2436" s="32">
        <v>0</v>
      </c>
      <c r="G2436" s="32">
        <v>0</v>
      </c>
      <c r="H2436" s="32">
        <v>0</v>
      </c>
      <c r="I2436" s="32">
        <v>0</v>
      </c>
      <c r="J2436" s="29">
        <f>Лист4!E2434/1000</f>
        <v>23.399099999999997</v>
      </c>
      <c r="K2436" s="33"/>
      <c r="L2436" s="33"/>
    </row>
    <row r="2437" spans="1:12" s="34" customFormat="1" ht="25.5" customHeight="1" x14ac:dyDescent="0.25">
      <c r="A2437" s="23" t="str">
        <f>Лист4!A2435</f>
        <v xml:space="preserve">Магистральная ул. д.14 </v>
      </c>
      <c r="B2437" s="49">
        <f t="shared" si="76"/>
        <v>22.817089361702124</v>
      </c>
      <c r="C2437" s="49">
        <f t="shared" si="77"/>
        <v>1.5557106382978723</v>
      </c>
      <c r="D2437" s="30">
        <v>0</v>
      </c>
      <c r="E2437" s="31">
        <v>1.5557106382978723</v>
      </c>
      <c r="F2437" s="32">
        <v>0</v>
      </c>
      <c r="G2437" s="32">
        <v>0</v>
      </c>
      <c r="H2437" s="32">
        <v>0</v>
      </c>
      <c r="I2437" s="32">
        <v>0</v>
      </c>
      <c r="J2437" s="29">
        <f>Лист4!E2435/1000</f>
        <v>24.372799999999994</v>
      </c>
      <c r="K2437" s="33"/>
      <c r="L2437" s="33"/>
    </row>
    <row r="2438" spans="1:12" s="34" customFormat="1" ht="25.5" customHeight="1" x14ac:dyDescent="0.25">
      <c r="A2438" s="23" t="str">
        <f>Лист4!A2436</f>
        <v xml:space="preserve">Магистральная ул. д.16 </v>
      </c>
      <c r="B2438" s="49">
        <f t="shared" si="76"/>
        <v>13.65703829787234</v>
      </c>
      <c r="C2438" s="49">
        <f t="shared" si="77"/>
        <v>0.93116170212765959</v>
      </c>
      <c r="D2438" s="30">
        <v>0</v>
      </c>
      <c r="E2438" s="31">
        <v>0.93116170212765959</v>
      </c>
      <c r="F2438" s="32">
        <v>0</v>
      </c>
      <c r="G2438" s="32">
        <v>0</v>
      </c>
      <c r="H2438" s="32">
        <v>0</v>
      </c>
      <c r="I2438" s="32">
        <v>0</v>
      </c>
      <c r="J2438" s="29">
        <f>Лист4!E2436/1000</f>
        <v>14.588200000000001</v>
      </c>
      <c r="K2438" s="33"/>
      <c r="L2438" s="33"/>
    </row>
    <row r="2439" spans="1:12" s="34" customFormat="1" ht="25.5" customHeight="1" x14ac:dyDescent="0.25">
      <c r="A2439" s="23" t="str">
        <f>Лист4!A2437</f>
        <v xml:space="preserve">Магистральная ул. д.2 </v>
      </c>
      <c r="B2439" s="49">
        <f t="shared" si="76"/>
        <v>41.390144680851058</v>
      </c>
      <c r="C2439" s="49">
        <f t="shared" si="77"/>
        <v>2.8220553191489359</v>
      </c>
      <c r="D2439" s="30">
        <v>0</v>
      </c>
      <c r="E2439" s="31">
        <v>2.8220553191489359</v>
      </c>
      <c r="F2439" s="32">
        <v>0</v>
      </c>
      <c r="G2439" s="32">
        <v>0</v>
      </c>
      <c r="H2439" s="32">
        <v>0</v>
      </c>
      <c r="I2439" s="32">
        <v>0</v>
      </c>
      <c r="J2439" s="29">
        <f>Лист4!E2437/1000</f>
        <v>44.212199999999996</v>
      </c>
      <c r="K2439" s="33"/>
      <c r="L2439" s="33"/>
    </row>
    <row r="2440" spans="1:12" s="34" customFormat="1" ht="18.75" customHeight="1" x14ac:dyDescent="0.25">
      <c r="A2440" s="23" t="str">
        <f>Лист4!A2438</f>
        <v xml:space="preserve">Магистральная ул. д.3 </v>
      </c>
      <c r="B2440" s="49">
        <f t="shared" si="76"/>
        <v>0</v>
      </c>
      <c r="C2440" s="49">
        <f t="shared" si="77"/>
        <v>0</v>
      </c>
      <c r="D2440" s="30">
        <v>0</v>
      </c>
      <c r="E2440" s="31">
        <v>0</v>
      </c>
      <c r="F2440" s="32">
        <v>0</v>
      </c>
      <c r="G2440" s="32">
        <v>0</v>
      </c>
      <c r="H2440" s="32">
        <v>0</v>
      </c>
      <c r="I2440" s="32">
        <v>0</v>
      </c>
      <c r="J2440" s="29">
        <f>Лист4!E2438/1000</f>
        <v>0</v>
      </c>
      <c r="K2440" s="33"/>
      <c r="L2440" s="33"/>
    </row>
    <row r="2441" spans="1:12" s="34" customFormat="1" ht="18.75" customHeight="1" x14ac:dyDescent="0.25">
      <c r="A2441" s="23" t="str">
        <f>Лист4!A2439</f>
        <v xml:space="preserve">Магистральная ул. д.30 </v>
      </c>
      <c r="B2441" s="49">
        <f t="shared" si="76"/>
        <v>927.88238212765953</v>
      </c>
      <c r="C2441" s="49">
        <f t="shared" si="77"/>
        <v>63.264707872340416</v>
      </c>
      <c r="D2441" s="30">
        <v>0</v>
      </c>
      <c r="E2441" s="31">
        <v>63.264707872340416</v>
      </c>
      <c r="F2441" s="32">
        <v>0</v>
      </c>
      <c r="G2441" s="32">
        <v>0</v>
      </c>
      <c r="H2441" s="32">
        <v>0</v>
      </c>
      <c r="I2441" s="32">
        <v>0</v>
      </c>
      <c r="J2441" s="29">
        <f>Лист4!E2439/1000</f>
        <v>991.14708999999993</v>
      </c>
      <c r="K2441" s="33"/>
      <c r="L2441" s="33"/>
    </row>
    <row r="2442" spans="1:12" s="34" customFormat="1" ht="18.75" customHeight="1" x14ac:dyDescent="0.25">
      <c r="A2442" s="23" t="str">
        <f>Лист4!A2440</f>
        <v xml:space="preserve">Магистральная ул. д.30 - корп. 2 </v>
      </c>
      <c r="B2442" s="49">
        <f t="shared" si="76"/>
        <v>525.29503914893633</v>
      </c>
      <c r="C2442" s="49">
        <f t="shared" si="77"/>
        <v>35.815570851063839</v>
      </c>
      <c r="D2442" s="30">
        <v>0</v>
      </c>
      <c r="E2442" s="31">
        <v>35.815570851063839</v>
      </c>
      <c r="F2442" s="32">
        <v>0</v>
      </c>
      <c r="G2442" s="32">
        <v>0</v>
      </c>
      <c r="H2442" s="32">
        <v>0</v>
      </c>
      <c r="I2442" s="32">
        <v>0</v>
      </c>
      <c r="J2442" s="29">
        <f>Лист4!E2440/1000</f>
        <v>561.11061000000018</v>
      </c>
      <c r="K2442" s="33"/>
      <c r="L2442" s="33"/>
    </row>
    <row r="2443" spans="1:12" s="34" customFormat="1" ht="18.75" customHeight="1" x14ac:dyDescent="0.25">
      <c r="A2443" s="23" t="str">
        <f>Лист4!A2441</f>
        <v xml:space="preserve">Магистральная ул. д.32 </v>
      </c>
      <c r="B2443" s="49">
        <f t="shared" si="76"/>
        <v>617.20993446808507</v>
      </c>
      <c r="C2443" s="49">
        <f t="shared" si="77"/>
        <v>42.082495531914894</v>
      </c>
      <c r="D2443" s="30">
        <v>0</v>
      </c>
      <c r="E2443" s="31">
        <v>42.082495531914894</v>
      </c>
      <c r="F2443" s="32">
        <v>0</v>
      </c>
      <c r="G2443" s="32">
        <v>0</v>
      </c>
      <c r="H2443" s="32">
        <v>0</v>
      </c>
      <c r="I2443" s="32">
        <v>0</v>
      </c>
      <c r="J2443" s="29">
        <f>Лист4!E2441/1000</f>
        <v>659.29242999999997</v>
      </c>
      <c r="K2443" s="33"/>
      <c r="L2443" s="33"/>
    </row>
    <row r="2444" spans="1:12" s="34" customFormat="1" ht="18.75" customHeight="1" x14ac:dyDescent="0.25">
      <c r="A2444" s="23" t="str">
        <f>Лист4!A2442</f>
        <v xml:space="preserve">Магистральная ул. д.34 </v>
      </c>
      <c r="B2444" s="49">
        <f t="shared" si="76"/>
        <v>733.21997872340467</v>
      </c>
      <c r="C2444" s="49">
        <f t="shared" si="77"/>
        <v>49.992271276595773</v>
      </c>
      <c r="D2444" s="30">
        <v>0</v>
      </c>
      <c r="E2444" s="31">
        <v>49.992271276595773</v>
      </c>
      <c r="F2444" s="32">
        <v>0</v>
      </c>
      <c r="G2444" s="32">
        <v>0</v>
      </c>
      <c r="H2444" s="32">
        <v>0</v>
      </c>
      <c r="I2444" s="32">
        <v>0</v>
      </c>
      <c r="J2444" s="29">
        <f>Лист4!E2442/1000</f>
        <v>783.21225000000038</v>
      </c>
      <c r="K2444" s="33"/>
      <c r="L2444" s="33"/>
    </row>
    <row r="2445" spans="1:12" s="34" customFormat="1" ht="25.5" customHeight="1" x14ac:dyDescent="0.25">
      <c r="A2445" s="23" t="str">
        <f>Лист4!A2443</f>
        <v xml:space="preserve">Магистральная ул. д.34 - корп. 2 </v>
      </c>
      <c r="B2445" s="49">
        <f t="shared" si="76"/>
        <v>402.94798382978723</v>
      </c>
      <c r="C2445" s="49">
        <f t="shared" si="77"/>
        <v>27.473726170212771</v>
      </c>
      <c r="D2445" s="30">
        <v>0</v>
      </c>
      <c r="E2445" s="31">
        <v>27.473726170212771</v>
      </c>
      <c r="F2445" s="32">
        <v>0</v>
      </c>
      <c r="G2445" s="32">
        <v>0</v>
      </c>
      <c r="H2445" s="32">
        <v>0</v>
      </c>
      <c r="I2445" s="32">
        <v>0</v>
      </c>
      <c r="J2445" s="29">
        <f>Лист4!E2443/1000</f>
        <v>430.42171000000002</v>
      </c>
      <c r="K2445" s="33"/>
      <c r="L2445" s="33"/>
    </row>
    <row r="2446" spans="1:12" s="34" customFormat="1" ht="18.75" customHeight="1" x14ac:dyDescent="0.25">
      <c r="A2446" s="23" t="str">
        <f>Лист4!A2444</f>
        <v xml:space="preserve">Магистральная ул. д.34 - корп. 3 </v>
      </c>
      <c r="B2446" s="49">
        <f t="shared" si="76"/>
        <v>5.6338723404255315</v>
      </c>
      <c r="C2446" s="49">
        <f t="shared" si="77"/>
        <v>0.38412765957446804</v>
      </c>
      <c r="D2446" s="30">
        <v>0</v>
      </c>
      <c r="E2446" s="31">
        <v>0.38412765957446804</v>
      </c>
      <c r="F2446" s="32">
        <v>0</v>
      </c>
      <c r="G2446" s="32">
        <v>0</v>
      </c>
      <c r="H2446" s="32">
        <v>0</v>
      </c>
      <c r="I2446" s="32">
        <v>0</v>
      </c>
      <c r="J2446" s="29">
        <f>Лист4!E2444/1000</f>
        <v>6.0179999999999998</v>
      </c>
      <c r="K2446" s="33"/>
      <c r="L2446" s="33"/>
    </row>
    <row r="2447" spans="1:12" s="39" customFormat="1" ht="25.5" customHeight="1" x14ac:dyDescent="0.25">
      <c r="A2447" s="23" t="str">
        <f>Лист4!A2445</f>
        <v xml:space="preserve">Магистральная ул. д.34 - корп. 5 </v>
      </c>
      <c r="B2447" s="49">
        <f t="shared" si="76"/>
        <v>738.09048851063858</v>
      </c>
      <c r="C2447" s="49">
        <f t="shared" si="77"/>
        <v>50.324351489361732</v>
      </c>
      <c r="D2447" s="30">
        <v>0</v>
      </c>
      <c r="E2447" s="31">
        <v>50.324351489361732</v>
      </c>
      <c r="F2447" s="32">
        <v>0</v>
      </c>
      <c r="G2447" s="32">
        <v>0</v>
      </c>
      <c r="H2447" s="32">
        <v>0</v>
      </c>
      <c r="I2447" s="32">
        <v>0</v>
      </c>
      <c r="J2447" s="29">
        <f>Лист4!E2445/1000</f>
        <v>788.41484000000037</v>
      </c>
      <c r="K2447" s="33"/>
      <c r="L2447" s="33"/>
    </row>
    <row r="2448" spans="1:12" s="39" customFormat="1" ht="18.75" customHeight="1" x14ac:dyDescent="0.25">
      <c r="A2448" s="23" t="str">
        <f>Лист4!A2446</f>
        <v xml:space="preserve">Магистральная ул. д.34/1 </v>
      </c>
      <c r="B2448" s="49">
        <f t="shared" si="76"/>
        <v>372.09789872340423</v>
      </c>
      <c r="C2448" s="49">
        <f t="shared" si="77"/>
        <v>25.370311276595743</v>
      </c>
      <c r="D2448" s="30">
        <v>0</v>
      </c>
      <c r="E2448" s="31">
        <v>25.370311276595743</v>
      </c>
      <c r="F2448" s="32">
        <v>0</v>
      </c>
      <c r="G2448" s="32">
        <v>0</v>
      </c>
      <c r="H2448" s="32">
        <v>0</v>
      </c>
      <c r="I2448" s="32">
        <v>0</v>
      </c>
      <c r="J2448" s="29">
        <f>Лист4!E2446/1000</f>
        <v>397.46821</v>
      </c>
      <c r="K2448" s="33"/>
      <c r="L2448" s="33"/>
    </row>
    <row r="2449" spans="1:12" s="39" customFormat="1" ht="25.5" customHeight="1" x14ac:dyDescent="0.25">
      <c r="A2449" s="23" t="str">
        <f>Лист4!A2447</f>
        <v xml:space="preserve">Магистральная ул. д.34/3 </v>
      </c>
      <c r="B2449" s="49">
        <f t="shared" si="76"/>
        <v>469.65815319148942</v>
      </c>
      <c r="C2449" s="49">
        <f t="shared" si="77"/>
        <v>32.022146808510641</v>
      </c>
      <c r="D2449" s="30">
        <v>0</v>
      </c>
      <c r="E2449" s="31">
        <v>32.022146808510641</v>
      </c>
      <c r="F2449" s="32">
        <v>0</v>
      </c>
      <c r="G2449" s="32">
        <v>0</v>
      </c>
      <c r="H2449" s="32">
        <v>0</v>
      </c>
      <c r="I2449" s="32">
        <v>0</v>
      </c>
      <c r="J2449" s="29">
        <f>Лист4!E2447/1000</f>
        <v>501.68030000000005</v>
      </c>
      <c r="K2449" s="33"/>
      <c r="L2449" s="33"/>
    </row>
    <row r="2450" spans="1:12" s="39" customFormat="1" ht="18.75" customHeight="1" x14ac:dyDescent="0.25">
      <c r="A2450" s="23" t="str">
        <f>Лист4!A2448</f>
        <v xml:space="preserve">Магистральная ул. д.36 </v>
      </c>
      <c r="B2450" s="49">
        <f t="shared" si="76"/>
        <v>706.43435148936169</v>
      </c>
      <c r="C2450" s="49">
        <f t="shared" si="77"/>
        <v>48.165978510638297</v>
      </c>
      <c r="D2450" s="30">
        <v>0</v>
      </c>
      <c r="E2450" s="31">
        <v>48.165978510638297</v>
      </c>
      <c r="F2450" s="32">
        <v>0</v>
      </c>
      <c r="G2450" s="32">
        <v>0</v>
      </c>
      <c r="H2450" s="32">
        <v>0</v>
      </c>
      <c r="I2450" s="32">
        <v>0</v>
      </c>
      <c r="J2450" s="29">
        <f>Лист4!E2448/1000</f>
        <v>754.60032999999999</v>
      </c>
      <c r="K2450" s="33"/>
      <c r="L2450" s="33"/>
    </row>
    <row r="2451" spans="1:12" s="39" customFormat="1" ht="18.75" customHeight="1" x14ac:dyDescent="0.25">
      <c r="A2451" s="23" t="str">
        <f>Лист4!A2449</f>
        <v xml:space="preserve">Магистральная ул. д.36 - корп. 1 </v>
      </c>
      <c r="B2451" s="49">
        <f t="shared" si="76"/>
        <v>242.18041872340427</v>
      </c>
      <c r="C2451" s="49">
        <f t="shared" si="77"/>
        <v>16.512301276595743</v>
      </c>
      <c r="D2451" s="30">
        <v>0</v>
      </c>
      <c r="E2451" s="31">
        <v>16.512301276595743</v>
      </c>
      <c r="F2451" s="32">
        <v>0</v>
      </c>
      <c r="G2451" s="32">
        <v>0</v>
      </c>
      <c r="H2451" s="32">
        <v>0</v>
      </c>
      <c r="I2451" s="32">
        <v>0</v>
      </c>
      <c r="J2451" s="29">
        <f>Лист4!E2449/1000</f>
        <v>258.69272000000001</v>
      </c>
      <c r="K2451" s="33"/>
      <c r="L2451" s="33"/>
    </row>
    <row r="2452" spans="1:12" s="39" customFormat="1" ht="18.75" customHeight="1" x14ac:dyDescent="0.25">
      <c r="A2452" s="23" t="str">
        <f>Лист4!A2450</f>
        <v xml:space="preserve">Магистральная ул. д.4 </v>
      </c>
      <c r="B2452" s="49">
        <f t="shared" si="76"/>
        <v>16.328868085106382</v>
      </c>
      <c r="C2452" s="49">
        <f t="shared" si="77"/>
        <v>1.1133319148936169</v>
      </c>
      <c r="D2452" s="30">
        <v>0</v>
      </c>
      <c r="E2452" s="31">
        <v>1.1133319148936169</v>
      </c>
      <c r="F2452" s="32">
        <v>0</v>
      </c>
      <c r="G2452" s="32">
        <v>0</v>
      </c>
      <c r="H2452" s="32">
        <v>0</v>
      </c>
      <c r="I2452" s="32">
        <v>0</v>
      </c>
      <c r="J2452" s="29">
        <f>Лист4!E2450/1000</f>
        <v>17.4422</v>
      </c>
      <c r="K2452" s="33"/>
      <c r="L2452" s="33"/>
    </row>
    <row r="2453" spans="1:12" s="39" customFormat="1" ht="18.75" customHeight="1" x14ac:dyDescent="0.25">
      <c r="A2453" s="23" t="str">
        <f>Лист4!A2451</f>
        <v xml:space="preserve">Магистральная ул. д.6 </v>
      </c>
      <c r="B2453" s="49">
        <f t="shared" si="76"/>
        <v>40.746387234042551</v>
      </c>
      <c r="C2453" s="49">
        <f t="shared" si="77"/>
        <v>2.7781627659574468</v>
      </c>
      <c r="D2453" s="30">
        <v>0</v>
      </c>
      <c r="E2453" s="31">
        <v>2.7781627659574468</v>
      </c>
      <c r="F2453" s="32">
        <v>0</v>
      </c>
      <c r="G2453" s="32">
        <v>0</v>
      </c>
      <c r="H2453" s="32">
        <v>0</v>
      </c>
      <c r="I2453" s="32">
        <v>0</v>
      </c>
      <c r="J2453" s="29">
        <f>Лист4!E2451/1000</f>
        <v>43.524549999999998</v>
      </c>
      <c r="K2453" s="33"/>
      <c r="L2453" s="33"/>
    </row>
    <row r="2454" spans="1:12" s="39" customFormat="1" ht="25.5" customHeight="1" x14ac:dyDescent="0.25">
      <c r="A2454" s="23" t="str">
        <f>Лист4!A2452</f>
        <v xml:space="preserve">Магистральная ул. д.8 </v>
      </c>
      <c r="B2454" s="49">
        <f t="shared" si="76"/>
        <v>37.831012765957453</v>
      </c>
      <c r="C2454" s="49">
        <f t="shared" si="77"/>
        <v>2.579387234042553</v>
      </c>
      <c r="D2454" s="30">
        <v>0</v>
      </c>
      <c r="E2454" s="31">
        <v>2.579387234042553</v>
      </c>
      <c r="F2454" s="32">
        <v>0</v>
      </c>
      <c r="G2454" s="32">
        <v>0</v>
      </c>
      <c r="H2454" s="32">
        <v>0</v>
      </c>
      <c r="I2454" s="32">
        <v>0</v>
      </c>
      <c r="J2454" s="29">
        <f>Лист4!E2452/1000</f>
        <v>40.410400000000003</v>
      </c>
      <c r="K2454" s="33"/>
      <c r="L2454" s="33"/>
    </row>
    <row r="2455" spans="1:12" s="39" customFormat="1" ht="25.5" customHeight="1" x14ac:dyDescent="0.25">
      <c r="A2455" s="23" t="str">
        <f>Лист4!A2453</f>
        <v xml:space="preserve">Максима Горького ул. д.9А </v>
      </c>
      <c r="B2455" s="49">
        <f t="shared" si="76"/>
        <v>0</v>
      </c>
      <c r="C2455" s="49">
        <f t="shared" si="77"/>
        <v>0</v>
      </c>
      <c r="D2455" s="30">
        <v>0</v>
      </c>
      <c r="E2455" s="31">
        <v>0</v>
      </c>
      <c r="F2455" s="32">
        <v>0</v>
      </c>
      <c r="G2455" s="32">
        <v>0</v>
      </c>
      <c r="H2455" s="32">
        <v>0</v>
      </c>
      <c r="I2455" s="32">
        <v>0</v>
      </c>
      <c r="J2455" s="29">
        <f>Лист4!E2453/1000</f>
        <v>0</v>
      </c>
      <c r="K2455" s="33"/>
      <c r="L2455" s="33"/>
    </row>
    <row r="2456" spans="1:12" s="39" customFormat="1" ht="18.75" customHeight="1" x14ac:dyDescent="0.25">
      <c r="A2456" s="23" t="str">
        <f>Лист4!A2454</f>
        <v xml:space="preserve">Максима Горького ул. д.9Б </v>
      </c>
      <c r="B2456" s="49">
        <f t="shared" si="76"/>
        <v>0</v>
      </c>
      <c r="C2456" s="49">
        <f t="shared" si="77"/>
        <v>0</v>
      </c>
      <c r="D2456" s="30">
        <v>0</v>
      </c>
      <c r="E2456" s="31">
        <v>0</v>
      </c>
      <c r="F2456" s="32">
        <v>0</v>
      </c>
      <c r="G2456" s="32">
        <v>0</v>
      </c>
      <c r="H2456" s="32">
        <v>0</v>
      </c>
      <c r="I2456" s="32">
        <v>0</v>
      </c>
      <c r="J2456" s="29">
        <f>Лист4!E2454/1000</f>
        <v>0</v>
      </c>
      <c r="K2456" s="33"/>
      <c r="L2456" s="33"/>
    </row>
    <row r="2457" spans="1:12" s="39" customFormat="1" ht="25.5" customHeight="1" x14ac:dyDescent="0.25">
      <c r="A2457" s="23" t="str">
        <f>Лист4!A2455</f>
        <v xml:space="preserve">Матюшенко ул. д.23 </v>
      </c>
      <c r="B2457" s="49">
        <f t="shared" si="76"/>
        <v>25.041429787234044</v>
      </c>
      <c r="C2457" s="49">
        <f t="shared" si="77"/>
        <v>1.7073702127659574</v>
      </c>
      <c r="D2457" s="30">
        <v>0</v>
      </c>
      <c r="E2457" s="31">
        <v>1.7073702127659574</v>
      </c>
      <c r="F2457" s="32">
        <v>0</v>
      </c>
      <c r="G2457" s="32">
        <v>0</v>
      </c>
      <c r="H2457" s="32">
        <v>0</v>
      </c>
      <c r="I2457" s="32">
        <v>0</v>
      </c>
      <c r="J2457" s="29">
        <f>Лист4!E2455/1000</f>
        <v>26.748800000000003</v>
      </c>
      <c r="K2457" s="33"/>
      <c r="L2457" s="33"/>
    </row>
    <row r="2458" spans="1:12" s="39" customFormat="1" ht="25.5" customHeight="1" x14ac:dyDescent="0.25">
      <c r="A2458" s="23" t="str">
        <f>Лист4!A2456</f>
        <v xml:space="preserve">Матюшенко ул. д.3 </v>
      </c>
      <c r="B2458" s="49">
        <f t="shared" si="76"/>
        <v>8.9954723404255308</v>
      </c>
      <c r="C2458" s="49">
        <f t="shared" si="77"/>
        <v>0.613327659574468</v>
      </c>
      <c r="D2458" s="30">
        <v>0</v>
      </c>
      <c r="E2458" s="31">
        <v>0.613327659574468</v>
      </c>
      <c r="F2458" s="32">
        <v>0</v>
      </c>
      <c r="G2458" s="32">
        <v>0</v>
      </c>
      <c r="H2458" s="32">
        <v>0</v>
      </c>
      <c r="I2458" s="32">
        <v>0</v>
      </c>
      <c r="J2458" s="29">
        <f>Лист4!E2456/1000</f>
        <v>9.6087999999999987</v>
      </c>
      <c r="K2458" s="33"/>
      <c r="L2458" s="33"/>
    </row>
    <row r="2459" spans="1:12" s="39" customFormat="1" ht="18.75" customHeight="1" x14ac:dyDescent="0.25">
      <c r="A2459" s="23" t="str">
        <f>Лист4!A2457</f>
        <v xml:space="preserve">Мелиоративная ул. д.1 </v>
      </c>
      <c r="B2459" s="49">
        <f t="shared" si="76"/>
        <v>304.70895914893617</v>
      </c>
      <c r="C2459" s="49">
        <f t="shared" si="77"/>
        <v>20.775610851063831</v>
      </c>
      <c r="D2459" s="30">
        <v>0</v>
      </c>
      <c r="E2459" s="31">
        <v>20.775610851063831</v>
      </c>
      <c r="F2459" s="32">
        <v>0</v>
      </c>
      <c r="G2459" s="32">
        <v>0</v>
      </c>
      <c r="H2459" s="32">
        <v>0</v>
      </c>
      <c r="I2459" s="32">
        <v>0</v>
      </c>
      <c r="J2459" s="29">
        <f>Лист4!E2457/1000</f>
        <v>325.48457000000002</v>
      </c>
      <c r="K2459" s="33"/>
      <c r="L2459" s="33"/>
    </row>
    <row r="2460" spans="1:12" s="39" customFormat="1" ht="18.75" customHeight="1" x14ac:dyDescent="0.25">
      <c r="A2460" s="23" t="str">
        <f>Лист4!A2458</f>
        <v xml:space="preserve">Мелиоративная ул. д.11 </v>
      </c>
      <c r="B2460" s="49">
        <f t="shared" si="76"/>
        <v>617.10395063829787</v>
      </c>
      <c r="C2460" s="49">
        <f t="shared" si="77"/>
        <v>42.075269361702127</v>
      </c>
      <c r="D2460" s="30">
        <v>0</v>
      </c>
      <c r="E2460" s="31">
        <v>42.075269361702127</v>
      </c>
      <c r="F2460" s="32">
        <v>0</v>
      </c>
      <c r="G2460" s="32">
        <v>0</v>
      </c>
      <c r="H2460" s="32">
        <v>0</v>
      </c>
      <c r="I2460" s="32">
        <v>763.6</v>
      </c>
      <c r="J2460" s="29">
        <f>Лист4!E2458/1000-I2460</f>
        <v>-104.42078000000004</v>
      </c>
      <c r="K2460" s="33"/>
      <c r="L2460" s="33"/>
    </row>
    <row r="2461" spans="1:12" s="39" customFormat="1" ht="18.75" customHeight="1" x14ac:dyDescent="0.25">
      <c r="A2461" s="23" t="str">
        <f>Лист4!A2459</f>
        <v xml:space="preserve">Мелиоративная ул. д.12 </v>
      </c>
      <c r="B2461" s="49">
        <f t="shared" si="76"/>
        <v>824.51212425531912</v>
      </c>
      <c r="C2461" s="49">
        <f t="shared" si="77"/>
        <v>56.216735744680847</v>
      </c>
      <c r="D2461" s="30">
        <v>0</v>
      </c>
      <c r="E2461" s="31">
        <v>56.216735744680847</v>
      </c>
      <c r="F2461" s="32">
        <v>0</v>
      </c>
      <c r="G2461" s="32">
        <v>0</v>
      </c>
      <c r="H2461" s="32">
        <v>0</v>
      </c>
      <c r="I2461" s="32">
        <v>0</v>
      </c>
      <c r="J2461" s="29">
        <f>Лист4!E2459/1000</f>
        <v>880.72885999999994</v>
      </c>
      <c r="K2461" s="33"/>
      <c r="L2461" s="33"/>
    </row>
    <row r="2462" spans="1:12" s="39" customFormat="1" ht="18.75" customHeight="1" x14ac:dyDescent="0.25">
      <c r="A2462" s="23" t="str">
        <f>Лист4!A2460</f>
        <v xml:space="preserve">Мелиоративная ул. д.3 </v>
      </c>
      <c r="B2462" s="49">
        <f t="shared" si="76"/>
        <v>593.84801276595749</v>
      </c>
      <c r="C2462" s="49">
        <f t="shared" si="77"/>
        <v>40.489637234042554</v>
      </c>
      <c r="D2462" s="30">
        <v>0</v>
      </c>
      <c r="E2462" s="31">
        <v>40.489637234042554</v>
      </c>
      <c r="F2462" s="32">
        <v>0</v>
      </c>
      <c r="G2462" s="32">
        <v>0</v>
      </c>
      <c r="H2462" s="32">
        <v>0</v>
      </c>
      <c r="I2462" s="32">
        <v>0</v>
      </c>
      <c r="J2462" s="29">
        <f>Лист4!E2460/1000</f>
        <v>634.33765000000005</v>
      </c>
      <c r="K2462" s="33"/>
      <c r="L2462" s="33"/>
    </row>
    <row r="2463" spans="1:12" s="39" customFormat="1" ht="18.75" customHeight="1" x14ac:dyDescent="0.25">
      <c r="A2463" s="23" t="str">
        <f>Лист4!A2461</f>
        <v xml:space="preserve">Мелиоративная ул. д.4 </v>
      </c>
      <c r="B2463" s="49">
        <f t="shared" si="76"/>
        <v>580.89383234042555</v>
      </c>
      <c r="C2463" s="49">
        <f t="shared" si="77"/>
        <v>39.606397659574469</v>
      </c>
      <c r="D2463" s="30">
        <v>0</v>
      </c>
      <c r="E2463" s="31">
        <v>39.606397659574469</v>
      </c>
      <c r="F2463" s="32">
        <v>0</v>
      </c>
      <c r="G2463" s="32">
        <v>0</v>
      </c>
      <c r="H2463" s="32">
        <v>0</v>
      </c>
      <c r="I2463" s="32">
        <v>0</v>
      </c>
      <c r="J2463" s="29">
        <f>Лист4!E2461/1000</f>
        <v>620.50022999999999</v>
      </c>
      <c r="K2463" s="33"/>
      <c r="L2463" s="33"/>
    </row>
    <row r="2464" spans="1:12" s="39" customFormat="1" ht="18.75" customHeight="1" x14ac:dyDescent="0.25">
      <c r="A2464" s="23" t="str">
        <f>Лист4!A2462</f>
        <v xml:space="preserve">Мелиоративная ул. д.5 </v>
      </c>
      <c r="B2464" s="49">
        <f t="shared" si="76"/>
        <v>1342.0406297872346</v>
      </c>
      <c r="C2464" s="49">
        <f t="shared" si="77"/>
        <v>91.502770212765981</v>
      </c>
      <c r="D2464" s="30">
        <v>0</v>
      </c>
      <c r="E2464" s="31">
        <v>91.502770212765981</v>
      </c>
      <c r="F2464" s="32">
        <v>0</v>
      </c>
      <c r="G2464" s="32">
        <v>0</v>
      </c>
      <c r="H2464" s="32">
        <v>0</v>
      </c>
      <c r="I2464" s="32">
        <v>0</v>
      </c>
      <c r="J2464" s="29">
        <f>Лист4!E2462/1000</f>
        <v>1433.5434000000005</v>
      </c>
      <c r="K2464" s="33"/>
      <c r="L2464" s="33"/>
    </row>
    <row r="2465" spans="1:12" s="39" customFormat="1" ht="18.75" customHeight="1" x14ac:dyDescent="0.25">
      <c r="A2465" s="23" t="str">
        <f>Лист4!A2463</f>
        <v xml:space="preserve">Мелиоративная ул. д.6 </v>
      </c>
      <c r="B2465" s="49">
        <f t="shared" si="76"/>
        <v>904.71554893617008</v>
      </c>
      <c r="C2465" s="49">
        <f t="shared" si="77"/>
        <v>61.685151063829778</v>
      </c>
      <c r="D2465" s="30">
        <v>0</v>
      </c>
      <c r="E2465" s="31">
        <v>61.685151063829778</v>
      </c>
      <c r="F2465" s="32">
        <v>0</v>
      </c>
      <c r="G2465" s="32">
        <v>0</v>
      </c>
      <c r="H2465" s="32">
        <v>0</v>
      </c>
      <c r="I2465" s="32">
        <v>0</v>
      </c>
      <c r="J2465" s="29">
        <f>Лист4!E2463/1000</f>
        <v>966.4006999999998</v>
      </c>
      <c r="K2465" s="33"/>
      <c r="L2465" s="33"/>
    </row>
    <row r="2466" spans="1:12" s="39" customFormat="1" ht="18.75" customHeight="1" x14ac:dyDescent="0.25">
      <c r="A2466" s="23" t="str">
        <f>Лист4!A2464</f>
        <v xml:space="preserve">Мелиоративная ул. д.7 </v>
      </c>
      <c r="B2466" s="49">
        <f t="shared" si="76"/>
        <v>218.53262808510641</v>
      </c>
      <c r="C2466" s="49">
        <f t="shared" si="77"/>
        <v>14.899951914893618</v>
      </c>
      <c r="D2466" s="30">
        <v>0</v>
      </c>
      <c r="E2466" s="31">
        <v>14.899951914893618</v>
      </c>
      <c r="F2466" s="32">
        <v>0</v>
      </c>
      <c r="G2466" s="32">
        <v>0</v>
      </c>
      <c r="H2466" s="32">
        <v>0</v>
      </c>
      <c r="I2466" s="32">
        <v>0</v>
      </c>
      <c r="J2466" s="29">
        <f>Лист4!E2464/1000</f>
        <v>233.43258000000003</v>
      </c>
      <c r="K2466" s="33"/>
      <c r="L2466" s="33"/>
    </row>
    <row r="2467" spans="1:12" s="39" customFormat="1" ht="18.75" customHeight="1" x14ac:dyDescent="0.25">
      <c r="A2467" s="23" t="str">
        <f>Лист4!A2465</f>
        <v xml:space="preserve">Мелиоративная ул. д.8 </v>
      </c>
      <c r="B2467" s="49">
        <f t="shared" si="76"/>
        <v>85.578970212765952</v>
      </c>
      <c r="C2467" s="49">
        <f t="shared" si="77"/>
        <v>5.8349297872340422</v>
      </c>
      <c r="D2467" s="30">
        <v>0</v>
      </c>
      <c r="E2467" s="31">
        <v>5.8349297872340422</v>
      </c>
      <c r="F2467" s="32">
        <v>0</v>
      </c>
      <c r="G2467" s="32">
        <v>0</v>
      </c>
      <c r="H2467" s="32">
        <v>0</v>
      </c>
      <c r="I2467" s="32">
        <v>0</v>
      </c>
      <c r="J2467" s="29">
        <f>Лист4!E2465/1000</f>
        <v>91.413899999999998</v>
      </c>
      <c r="K2467" s="33"/>
      <c r="L2467" s="33"/>
    </row>
    <row r="2468" spans="1:12" s="39" customFormat="1" ht="18.75" customHeight="1" x14ac:dyDescent="0.25">
      <c r="A2468" s="23" t="str">
        <f>Лист4!A2466</f>
        <v xml:space="preserve">Мехоношина ул. д.4 </v>
      </c>
      <c r="B2468" s="49">
        <f t="shared" si="76"/>
        <v>80.807310638297878</v>
      </c>
      <c r="C2468" s="49">
        <f t="shared" si="77"/>
        <v>5.5095893617021279</v>
      </c>
      <c r="D2468" s="30">
        <v>0</v>
      </c>
      <c r="E2468" s="31">
        <v>5.5095893617021279</v>
      </c>
      <c r="F2468" s="32">
        <v>0</v>
      </c>
      <c r="G2468" s="32">
        <v>0</v>
      </c>
      <c r="H2468" s="32">
        <v>0</v>
      </c>
      <c r="I2468" s="32">
        <v>0</v>
      </c>
      <c r="J2468" s="29">
        <f>Лист4!E2466/1000</f>
        <v>86.316900000000004</v>
      </c>
      <c r="K2468" s="33"/>
      <c r="L2468" s="33"/>
    </row>
    <row r="2469" spans="1:12" s="39" customFormat="1" ht="18.75" customHeight="1" x14ac:dyDescent="0.25">
      <c r="A2469" s="23" t="str">
        <f>Лист4!A2467</f>
        <v xml:space="preserve">Мехоношина ул. д.6 </v>
      </c>
      <c r="B2469" s="49">
        <f t="shared" si="76"/>
        <v>22.915948936170214</v>
      </c>
      <c r="C2469" s="49">
        <f t="shared" si="77"/>
        <v>1.5624510638297875</v>
      </c>
      <c r="D2469" s="30">
        <v>0</v>
      </c>
      <c r="E2469" s="31">
        <v>1.5624510638297875</v>
      </c>
      <c r="F2469" s="32">
        <v>0</v>
      </c>
      <c r="G2469" s="32">
        <v>0</v>
      </c>
      <c r="H2469" s="32">
        <v>0</v>
      </c>
      <c r="I2469" s="32">
        <v>0</v>
      </c>
      <c r="J2469" s="29">
        <f>Лист4!E2467/1000</f>
        <v>24.478400000000001</v>
      </c>
      <c r="K2469" s="33"/>
      <c r="L2469" s="33"/>
    </row>
    <row r="2470" spans="1:12" s="39" customFormat="1" ht="18.75" customHeight="1" x14ac:dyDescent="0.25">
      <c r="A2470" s="23" t="str">
        <f>Лист4!A2468</f>
        <v xml:space="preserve">Мехоношина ул. д.8 - корп. 2 </v>
      </c>
      <c r="B2470" s="49">
        <f t="shared" si="76"/>
        <v>11.11496170212766</v>
      </c>
      <c r="C2470" s="49">
        <f t="shared" si="77"/>
        <v>0.75783829787234036</v>
      </c>
      <c r="D2470" s="30">
        <v>0</v>
      </c>
      <c r="E2470" s="31">
        <v>0.75783829787234036</v>
      </c>
      <c r="F2470" s="32">
        <v>0</v>
      </c>
      <c r="G2470" s="32">
        <v>0</v>
      </c>
      <c r="H2470" s="32">
        <v>0</v>
      </c>
      <c r="I2470" s="32">
        <v>0</v>
      </c>
      <c r="J2470" s="29">
        <f>Лист4!E2468/1000</f>
        <v>11.8728</v>
      </c>
      <c r="K2470" s="33"/>
      <c r="L2470" s="33"/>
    </row>
    <row r="2471" spans="1:12" s="39" customFormat="1" ht="18.75" customHeight="1" x14ac:dyDescent="0.25">
      <c r="A2471" s="23" t="str">
        <f>Лист4!A2469</f>
        <v xml:space="preserve">Молдавская ул. д.100 </v>
      </c>
      <c r="B2471" s="49">
        <f t="shared" si="76"/>
        <v>532.7760689361703</v>
      </c>
      <c r="C2471" s="49">
        <f t="shared" si="77"/>
        <v>36.325641063829792</v>
      </c>
      <c r="D2471" s="30">
        <v>0</v>
      </c>
      <c r="E2471" s="31">
        <v>36.325641063829792</v>
      </c>
      <c r="F2471" s="32">
        <v>0</v>
      </c>
      <c r="G2471" s="32">
        <v>0</v>
      </c>
      <c r="H2471" s="32">
        <v>0</v>
      </c>
      <c r="I2471" s="32">
        <v>0</v>
      </c>
      <c r="J2471" s="29">
        <f>Лист4!E2469/1000</f>
        <v>569.10171000000014</v>
      </c>
      <c r="K2471" s="33"/>
      <c r="L2471" s="33"/>
    </row>
    <row r="2472" spans="1:12" s="39" customFormat="1" ht="18.75" customHeight="1" x14ac:dyDescent="0.25">
      <c r="A2472" s="23" t="str">
        <f>Лист4!A2470</f>
        <v xml:space="preserve">Молодогвардейская ул. д.1 </v>
      </c>
      <c r="B2472" s="49">
        <f t="shared" si="76"/>
        <v>203.74200000000002</v>
      </c>
      <c r="C2472" s="49">
        <f t="shared" si="77"/>
        <v>13.891500000000001</v>
      </c>
      <c r="D2472" s="30">
        <v>0</v>
      </c>
      <c r="E2472" s="31">
        <v>13.891500000000001</v>
      </c>
      <c r="F2472" s="32">
        <v>0</v>
      </c>
      <c r="G2472" s="32">
        <v>0</v>
      </c>
      <c r="H2472" s="32">
        <v>0</v>
      </c>
      <c r="I2472" s="32">
        <v>0</v>
      </c>
      <c r="J2472" s="29">
        <f>Лист4!E2470/1000</f>
        <v>217.63350000000003</v>
      </c>
      <c r="K2472" s="33"/>
      <c r="L2472" s="33"/>
    </row>
    <row r="2473" spans="1:12" s="39" customFormat="1" ht="18.75" customHeight="1" x14ac:dyDescent="0.25">
      <c r="A2473" s="23" t="str">
        <f>Лист4!A2471</f>
        <v xml:space="preserve">Молодогвардейская ул. д.3 </v>
      </c>
      <c r="B2473" s="49">
        <f t="shared" si="76"/>
        <v>207.3311829787234</v>
      </c>
      <c r="C2473" s="49">
        <f t="shared" si="77"/>
        <v>14.136217021276597</v>
      </c>
      <c r="D2473" s="30">
        <v>0</v>
      </c>
      <c r="E2473" s="31">
        <v>14.136217021276597</v>
      </c>
      <c r="F2473" s="32">
        <v>0</v>
      </c>
      <c r="G2473" s="32">
        <v>0</v>
      </c>
      <c r="H2473" s="32">
        <v>0</v>
      </c>
      <c r="I2473" s="32"/>
      <c r="J2473" s="29">
        <f>Лист4!E2471/1000</f>
        <v>221.4674</v>
      </c>
      <c r="K2473" s="33"/>
      <c r="L2473" s="33"/>
    </row>
    <row r="2474" spans="1:12" s="39" customFormat="1" ht="18.75" customHeight="1" x14ac:dyDescent="0.25">
      <c r="A2474" s="23" t="str">
        <f>Лист4!A2472</f>
        <v xml:space="preserve">Молодогвардейская ул. д.5 </v>
      </c>
      <c r="B2474" s="49">
        <f t="shared" si="76"/>
        <v>132.38916595744683</v>
      </c>
      <c r="C2474" s="49">
        <f t="shared" si="77"/>
        <v>9.0265340425531928</v>
      </c>
      <c r="D2474" s="30">
        <v>0</v>
      </c>
      <c r="E2474" s="31">
        <v>9.0265340425531928</v>
      </c>
      <c r="F2474" s="32">
        <v>0</v>
      </c>
      <c r="G2474" s="32">
        <v>0</v>
      </c>
      <c r="H2474" s="32">
        <v>0</v>
      </c>
      <c r="I2474" s="32"/>
      <c r="J2474" s="29">
        <f>Лист4!E2472/1000</f>
        <v>141.41570000000002</v>
      </c>
      <c r="K2474" s="33"/>
      <c r="L2474" s="33"/>
    </row>
    <row r="2475" spans="1:12" s="39" customFormat="1" ht="18.75" customHeight="1" x14ac:dyDescent="0.25">
      <c r="A2475" s="23" t="str">
        <f>Лист4!A2473</f>
        <v xml:space="preserve">Молодогвардейская ул. д.7 </v>
      </c>
      <c r="B2475" s="49">
        <f t="shared" si="76"/>
        <v>112.50640851063829</v>
      </c>
      <c r="C2475" s="49">
        <f t="shared" si="77"/>
        <v>7.6708914893617024</v>
      </c>
      <c r="D2475" s="30">
        <v>0</v>
      </c>
      <c r="E2475" s="31">
        <v>7.6708914893617024</v>
      </c>
      <c r="F2475" s="32">
        <v>0</v>
      </c>
      <c r="G2475" s="32">
        <v>0</v>
      </c>
      <c r="H2475" s="32">
        <v>0</v>
      </c>
      <c r="I2475" s="32">
        <v>0</v>
      </c>
      <c r="J2475" s="29">
        <f>Лист4!E2473/1000</f>
        <v>120.1773</v>
      </c>
      <c r="K2475" s="33"/>
      <c r="L2475" s="33"/>
    </row>
    <row r="2476" spans="1:12" s="39" customFormat="1" ht="18.75" customHeight="1" x14ac:dyDescent="0.25">
      <c r="A2476" s="23" t="str">
        <f>Лист4!A2474</f>
        <v xml:space="preserve">Мосина ул. д.1 </v>
      </c>
      <c r="B2476" s="49">
        <f t="shared" si="76"/>
        <v>95.860309787234044</v>
      </c>
      <c r="C2476" s="49">
        <f t="shared" si="77"/>
        <v>6.5359302127659573</v>
      </c>
      <c r="D2476" s="30">
        <v>0</v>
      </c>
      <c r="E2476" s="31">
        <v>6.5359302127659573</v>
      </c>
      <c r="F2476" s="32">
        <v>0</v>
      </c>
      <c r="G2476" s="32">
        <v>0</v>
      </c>
      <c r="H2476" s="32">
        <v>0</v>
      </c>
      <c r="I2476" s="32">
        <v>0</v>
      </c>
      <c r="J2476" s="29">
        <f>Лист4!E2474/1000</f>
        <v>102.39624000000001</v>
      </c>
      <c r="K2476" s="33"/>
      <c r="L2476" s="33"/>
    </row>
    <row r="2477" spans="1:12" s="39" customFormat="1" ht="18.75" customHeight="1" x14ac:dyDescent="0.25">
      <c r="A2477" s="23" t="str">
        <f>Лист4!A2475</f>
        <v xml:space="preserve">Мосина ул. д.13 </v>
      </c>
      <c r="B2477" s="49">
        <f t="shared" si="76"/>
        <v>361.57379148936167</v>
      </c>
      <c r="C2477" s="49">
        <f t="shared" si="77"/>
        <v>24.652758510638296</v>
      </c>
      <c r="D2477" s="30">
        <v>0</v>
      </c>
      <c r="E2477" s="31">
        <v>24.652758510638296</v>
      </c>
      <c r="F2477" s="32">
        <v>0</v>
      </c>
      <c r="G2477" s="32">
        <v>0</v>
      </c>
      <c r="H2477" s="32">
        <v>0</v>
      </c>
      <c r="I2477" s="32">
        <v>0</v>
      </c>
      <c r="J2477" s="29">
        <f>Лист4!E2475/1000</f>
        <v>386.22654999999997</v>
      </c>
      <c r="K2477" s="33"/>
      <c r="L2477" s="33"/>
    </row>
    <row r="2478" spans="1:12" s="39" customFormat="1" ht="18.75" customHeight="1" x14ac:dyDescent="0.25">
      <c r="A2478" s="23" t="str">
        <f>Лист4!A2476</f>
        <v xml:space="preserve">Мосина ул. д.15 </v>
      </c>
      <c r="B2478" s="49">
        <f t="shared" si="76"/>
        <v>271.78051063829787</v>
      </c>
      <c r="C2478" s="49">
        <f t="shared" si="77"/>
        <v>18.530489361702127</v>
      </c>
      <c r="D2478" s="30">
        <v>0</v>
      </c>
      <c r="E2478" s="31">
        <v>18.530489361702127</v>
      </c>
      <c r="F2478" s="32">
        <v>0</v>
      </c>
      <c r="G2478" s="32">
        <v>0</v>
      </c>
      <c r="H2478" s="32">
        <v>0</v>
      </c>
      <c r="I2478" s="32">
        <v>0</v>
      </c>
      <c r="J2478" s="29">
        <f>Лист4!E2476/1000</f>
        <v>290.31099999999998</v>
      </c>
      <c r="K2478" s="33"/>
      <c r="L2478" s="33"/>
    </row>
    <row r="2479" spans="1:12" s="39" customFormat="1" ht="18.75" customHeight="1" x14ac:dyDescent="0.25">
      <c r="A2479" s="23" t="str">
        <f>Лист4!A2477</f>
        <v xml:space="preserve">Мосина ул. д.3 </v>
      </c>
      <c r="B2479" s="49">
        <f t="shared" si="76"/>
        <v>93.498502127659592</v>
      </c>
      <c r="C2479" s="49">
        <f t="shared" si="77"/>
        <v>6.3748978723404264</v>
      </c>
      <c r="D2479" s="30">
        <v>0</v>
      </c>
      <c r="E2479" s="31">
        <v>6.3748978723404264</v>
      </c>
      <c r="F2479" s="32">
        <v>0</v>
      </c>
      <c r="G2479" s="32">
        <v>0</v>
      </c>
      <c r="H2479" s="32">
        <v>0</v>
      </c>
      <c r="I2479" s="32">
        <v>0</v>
      </c>
      <c r="J2479" s="29">
        <f>Лист4!E2477/1000</f>
        <v>99.873400000000018</v>
      </c>
      <c r="K2479" s="33"/>
      <c r="L2479" s="33"/>
    </row>
    <row r="2480" spans="1:12" s="39" customFormat="1" ht="18.75" customHeight="1" x14ac:dyDescent="0.25">
      <c r="A2480" s="23" t="str">
        <f>Лист4!A2478</f>
        <v>Мосина ул. д.3 А</v>
      </c>
      <c r="B2480" s="49">
        <f t="shared" si="76"/>
        <v>0</v>
      </c>
      <c r="C2480" s="49">
        <f t="shared" si="77"/>
        <v>0</v>
      </c>
      <c r="D2480" s="30">
        <v>0</v>
      </c>
      <c r="E2480" s="31">
        <v>0</v>
      </c>
      <c r="F2480" s="32">
        <v>0</v>
      </c>
      <c r="G2480" s="32">
        <v>0</v>
      </c>
      <c r="H2480" s="32">
        <v>0</v>
      </c>
      <c r="I2480" s="32">
        <v>0</v>
      </c>
      <c r="J2480" s="29">
        <f>Лист4!E2478/1000</f>
        <v>0</v>
      </c>
      <c r="K2480" s="33"/>
      <c r="L2480" s="33"/>
    </row>
    <row r="2481" spans="1:12" s="39" customFormat="1" ht="18.75" customHeight="1" x14ac:dyDescent="0.25">
      <c r="A2481" s="23" t="str">
        <f>Лист4!A2479</f>
        <v xml:space="preserve">Мосина ул. д.5 </v>
      </c>
      <c r="B2481" s="49">
        <f t="shared" si="76"/>
        <v>89.422276595744663</v>
      </c>
      <c r="C2481" s="49">
        <f t="shared" si="77"/>
        <v>6.0969734042553192</v>
      </c>
      <c r="D2481" s="30">
        <v>0</v>
      </c>
      <c r="E2481" s="31">
        <v>6.0969734042553192</v>
      </c>
      <c r="F2481" s="32">
        <v>0</v>
      </c>
      <c r="G2481" s="32">
        <v>0</v>
      </c>
      <c r="H2481" s="32">
        <v>0</v>
      </c>
      <c r="I2481" s="32">
        <v>0</v>
      </c>
      <c r="J2481" s="29">
        <f>Лист4!E2479/1000</f>
        <v>95.519249999999985</v>
      </c>
      <c r="K2481" s="33"/>
      <c r="L2481" s="33"/>
    </row>
    <row r="2482" spans="1:12" s="39" customFormat="1" ht="18.75" customHeight="1" x14ac:dyDescent="0.25">
      <c r="A2482" s="23" t="str">
        <f>Лист4!A2480</f>
        <v xml:space="preserve">Мосина ул. д.7 </v>
      </c>
      <c r="B2482" s="49">
        <f t="shared" si="76"/>
        <v>63.07157531914892</v>
      </c>
      <c r="C2482" s="49">
        <f t="shared" si="77"/>
        <v>4.300334680851063</v>
      </c>
      <c r="D2482" s="30">
        <v>0</v>
      </c>
      <c r="E2482" s="31">
        <v>4.300334680851063</v>
      </c>
      <c r="F2482" s="32">
        <v>0</v>
      </c>
      <c r="G2482" s="32">
        <v>0</v>
      </c>
      <c r="H2482" s="32">
        <v>0</v>
      </c>
      <c r="I2482" s="32">
        <v>0</v>
      </c>
      <c r="J2482" s="29">
        <f>Лист4!E2480/1000</f>
        <v>67.371909999999986</v>
      </c>
      <c r="K2482" s="33"/>
      <c r="L2482" s="33"/>
    </row>
    <row r="2483" spans="1:12" s="34" customFormat="1" ht="18.75" customHeight="1" x14ac:dyDescent="0.25">
      <c r="A2483" s="23" t="str">
        <f>Лист4!A2481</f>
        <v xml:space="preserve">Мостостроителей 4-й пр. д.2 </v>
      </c>
      <c r="B2483" s="49">
        <f t="shared" si="76"/>
        <v>84.539165957446812</v>
      </c>
      <c r="C2483" s="49">
        <f t="shared" si="77"/>
        <v>5.7640340425531917</v>
      </c>
      <c r="D2483" s="30">
        <v>0</v>
      </c>
      <c r="E2483" s="31">
        <v>5.7640340425531917</v>
      </c>
      <c r="F2483" s="32">
        <v>0</v>
      </c>
      <c r="G2483" s="32">
        <v>0</v>
      </c>
      <c r="H2483" s="32">
        <v>0</v>
      </c>
      <c r="I2483" s="32">
        <v>0</v>
      </c>
      <c r="J2483" s="29">
        <f>Лист4!E2481/1000</f>
        <v>90.303200000000004</v>
      </c>
      <c r="K2483" s="33"/>
      <c r="L2483" s="33"/>
    </row>
    <row r="2484" spans="1:12" s="34" customFormat="1" ht="18.75" customHeight="1" x14ac:dyDescent="0.25">
      <c r="A2484" s="23" t="str">
        <f>Лист4!A2482</f>
        <v xml:space="preserve">Мостостроителей 4-й пр. д.4 </v>
      </c>
      <c r="B2484" s="49">
        <f t="shared" si="76"/>
        <v>143.99121702127658</v>
      </c>
      <c r="C2484" s="49">
        <f t="shared" si="77"/>
        <v>9.8175829787234026</v>
      </c>
      <c r="D2484" s="30">
        <v>0</v>
      </c>
      <c r="E2484" s="31">
        <v>9.8175829787234026</v>
      </c>
      <c r="F2484" s="32">
        <v>0</v>
      </c>
      <c r="G2484" s="32">
        <v>0</v>
      </c>
      <c r="H2484" s="32">
        <v>0</v>
      </c>
      <c r="I2484" s="32">
        <v>0</v>
      </c>
      <c r="J2484" s="29">
        <f>Лист4!E2482/1000</f>
        <v>153.80879999999999</v>
      </c>
      <c r="K2484" s="33"/>
      <c r="L2484" s="33"/>
    </row>
    <row r="2485" spans="1:12" s="34" customFormat="1" ht="18.75" customHeight="1" x14ac:dyDescent="0.25">
      <c r="A2485" s="23" t="str">
        <f>Лист4!A2483</f>
        <v xml:space="preserve">Мостостроителей 4-й пр. д.6 </v>
      </c>
      <c r="B2485" s="49">
        <f t="shared" si="76"/>
        <v>87.505608510638297</v>
      </c>
      <c r="C2485" s="49">
        <f t="shared" si="77"/>
        <v>5.9662914893617023</v>
      </c>
      <c r="D2485" s="30">
        <v>0</v>
      </c>
      <c r="E2485" s="31">
        <v>5.9662914893617023</v>
      </c>
      <c r="F2485" s="32">
        <v>0</v>
      </c>
      <c r="G2485" s="32">
        <v>0</v>
      </c>
      <c r="H2485" s="32">
        <v>0</v>
      </c>
      <c r="I2485" s="32">
        <v>0</v>
      </c>
      <c r="J2485" s="29">
        <f>Лист4!E2483/1000</f>
        <v>93.471900000000005</v>
      </c>
      <c r="K2485" s="33"/>
      <c r="L2485" s="33"/>
    </row>
    <row r="2486" spans="1:12" s="34" customFormat="1" ht="18.75" customHeight="1" x14ac:dyDescent="0.25">
      <c r="A2486" s="23" t="str">
        <f>Лист4!A2484</f>
        <v xml:space="preserve">Мостостроителей 4-й пр. д.8 </v>
      </c>
      <c r="B2486" s="49">
        <f t="shared" si="76"/>
        <v>139.0616255319149</v>
      </c>
      <c r="C2486" s="49">
        <f t="shared" si="77"/>
        <v>9.4814744680851071</v>
      </c>
      <c r="D2486" s="30">
        <v>0</v>
      </c>
      <c r="E2486" s="31">
        <v>9.4814744680851071</v>
      </c>
      <c r="F2486" s="32">
        <v>0</v>
      </c>
      <c r="G2486" s="32">
        <v>0</v>
      </c>
      <c r="H2486" s="32">
        <v>0</v>
      </c>
      <c r="I2486" s="32">
        <v>0</v>
      </c>
      <c r="J2486" s="29">
        <f>Лист4!E2484/1000</f>
        <v>148.54310000000001</v>
      </c>
      <c r="K2486" s="33"/>
      <c r="L2486" s="33"/>
    </row>
    <row r="2487" spans="1:12" s="34" customFormat="1" ht="18.75" customHeight="1" x14ac:dyDescent="0.25">
      <c r="A2487" s="23" t="str">
        <f>Лист4!A2485</f>
        <v xml:space="preserve">Мостостроителей 4-й пр. д.8А </v>
      </c>
      <c r="B2487" s="49">
        <f t="shared" si="76"/>
        <v>133.73631489361702</v>
      </c>
      <c r="C2487" s="49">
        <f t="shared" si="77"/>
        <v>9.1183851063829788</v>
      </c>
      <c r="D2487" s="30">
        <v>0</v>
      </c>
      <c r="E2487" s="31">
        <v>9.1183851063829788</v>
      </c>
      <c r="F2487" s="32">
        <v>0</v>
      </c>
      <c r="G2487" s="32">
        <v>0</v>
      </c>
      <c r="H2487" s="32">
        <v>0</v>
      </c>
      <c r="I2487" s="32">
        <v>0</v>
      </c>
      <c r="J2487" s="29">
        <f>Лист4!E2485/1000</f>
        <v>142.85470000000001</v>
      </c>
      <c r="K2487" s="33"/>
      <c r="L2487" s="33"/>
    </row>
    <row r="2488" spans="1:12" s="34" customFormat="1" ht="18.75" customHeight="1" x14ac:dyDescent="0.25">
      <c r="A2488" s="23" t="str">
        <f>Лист4!A2486</f>
        <v xml:space="preserve">Мостостроителей 5-й пр. д.1 - корп. 1 </v>
      </c>
      <c r="B2488" s="49">
        <f t="shared" si="76"/>
        <v>112.92158127659575</v>
      </c>
      <c r="C2488" s="49">
        <f t="shared" si="77"/>
        <v>7.6991987234042556</v>
      </c>
      <c r="D2488" s="30">
        <v>0</v>
      </c>
      <c r="E2488" s="31">
        <v>7.6991987234042556</v>
      </c>
      <c r="F2488" s="32">
        <v>0</v>
      </c>
      <c r="G2488" s="32">
        <v>0</v>
      </c>
      <c r="H2488" s="32">
        <v>0</v>
      </c>
      <c r="I2488" s="32">
        <v>0</v>
      </c>
      <c r="J2488" s="29">
        <f>Лист4!E2486/1000</f>
        <v>120.62078</v>
      </c>
      <c r="K2488" s="33"/>
      <c r="L2488" s="33"/>
    </row>
    <row r="2489" spans="1:12" s="34" customFormat="1" ht="18.75" customHeight="1" x14ac:dyDescent="0.25">
      <c r="A2489" s="23" t="str">
        <f>Лист4!A2487</f>
        <v xml:space="preserve">Мусы Джалиля (Трусовский р-н) ул. д.3 </v>
      </c>
      <c r="B2489" s="49">
        <f t="shared" si="76"/>
        <v>0</v>
      </c>
      <c r="C2489" s="49">
        <f t="shared" si="77"/>
        <v>0</v>
      </c>
      <c r="D2489" s="30">
        <v>0</v>
      </c>
      <c r="E2489" s="31">
        <v>0</v>
      </c>
      <c r="F2489" s="32">
        <v>0</v>
      </c>
      <c r="G2489" s="32">
        <v>0</v>
      </c>
      <c r="H2489" s="32">
        <v>0</v>
      </c>
      <c r="I2489" s="32">
        <v>0</v>
      </c>
      <c r="J2489" s="29">
        <f>Лист4!E2487/1000</f>
        <v>0</v>
      </c>
      <c r="K2489" s="33"/>
      <c r="L2489" s="33"/>
    </row>
    <row r="2490" spans="1:12" s="34" customFormat="1" ht="18.75" customHeight="1" x14ac:dyDescent="0.25">
      <c r="A2490" s="23" t="str">
        <f>Лист4!A2488</f>
        <v xml:space="preserve">Мусы Джалиля п.Пригородный ул. д.16 </v>
      </c>
      <c r="B2490" s="49">
        <f t="shared" si="76"/>
        <v>0</v>
      </c>
      <c r="C2490" s="49">
        <f t="shared" si="77"/>
        <v>0</v>
      </c>
      <c r="D2490" s="30">
        <v>0</v>
      </c>
      <c r="E2490" s="31">
        <v>0</v>
      </c>
      <c r="F2490" s="32">
        <v>0</v>
      </c>
      <c r="G2490" s="32">
        <v>0</v>
      </c>
      <c r="H2490" s="32">
        <v>0</v>
      </c>
      <c r="I2490" s="32">
        <v>0</v>
      </c>
      <c r="J2490" s="29">
        <f>Лист4!E2488/1000</f>
        <v>0</v>
      </c>
      <c r="K2490" s="33"/>
      <c r="L2490" s="33"/>
    </row>
    <row r="2491" spans="1:12" s="34" customFormat="1" ht="18.75" customHeight="1" x14ac:dyDescent="0.25">
      <c r="A2491" s="23" t="str">
        <f>Лист4!A2489</f>
        <v xml:space="preserve">Набережная Волжских Зорь ул. д.26 </v>
      </c>
      <c r="B2491" s="49">
        <f t="shared" si="76"/>
        <v>0.7826382978723404</v>
      </c>
      <c r="C2491" s="49">
        <f t="shared" si="77"/>
        <v>5.3361702127659567E-2</v>
      </c>
      <c r="D2491" s="30">
        <v>0</v>
      </c>
      <c r="E2491" s="31">
        <v>5.3361702127659567E-2</v>
      </c>
      <c r="F2491" s="32">
        <v>0</v>
      </c>
      <c r="G2491" s="32">
        <v>0</v>
      </c>
      <c r="H2491" s="32">
        <v>0</v>
      </c>
      <c r="I2491" s="32">
        <v>0</v>
      </c>
      <c r="J2491" s="29">
        <f>Лист4!E2489/1000</f>
        <v>0.83599999999999997</v>
      </c>
      <c r="K2491" s="33"/>
      <c r="L2491" s="33"/>
    </row>
    <row r="2492" spans="1:12" s="34" customFormat="1" ht="18.75" customHeight="1" x14ac:dyDescent="0.25">
      <c r="A2492" s="23" t="str">
        <f>Лист4!A2490</f>
        <v xml:space="preserve">Набережная Волжских Зорь ул. д.26Б </v>
      </c>
      <c r="B2492" s="49">
        <f t="shared" si="76"/>
        <v>0</v>
      </c>
      <c r="C2492" s="49">
        <f t="shared" si="77"/>
        <v>0</v>
      </c>
      <c r="D2492" s="30">
        <v>0</v>
      </c>
      <c r="E2492" s="31">
        <v>0</v>
      </c>
      <c r="F2492" s="32">
        <v>0</v>
      </c>
      <c r="G2492" s="32">
        <v>0</v>
      </c>
      <c r="H2492" s="32">
        <v>0</v>
      </c>
      <c r="I2492" s="32">
        <v>0</v>
      </c>
      <c r="J2492" s="29">
        <f>Лист4!E2490/1000</f>
        <v>0</v>
      </c>
      <c r="K2492" s="33"/>
      <c r="L2492" s="33"/>
    </row>
    <row r="2493" spans="1:12" s="34" customFormat="1" ht="18.75" customHeight="1" x14ac:dyDescent="0.25">
      <c r="A2493" s="23" t="str">
        <f>Лист4!A2491</f>
        <v xml:space="preserve">Набережная Реки Воложка ул. д.95А </v>
      </c>
      <c r="B2493" s="49">
        <f t="shared" si="76"/>
        <v>1084.3471965957442</v>
      </c>
      <c r="C2493" s="49">
        <f t="shared" si="77"/>
        <v>73.932763404255297</v>
      </c>
      <c r="D2493" s="30">
        <v>0</v>
      </c>
      <c r="E2493" s="31">
        <v>73.932763404255297</v>
      </c>
      <c r="F2493" s="32">
        <v>0</v>
      </c>
      <c r="G2493" s="32">
        <v>0</v>
      </c>
      <c r="H2493" s="32">
        <v>0</v>
      </c>
      <c r="I2493" s="32">
        <v>0</v>
      </c>
      <c r="J2493" s="29">
        <f>Лист4!E2491/1000</f>
        <v>1158.2799599999996</v>
      </c>
      <c r="K2493" s="33"/>
      <c r="L2493" s="33"/>
    </row>
    <row r="2494" spans="1:12" s="34" customFormat="1" ht="18.75" customHeight="1" x14ac:dyDescent="0.25">
      <c r="A2494" s="23" t="str">
        <f>Лист4!A2492</f>
        <v xml:space="preserve">Некрасова ул. д.2 </v>
      </c>
      <c r="B2494" s="49">
        <f t="shared" si="76"/>
        <v>10.961617021276595</v>
      </c>
      <c r="C2494" s="49">
        <f t="shared" si="77"/>
        <v>0.74738297872340431</v>
      </c>
      <c r="D2494" s="30">
        <v>0</v>
      </c>
      <c r="E2494" s="31">
        <v>0.74738297872340431</v>
      </c>
      <c r="F2494" s="32">
        <v>0</v>
      </c>
      <c r="G2494" s="32">
        <v>0</v>
      </c>
      <c r="H2494" s="32">
        <v>0</v>
      </c>
      <c r="I2494" s="32">
        <v>0</v>
      </c>
      <c r="J2494" s="29">
        <f>Лист4!E2492/1000</f>
        <v>11.709</v>
      </c>
      <c r="K2494" s="33"/>
      <c r="L2494" s="33"/>
    </row>
    <row r="2495" spans="1:12" s="34" customFormat="1" ht="18.75" customHeight="1" x14ac:dyDescent="0.25">
      <c r="A2495" s="23" t="str">
        <f>Лист4!A2493</f>
        <v xml:space="preserve">Некрасова ул. д.4 </v>
      </c>
      <c r="B2495" s="49">
        <f t="shared" si="76"/>
        <v>6.0978382978723404</v>
      </c>
      <c r="C2495" s="49">
        <f t="shared" si="77"/>
        <v>0.41576170212765956</v>
      </c>
      <c r="D2495" s="30">
        <v>0</v>
      </c>
      <c r="E2495" s="31">
        <v>0.41576170212765956</v>
      </c>
      <c r="F2495" s="32">
        <v>0</v>
      </c>
      <c r="G2495" s="32">
        <v>0</v>
      </c>
      <c r="H2495" s="32">
        <v>0</v>
      </c>
      <c r="I2495" s="32">
        <v>0</v>
      </c>
      <c r="J2495" s="29">
        <f>Лист4!E2493/1000</f>
        <v>6.5136000000000003</v>
      </c>
      <c r="K2495" s="33"/>
      <c r="L2495" s="33"/>
    </row>
    <row r="2496" spans="1:12" s="34" customFormat="1" ht="18.75" customHeight="1" x14ac:dyDescent="0.25">
      <c r="A2496" s="23" t="str">
        <f>Лист4!A2494</f>
        <v xml:space="preserve">Некрасова ул. д.6 </v>
      </c>
      <c r="B2496" s="49">
        <f t="shared" si="76"/>
        <v>31.996612765957444</v>
      </c>
      <c r="C2496" s="49">
        <f t="shared" si="77"/>
        <v>2.1815872340425528</v>
      </c>
      <c r="D2496" s="30">
        <v>0</v>
      </c>
      <c r="E2496" s="31">
        <v>2.1815872340425528</v>
      </c>
      <c r="F2496" s="32">
        <v>0</v>
      </c>
      <c r="G2496" s="32">
        <v>0</v>
      </c>
      <c r="H2496" s="32">
        <v>0</v>
      </c>
      <c r="I2496" s="32">
        <v>0</v>
      </c>
      <c r="J2496" s="29">
        <f>Лист4!E2494/1000</f>
        <v>34.178199999999997</v>
      </c>
      <c r="K2496" s="33"/>
      <c r="L2496" s="33"/>
    </row>
    <row r="2497" spans="1:12" s="39" customFormat="1" ht="18.75" customHeight="1" x14ac:dyDescent="0.25">
      <c r="A2497" s="23" t="str">
        <f>Лист4!A2495</f>
        <v xml:space="preserve">Нефтебазовская пл д.14 </v>
      </c>
      <c r="B2497" s="49">
        <f t="shared" si="76"/>
        <v>0</v>
      </c>
      <c r="C2497" s="49">
        <f t="shared" si="77"/>
        <v>0</v>
      </c>
      <c r="D2497" s="30">
        <v>0</v>
      </c>
      <c r="E2497" s="31">
        <v>0</v>
      </c>
      <c r="F2497" s="32">
        <v>0</v>
      </c>
      <c r="G2497" s="32">
        <v>0</v>
      </c>
      <c r="H2497" s="32">
        <v>0</v>
      </c>
      <c r="I2497" s="32">
        <v>0</v>
      </c>
      <c r="J2497" s="29">
        <f>Лист4!E2495/1000</f>
        <v>0</v>
      </c>
      <c r="K2497" s="33"/>
      <c r="L2497" s="33"/>
    </row>
    <row r="2498" spans="1:12" s="39" customFormat="1" ht="18.75" customHeight="1" x14ac:dyDescent="0.25">
      <c r="A2498" s="23" t="str">
        <f>Лист4!A2496</f>
        <v xml:space="preserve">Нефтебазовская пл д.18 </v>
      </c>
      <c r="B2498" s="49">
        <f t="shared" si="76"/>
        <v>9.929208510638297</v>
      </c>
      <c r="C2498" s="49">
        <f t="shared" si="77"/>
        <v>0.67699148936170217</v>
      </c>
      <c r="D2498" s="30">
        <v>0</v>
      </c>
      <c r="E2498" s="31">
        <v>0.67699148936170217</v>
      </c>
      <c r="F2498" s="32">
        <v>0</v>
      </c>
      <c r="G2498" s="32">
        <v>0</v>
      </c>
      <c r="H2498" s="32">
        <v>0</v>
      </c>
      <c r="I2498" s="32">
        <v>0</v>
      </c>
      <c r="J2498" s="29">
        <f>Лист4!E2496/1000</f>
        <v>10.606199999999999</v>
      </c>
      <c r="K2498" s="33"/>
      <c r="L2498" s="33"/>
    </row>
    <row r="2499" spans="1:12" s="39" customFormat="1" ht="18.75" customHeight="1" x14ac:dyDescent="0.25">
      <c r="A2499" s="23" t="str">
        <f>Лист4!A2497</f>
        <v xml:space="preserve">Нефтебазовская пл д.20 </v>
      </c>
      <c r="B2499" s="49">
        <f t="shared" si="76"/>
        <v>21.402629787234044</v>
      </c>
      <c r="C2499" s="49">
        <f t="shared" si="77"/>
        <v>1.4592702127659576</v>
      </c>
      <c r="D2499" s="30">
        <v>0</v>
      </c>
      <c r="E2499" s="31">
        <v>1.4592702127659576</v>
      </c>
      <c r="F2499" s="32">
        <v>0</v>
      </c>
      <c r="G2499" s="32">
        <v>0</v>
      </c>
      <c r="H2499" s="32">
        <v>0</v>
      </c>
      <c r="I2499" s="32">
        <v>0</v>
      </c>
      <c r="J2499" s="29">
        <f>Лист4!E2497/1000</f>
        <v>22.861900000000002</v>
      </c>
      <c r="K2499" s="33"/>
      <c r="L2499" s="33"/>
    </row>
    <row r="2500" spans="1:12" s="39" customFormat="1" ht="18.75" customHeight="1" x14ac:dyDescent="0.25">
      <c r="A2500" s="23" t="str">
        <f>Лист4!A2498</f>
        <v xml:space="preserve">Нефтебазовская пл д.21 </v>
      </c>
      <c r="B2500" s="49">
        <f t="shared" ref="B2500:B2563" si="78">J2500+I2500-E2500</f>
        <v>58.665162553191479</v>
      </c>
      <c r="C2500" s="49">
        <f t="shared" ref="C2500:C2563" si="79">E2500</f>
        <v>3.99989744680851</v>
      </c>
      <c r="D2500" s="30">
        <v>0</v>
      </c>
      <c r="E2500" s="31">
        <v>3.99989744680851</v>
      </c>
      <c r="F2500" s="32">
        <v>0</v>
      </c>
      <c r="G2500" s="32">
        <v>0</v>
      </c>
      <c r="H2500" s="32">
        <v>0</v>
      </c>
      <c r="I2500" s="32">
        <v>0</v>
      </c>
      <c r="J2500" s="29">
        <f>Лист4!E2498/1000</f>
        <v>62.66505999999999</v>
      </c>
      <c r="K2500" s="33"/>
      <c r="L2500" s="33"/>
    </row>
    <row r="2501" spans="1:12" s="34" customFormat="1" ht="18.75" customHeight="1" x14ac:dyDescent="0.25">
      <c r="A2501" s="23" t="str">
        <f>Лист4!A2499</f>
        <v xml:space="preserve">Нефтебазовская пл д.26 </v>
      </c>
      <c r="B2501" s="49">
        <f t="shared" si="78"/>
        <v>114.95720851063831</v>
      </c>
      <c r="C2501" s="49">
        <f t="shared" si="79"/>
        <v>7.8379914893617038</v>
      </c>
      <c r="D2501" s="30">
        <v>0</v>
      </c>
      <c r="E2501" s="31">
        <v>7.8379914893617038</v>
      </c>
      <c r="F2501" s="32">
        <v>0</v>
      </c>
      <c r="G2501" s="32">
        <v>0</v>
      </c>
      <c r="H2501" s="32">
        <v>0</v>
      </c>
      <c r="I2501" s="32">
        <v>0</v>
      </c>
      <c r="J2501" s="29">
        <f>Лист4!E2499/1000</f>
        <v>122.79520000000001</v>
      </c>
      <c r="K2501" s="33"/>
      <c r="L2501" s="33"/>
    </row>
    <row r="2502" spans="1:12" s="34" customFormat="1" ht="18.75" customHeight="1" x14ac:dyDescent="0.25">
      <c r="A2502" s="23" t="str">
        <f>Лист4!A2500</f>
        <v xml:space="preserve">Нефтебазовская пл д.29 </v>
      </c>
      <c r="B2502" s="49">
        <f t="shared" si="78"/>
        <v>139.00510893617019</v>
      </c>
      <c r="C2502" s="49">
        <f t="shared" si="79"/>
        <v>9.4776210638297851</v>
      </c>
      <c r="D2502" s="30">
        <v>0</v>
      </c>
      <c r="E2502" s="31">
        <v>9.4776210638297851</v>
      </c>
      <c r="F2502" s="32">
        <v>0</v>
      </c>
      <c r="G2502" s="32">
        <v>0</v>
      </c>
      <c r="H2502" s="32">
        <v>0</v>
      </c>
      <c r="I2502" s="32">
        <v>0</v>
      </c>
      <c r="J2502" s="29">
        <f>Лист4!E2500/1000</f>
        <v>148.48272999999998</v>
      </c>
      <c r="K2502" s="33"/>
      <c r="L2502" s="33"/>
    </row>
    <row r="2503" spans="1:12" s="34" customFormat="1" ht="18.75" customHeight="1" x14ac:dyDescent="0.25">
      <c r="A2503" s="23" t="str">
        <f>Лист4!A2501</f>
        <v xml:space="preserve">Нефтянников пл д.14 </v>
      </c>
      <c r="B2503" s="49">
        <f t="shared" si="78"/>
        <v>4.2962723404255314</v>
      </c>
      <c r="C2503" s="49">
        <f t="shared" si="79"/>
        <v>0.29292765957446809</v>
      </c>
      <c r="D2503" s="30">
        <v>0</v>
      </c>
      <c r="E2503" s="31">
        <v>0.29292765957446809</v>
      </c>
      <c r="F2503" s="32">
        <v>0</v>
      </c>
      <c r="G2503" s="32">
        <v>0</v>
      </c>
      <c r="H2503" s="32">
        <v>0</v>
      </c>
      <c r="I2503" s="32">
        <v>0</v>
      </c>
      <c r="J2503" s="29">
        <f>Лист4!E2501/1000</f>
        <v>4.5891999999999999</v>
      </c>
      <c r="K2503" s="33"/>
      <c r="L2503" s="33"/>
    </row>
    <row r="2504" spans="1:12" s="34" customFormat="1" ht="18.75" customHeight="1" x14ac:dyDescent="0.25">
      <c r="A2504" s="23" t="str">
        <f>Лист4!A2502</f>
        <v xml:space="preserve">Нефтянников пл д.16 </v>
      </c>
      <c r="B2504" s="49">
        <f t="shared" si="78"/>
        <v>13.292119148936171</v>
      </c>
      <c r="C2504" s="49">
        <f t="shared" si="79"/>
        <v>0.90628085106382983</v>
      </c>
      <c r="D2504" s="30">
        <v>0</v>
      </c>
      <c r="E2504" s="31">
        <v>0.90628085106382983</v>
      </c>
      <c r="F2504" s="32">
        <v>0</v>
      </c>
      <c r="G2504" s="32">
        <v>0</v>
      </c>
      <c r="H2504" s="32">
        <v>0</v>
      </c>
      <c r="I2504" s="32">
        <v>0</v>
      </c>
      <c r="J2504" s="29">
        <f>Лист4!E2502/1000</f>
        <v>14.198400000000001</v>
      </c>
      <c r="K2504" s="33"/>
      <c r="L2504" s="33"/>
    </row>
    <row r="2505" spans="1:12" s="34" customFormat="1" ht="18.75" customHeight="1" x14ac:dyDescent="0.25">
      <c r="A2505" s="23" t="str">
        <f>Лист4!A2503</f>
        <v xml:space="preserve">Нефтянников пл д.17 </v>
      </c>
      <c r="B2505" s="49">
        <f t="shared" si="78"/>
        <v>3.0978340425531914</v>
      </c>
      <c r="C2505" s="49">
        <f t="shared" si="79"/>
        <v>0.21121595744680854</v>
      </c>
      <c r="D2505" s="30">
        <v>0</v>
      </c>
      <c r="E2505" s="31">
        <v>0.21121595744680854</v>
      </c>
      <c r="F2505" s="32">
        <v>0</v>
      </c>
      <c r="G2505" s="32">
        <v>0</v>
      </c>
      <c r="H2505" s="32">
        <v>0</v>
      </c>
      <c r="I2505" s="32">
        <v>0</v>
      </c>
      <c r="J2505" s="29">
        <f>Лист4!E2503/1000</f>
        <v>3.30905</v>
      </c>
      <c r="K2505" s="33"/>
      <c r="L2505" s="33"/>
    </row>
    <row r="2506" spans="1:12" s="34" customFormat="1" ht="18.75" customHeight="1" x14ac:dyDescent="0.25">
      <c r="A2506" s="23" t="str">
        <f>Лист4!A2504</f>
        <v xml:space="preserve">Нефтянников пл д.25 </v>
      </c>
      <c r="B2506" s="49">
        <f t="shared" si="78"/>
        <v>56.859514893617018</v>
      </c>
      <c r="C2506" s="49">
        <f t="shared" si="79"/>
        <v>3.8767851063829788</v>
      </c>
      <c r="D2506" s="30">
        <v>0</v>
      </c>
      <c r="E2506" s="31">
        <v>3.8767851063829788</v>
      </c>
      <c r="F2506" s="32">
        <v>0</v>
      </c>
      <c r="G2506" s="32">
        <v>0</v>
      </c>
      <c r="H2506" s="32">
        <v>0</v>
      </c>
      <c r="I2506" s="32">
        <v>0</v>
      </c>
      <c r="J2506" s="29">
        <f>Лист4!E2504/1000</f>
        <v>60.7363</v>
      </c>
      <c r="K2506" s="33"/>
      <c r="L2506" s="33"/>
    </row>
    <row r="2507" spans="1:12" s="34" customFormat="1" ht="18.75" customHeight="1" x14ac:dyDescent="0.25">
      <c r="A2507" s="23" t="str">
        <f>Лист4!A2505</f>
        <v xml:space="preserve">Нефтянников пл д.26 </v>
      </c>
      <c r="B2507" s="49">
        <f t="shared" si="78"/>
        <v>85.001727659574456</v>
      </c>
      <c r="C2507" s="49">
        <f t="shared" si="79"/>
        <v>5.7955723404255313</v>
      </c>
      <c r="D2507" s="30">
        <v>0</v>
      </c>
      <c r="E2507" s="31">
        <v>5.7955723404255313</v>
      </c>
      <c r="F2507" s="32">
        <v>0</v>
      </c>
      <c r="G2507" s="32">
        <v>0</v>
      </c>
      <c r="H2507" s="32">
        <v>0</v>
      </c>
      <c r="I2507" s="32">
        <v>0</v>
      </c>
      <c r="J2507" s="29">
        <f>Лист4!E2505/1000</f>
        <v>90.797299999999993</v>
      </c>
      <c r="K2507" s="33"/>
      <c r="L2507" s="33"/>
    </row>
    <row r="2508" spans="1:12" s="34" customFormat="1" ht="18.75" customHeight="1" x14ac:dyDescent="0.25">
      <c r="A2508" s="23" t="str">
        <f>Лист4!A2506</f>
        <v xml:space="preserve">Нефтянников пл д.27 </v>
      </c>
      <c r="B2508" s="49">
        <f t="shared" si="78"/>
        <v>37.304697872340434</v>
      </c>
      <c r="C2508" s="49">
        <f t="shared" si="79"/>
        <v>2.5435021276595746</v>
      </c>
      <c r="D2508" s="30">
        <v>0</v>
      </c>
      <c r="E2508" s="31">
        <v>2.5435021276595746</v>
      </c>
      <c r="F2508" s="32">
        <v>0</v>
      </c>
      <c r="G2508" s="32">
        <v>0</v>
      </c>
      <c r="H2508" s="32">
        <v>0</v>
      </c>
      <c r="I2508" s="32">
        <v>0</v>
      </c>
      <c r="J2508" s="29">
        <f>Лист4!E2506/1000</f>
        <v>39.848200000000006</v>
      </c>
      <c r="K2508" s="33"/>
      <c r="L2508" s="33"/>
    </row>
    <row r="2509" spans="1:12" s="39" customFormat="1" ht="18.75" customHeight="1" x14ac:dyDescent="0.25">
      <c r="A2509" s="23" t="str">
        <f>Лист4!A2507</f>
        <v xml:space="preserve">Нефтянников пл д.4 </v>
      </c>
      <c r="B2509" s="49">
        <f t="shared" si="78"/>
        <v>0</v>
      </c>
      <c r="C2509" s="49">
        <f t="shared" si="79"/>
        <v>0</v>
      </c>
      <c r="D2509" s="30">
        <v>0</v>
      </c>
      <c r="E2509" s="31">
        <v>0</v>
      </c>
      <c r="F2509" s="32">
        <v>0</v>
      </c>
      <c r="G2509" s="32">
        <v>0</v>
      </c>
      <c r="H2509" s="32">
        <v>0</v>
      </c>
      <c r="I2509" s="32">
        <v>0</v>
      </c>
      <c r="J2509" s="29">
        <f>Лист4!E2507/1000</f>
        <v>0</v>
      </c>
      <c r="K2509" s="33"/>
      <c r="L2509" s="33"/>
    </row>
    <row r="2510" spans="1:12" s="39" customFormat="1" ht="18.75" customHeight="1" x14ac:dyDescent="0.25">
      <c r="A2510" s="23" t="str">
        <f>Лист4!A2508</f>
        <v xml:space="preserve">Никитина ул. д.13 </v>
      </c>
      <c r="B2510" s="49">
        <f t="shared" si="78"/>
        <v>3.2576851063829788</v>
      </c>
      <c r="C2510" s="49">
        <f t="shared" si="79"/>
        <v>0.22211489361702128</v>
      </c>
      <c r="D2510" s="30">
        <v>0</v>
      </c>
      <c r="E2510" s="31">
        <v>0.22211489361702128</v>
      </c>
      <c r="F2510" s="32">
        <v>0</v>
      </c>
      <c r="G2510" s="32">
        <v>0</v>
      </c>
      <c r="H2510" s="32">
        <v>0</v>
      </c>
      <c r="I2510" s="32">
        <v>0</v>
      </c>
      <c r="J2510" s="29">
        <f>Лист4!E2508/1000</f>
        <v>3.4798</v>
      </c>
      <c r="K2510" s="33"/>
      <c r="L2510" s="33"/>
    </row>
    <row r="2511" spans="1:12" s="39" customFormat="1" ht="18.75" customHeight="1" x14ac:dyDescent="0.25">
      <c r="A2511" s="23" t="str">
        <f>Лист4!A2509</f>
        <v xml:space="preserve">Никитина ул. д.13/40 </v>
      </c>
      <c r="B2511" s="49">
        <f t="shared" si="78"/>
        <v>0</v>
      </c>
      <c r="C2511" s="49">
        <f t="shared" si="79"/>
        <v>0</v>
      </c>
      <c r="D2511" s="30">
        <v>0</v>
      </c>
      <c r="E2511" s="31">
        <v>0</v>
      </c>
      <c r="F2511" s="32">
        <v>0</v>
      </c>
      <c r="G2511" s="32">
        <v>0</v>
      </c>
      <c r="H2511" s="32">
        <v>0</v>
      </c>
      <c r="I2511" s="32">
        <v>0</v>
      </c>
      <c r="J2511" s="29">
        <f>Лист4!E2509/1000</f>
        <v>0</v>
      </c>
      <c r="K2511" s="33"/>
      <c r="L2511" s="33"/>
    </row>
    <row r="2512" spans="1:12" s="39" customFormat="1" ht="18.75" customHeight="1" x14ac:dyDescent="0.25">
      <c r="A2512" s="23" t="str">
        <f>Лист4!A2510</f>
        <v xml:space="preserve">Николая Ветошникова ул. д.10 </v>
      </c>
      <c r="B2512" s="49">
        <f t="shared" si="78"/>
        <v>40.635076595744678</v>
      </c>
      <c r="C2512" s="49">
        <f t="shared" si="79"/>
        <v>2.7705734042553187</v>
      </c>
      <c r="D2512" s="30">
        <v>0</v>
      </c>
      <c r="E2512" s="31">
        <v>2.7705734042553187</v>
      </c>
      <c r="F2512" s="32">
        <v>0</v>
      </c>
      <c r="G2512" s="32">
        <v>0</v>
      </c>
      <c r="H2512" s="32">
        <v>0</v>
      </c>
      <c r="I2512" s="32">
        <v>0</v>
      </c>
      <c r="J2512" s="29">
        <f>Лист4!E2510/1000</f>
        <v>43.405649999999994</v>
      </c>
      <c r="K2512" s="33"/>
      <c r="L2512" s="33"/>
    </row>
    <row r="2513" spans="1:12" s="39" customFormat="1" ht="18.75" customHeight="1" x14ac:dyDescent="0.25">
      <c r="A2513" s="23" t="str">
        <f>Лист4!A2511</f>
        <v xml:space="preserve">Николая Ветошникова ул. д.12 </v>
      </c>
      <c r="B2513" s="49">
        <f t="shared" si="78"/>
        <v>0</v>
      </c>
      <c r="C2513" s="49">
        <f t="shared" si="79"/>
        <v>0</v>
      </c>
      <c r="D2513" s="30">
        <v>0</v>
      </c>
      <c r="E2513" s="31">
        <v>0</v>
      </c>
      <c r="F2513" s="32">
        <v>0</v>
      </c>
      <c r="G2513" s="32">
        <v>0</v>
      </c>
      <c r="H2513" s="32">
        <v>0</v>
      </c>
      <c r="I2513" s="32">
        <v>0</v>
      </c>
      <c r="J2513" s="29">
        <f>Лист4!E2511/1000</f>
        <v>0</v>
      </c>
      <c r="K2513" s="33"/>
      <c r="L2513" s="33"/>
    </row>
    <row r="2514" spans="1:12" s="39" customFormat="1" ht="18.75" customHeight="1" x14ac:dyDescent="0.25">
      <c r="A2514" s="23" t="str">
        <f>Лист4!A2512</f>
        <v xml:space="preserve">Николая Ветошникова ул. д.23 </v>
      </c>
      <c r="B2514" s="49">
        <f t="shared" si="78"/>
        <v>1.0844595744680852</v>
      </c>
      <c r="C2514" s="49">
        <f t="shared" si="79"/>
        <v>7.3940425531914891E-2</v>
      </c>
      <c r="D2514" s="30">
        <v>0</v>
      </c>
      <c r="E2514" s="31">
        <v>7.3940425531914891E-2</v>
      </c>
      <c r="F2514" s="32">
        <v>0</v>
      </c>
      <c r="G2514" s="32">
        <v>0</v>
      </c>
      <c r="H2514" s="32">
        <v>0</v>
      </c>
      <c r="I2514" s="32">
        <v>0</v>
      </c>
      <c r="J2514" s="29">
        <f>Лист4!E2512/1000</f>
        <v>1.1584000000000001</v>
      </c>
      <c r="K2514" s="33"/>
      <c r="L2514" s="33"/>
    </row>
    <row r="2515" spans="1:12" s="39" customFormat="1" ht="18.75" customHeight="1" x14ac:dyDescent="0.25">
      <c r="A2515" s="23" t="str">
        <f>Лист4!A2513</f>
        <v xml:space="preserve">Николая Ветошникова ул. д.2В </v>
      </c>
      <c r="B2515" s="49">
        <f t="shared" si="78"/>
        <v>11.042408510638298</v>
      </c>
      <c r="C2515" s="49">
        <f t="shared" si="79"/>
        <v>0.75289148936170203</v>
      </c>
      <c r="D2515" s="30">
        <v>0</v>
      </c>
      <c r="E2515" s="31">
        <v>0.75289148936170203</v>
      </c>
      <c r="F2515" s="32">
        <v>0</v>
      </c>
      <c r="G2515" s="32">
        <v>0</v>
      </c>
      <c r="H2515" s="32">
        <v>0</v>
      </c>
      <c r="I2515" s="32">
        <v>0</v>
      </c>
      <c r="J2515" s="29">
        <f>Лист4!E2513/1000</f>
        <v>11.795299999999999</v>
      </c>
      <c r="K2515" s="33"/>
      <c r="L2515" s="33"/>
    </row>
    <row r="2516" spans="1:12" s="39" customFormat="1" ht="25.5" customHeight="1" x14ac:dyDescent="0.25">
      <c r="A2516" s="23" t="str">
        <f>Лист4!A2514</f>
        <v xml:space="preserve">Николая Ветошникова ул. д.31 </v>
      </c>
      <c r="B2516" s="49">
        <f t="shared" si="78"/>
        <v>607.31711489361692</v>
      </c>
      <c r="C2516" s="49">
        <f t="shared" si="79"/>
        <v>41.407985106382974</v>
      </c>
      <c r="D2516" s="30">
        <v>0</v>
      </c>
      <c r="E2516" s="31">
        <v>41.407985106382974</v>
      </c>
      <c r="F2516" s="32">
        <v>0</v>
      </c>
      <c r="G2516" s="32">
        <v>0</v>
      </c>
      <c r="H2516" s="32">
        <v>0</v>
      </c>
      <c r="I2516" s="32">
        <v>0</v>
      </c>
      <c r="J2516" s="29">
        <f>Лист4!E2514/1000</f>
        <v>648.72509999999988</v>
      </c>
      <c r="K2516" s="33"/>
      <c r="L2516" s="33"/>
    </row>
    <row r="2517" spans="1:12" s="39" customFormat="1" ht="25.5" customHeight="1" x14ac:dyDescent="0.25">
      <c r="A2517" s="23" t="str">
        <f>Лист4!A2515</f>
        <v xml:space="preserve">Николая Ветошникова ул. д.33 </v>
      </c>
      <c r="B2517" s="49">
        <f t="shared" si="78"/>
        <v>667.37135744680825</v>
      </c>
      <c r="C2517" s="49">
        <f t="shared" si="79"/>
        <v>45.502592553191469</v>
      </c>
      <c r="D2517" s="30">
        <v>0</v>
      </c>
      <c r="E2517" s="31">
        <v>45.502592553191469</v>
      </c>
      <c r="F2517" s="32">
        <v>0</v>
      </c>
      <c r="G2517" s="32">
        <v>0</v>
      </c>
      <c r="H2517" s="32">
        <v>0</v>
      </c>
      <c r="I2517" s="32">
        <v>0</v>
      </c>
      <c r="J2517" s="29">
        <f>Лист4!E2515/1000</f>
        <v>712.8739499999997</v>
      </c>
      <c r="K2517" s="33"/>
      <c r="L2517" s="33"/>
    </row>
    <row r="2518" spans="1:12" s="39" customFormat="1" ht="18.75" customHeight="1" x14ac:dyDescent="0.25">
      <c r="A2518" s="23" t="str">
        <f>Лист4!A2516</f>
        <v xml:space="preserve">Николая Ветошникова ул. д.42 </v>
      </c>
      <c r="B2518" s="49">
        <f t="shared" si="78"/>
        <v>199.19333617021277</v>
      </c>
      <c r="C2518" s="49">
        <f t="shared" si="79"/>
        <v>13.581363829787234</v>
      </c>
      <c r="D2518" s="30">
        <v>0</v>
      </c>
      <c r="E2518" s="31">
        <v>13.581363829787234</v>
      </c>
      <c r="F2518" s="32">
        <v>0</v>
      </c>
      <c r="G2518" s="32">
        <v>0</v>
      </c>
      <c r="H2518" s="32">
        <v>0</v>
      </c>
      <c r="I2518" s="32">
        <v>0</v>
      </c>
      <c r="J2518" s="29">
        <f>Лист4!E2516/1000</f>
        <v>212.7747</v>
      </c>
      <c r="K2518" s="33"/>
      <c r="L2518" s="33"/>
    </row>
    <row r="2519" spans="1:12" s="39" customFormat="1" ht="18.75" customHeight="1" x14ac:dyDescent="0.25">
      <c r="A2519" s="23" t="str">
        <f>Лист4!A2517</f>
        <v xml:space="preserve">Николая Ветошникова ул. д.44 </v>
      </c>
      <c r="B2519" s="49">
        <f t="shared" si="78"/>
        <v>135.88435744680848</v>
      </c>
      <c r="C2519" s="49">
        <f t="shared" si="79"/>
        <v>9.2648425531914889</v>
      </c>
      <c r="D2519" s="30">
        <v>0</v>
      </c>
      <c r="E2519" s="31">
        <v>9.2648425531914889</v>
      </c>
      <c r="F2519" s="32">
        <v>0</v>
      </c>
      <c r="G2519" s="32">
        <v>0</v>
      </c>
      <c r="H2519" s="32">
        <v>0</v>
      </c>
      <c r="I2519" s="32">
        <v>0</v>
      </c>
      <c r="J2519" s="29">
        <f>Лист4!E2517/1000</f>
        <v>145.14919999999998</v>
      </c>
      <c r="K2519" s="33"/>
      <c r="L2519" s="33"/>
    </row>
    <row r="2520" spans="1:12" s="39" customFormat="1" ht="18.75" customHeight="1" x14ac:dyDescent="0.25">
      <c r="A2520" s="23" t="str">
        <f>Лист4!A2518</f>
        <v xml:space="preserve">Николая Ветошникова ул. д.48 </v>
      </c>
      <c r="B2520" s="49">
        <f t="shared" si="78"/>
        <v>118.23361702127659</v>
      </c>
      <c r="C2520" s="49">
        <f t="shared" si="79"/>
        <v>8.0613829787234028</v>
      </c>
      <c r="D2520" s="30">
        <v>0</v>
      </c>
      <c r="E2520" s="31">
        <v>8.0613829787234028</v>
      </c>
      <c r="F2520" s="32">
        <v>0</v>
      </c>
      <c r="G2520" s="32">
        <v>0</v>
      </c>
      <c r="H2520" s="32">
        <v>0</v>
      </c>
      <c r="I2520" s="32"/>
      <c r="J2520" s="29">
        <f>Лист4!E2518/1000</f>
        <v>126.29499999999999</v>
      </c>
      <c r="K2520" s="33"/>
      <c r="L2520" s="33"/>
    </row>
    <row r="2521" spans="1:12" s="39" customFormat="1" ht="18.75" customHeight="1" x14ac:dyDescent="0.25">
      <c r="A2521" s="23" t="str">
        <f>Лист4!A2519</f>
        <v xml:space="preserve">Николая Ветошникова ул. д.54 </v>
      </c>
      <c r="B2521" s="49">
        <f t="shared" si="78"/>
        <v>395.61746212765962</v>
      </c>
      <c r="C2521" s="49">
        <f t="shared" si="79"/>
        <v>26.973917872340429</v>
      </c>
      <c r="D2521" s="30">
        <v>0</v>
      </c>
      <c r="E2521" s="31">
        <v>26.973917872340429</v>
      </c>
      <c r="F2521" s="32">
        <v>0</v>
      </c>
      <c r="G2521" s="32">
        <v>0</v>
      </c>
      <c r="H2521" s="32">
        <v>0</v>
      </c>
      <c r="I2521" s="32">
        <v>1808.2</v>
      </c>
      <c r="J2521" s="29">
        <f>Лист4!E2519/1000-I2521</f>
        <v>-1385.60862</v>
      </c>
      <c r="K2521" s="33"/>
      <c r="L2521" s="33"/>
    </row>
    <row r="2522" spans="1:12" s="39" customFormat="1" ht="18.75" customHeight="1" x14ac:dyDescent="0.25">
      <c r="A2522" s="23" t="str">
        <f>Лист4!A2520</f>
        <v xml:space="preserve">Николая Ветошникова ул. д.56 </v>
      </c>
      <c r="B2522" s="49">
        <f t="shared" si="78"/>
        <v>345.23305276595761</v>
      </c>
      <c r="C2522" s="49">
        <f t="shared" si="79"/>
        <v>23.538617234042562</v>
      </c>
      <c r="D2522" s="30">
        <v>0</v>
      </c>
      <c r="E2522" s="31">
        <v>23.538617234042562</v>
      </c>
      <c r="F2522" s="32">
        <v>0</v>
      </c>
      <c r="G2522" s="32">
        <v>0</v>
      </c>
      <c r="H2522" s="32">
        <v>0</v>
      </c>
      <c r="I2522" s="32">
        <v>0</v>
      </c>
      <c r="J2522" s="29">
        <f>Лист4!E2520/1000</f>
        <v>368.77167000000014</v>
      </c>
      <c r="K2522" s="33"/>
      <c r="L2522" s="33"/>
    </row>
    <row r="2523" spans="1:12" s="34" customFormat="1" ht="18.75" customHeight="1" x14ac:dyDescent="0.25">
      <c r="A2523" s="23" t="str">
        <f>Лист4!A2521</f>
        <v xml:space="preserve">Николая Ветошникова ул. д.6 </v>
      </c>
      <c r="B2523" s="49">
        <f t="shared" si="78"/>
        <v>49.040340425531916</v>
      </c>
      <c r="C2523" s="49">
        <f t="shared" si="79"/>
        <v>3.3436595744680848</v>
      </c>
      <c r="D2523" s="30">
        <v>0</v>
      </c>
      <c r="E2523" s="31">
        <v>3.3436595744680848</v>
      </c>
      <c r="F2523" s="32">
        <v>0</v>
      </c>
      <c r="G2523" s="32">
        <v>0</v>
      </c>
      <c r="H2523" s="32">
        <v>0</v>
      </c>
      <c r="I2523" s="32"/>
      <c r="J2523" s="29">
        <f>Лист4!E2521/1000</f>
        <v>52.384</v>
      </c>
      <c r="K2523" s="33"/>
      <c r="L2523" s="33"/>
    </row>
    <row r="2524" spans="1:12" s="34" customFormat="1" ht="18.75" customHeight="1" x14ac:dyDescent="0.25">
      <c r="A2524" s="23" t="str">
        <f>Лист4!A2522</f>
        <v xml:space="preserve">Николая Ветошникова ул. д.60 </v>
      </c>
      <c r="B2524" s="49">
        <f t="shared" si="78"/>
        <v>227.08251148936176</v>
      </c>
      <c r="C2524" s="49">
        <f t="shared" si="79"/>
        <v>15.482898510638304</v>
      </c>
      <c r="D2524" s="30">
        <v>0</v>
      </c>
      <c r="E2524" s="31">
        <v>15.482898510638304</v>
      </c>
      <c r="F2524" s="32">
        <v>0</v>
      </c>
      <c r="G2524" s="32">
        <v>0</v>
      </c>
      <c r="H2524" s="32">
        <v>0</v>
      </c>
      <c r="I2524" s="32">
        <v>0</v>
      </c>
      <c r="J2524" s="29">
        <f>Лист4!E2522/1000</f>
        <v>242.56541000000007</v>
      </c>
      <c r="K2524" s="33"/>
      <c r="L2524" s="33"/>
    </row>
    <row r="2525" spans="1:12" s="34" customFormat="1" ht="18.75" customHeight="1" x14ac:dyDescent="0.25">
      <c r="A2525" s="23" t="str">
        <f>Лист4!A2523</f>
        <v xml:space="preserve">Николая Ветошникова ул. д.62 </v>
      </c>
      <c r="B2525" s="49">
        <f t="shared" si="78"/>
        <v>390.51484765957446</v>
      </c>
      <c r="C2525" s="49">
        <f t="shared" si="79"/>
        <v>26.626012340425532</v>
      </c>
      <c r="D2525" s="30">
        <v>0</v>
      </c>
      <c r="E2525" s="31">
        <v>26.626012340425532</v>
      </c>
      <c r="F2525" s="32">
        <v>0</v>
      </c>
      <c r="G2525" s="32">
        <v>0</v>
      </c>
      <c r="H2525" s="32">
        <v>0</v>
      </c>
      <c r="I2525" s="32">
        <v>0</v>
      </c>
      <c r="J2525" s="29">
        <f>Лист4!E2523/1000</f>
        <v>417.14085999999998</v>
      </c>
      <c r="K2525" s="33"/>
      <c r="L2525" s="33"/>
    </row>
    <row r="2526" spans="1:12" s="39" customFormat="1" ht="18.75" customHeight="1" x14ac:dyDescent="0.25">
      <c r="A2526" s="23" t="str">
        <f>Лист4!A2524</f>
        <v xml:space="preserve">Николая Ветошникова ул. д.64 </v>
      </c>
      <c r="B2526" s="49">
        <f t="shared" si="78"/>
        <v>438.11644425531921</v>
      </c>
      <c r="C2526" s="49">
        <f t="shared" si="79"/>
        <v>29.871575744680854</v>
      </c>
      <c r="D2526" s="30">
        <v>0</v>
      </c>
      <c r="E2526" s="31">
        <v>29.871575744680854</v>
      </c>
      <c r="F2526" s="32">
        <v>0</v>
      </c>
      <c r="G2526" s="32">
        <v>0</v>
      </c>
      <c r="H2526" s="32">
        <v>0</v>
      </c>
      <c r="I2526" s="32">
        <v>0</v>
      </c>
      <c r="J2526" s="29">
        <f>Лист4!E2524/1000</f>
        <v>467.98802000000006</v>
      </c>
      <c r="K2526" s="33"/>
      <c r="L2526" s="33"/>
    </row>
    <row r="2527" spans="1:12" s="34" customFormat="1" ht="18.75" customHeight="1" x14ac:dyDescent="0.25">
      <c r="A2527" s="23" t="str">
        <f>Лист4!A2525</f>
        <v xml:space="preserve">Николая Ветошникова ул. д.7 </v>
      </c>
      <c r="B2527" s="49">
        <f t="shared" si="78"/>
        <v>54.770076595744683</v>
      </c>
      <c r="C2527" s="49">
        <f t="shared" si="79"/>
        <v>3.7343234042553197</v>
      </c>
      <c r="D2527" s="30">
        <v>0</v>
      </c>
      <c r="E2527" s="31">
        <v>3.7343234042553197</v>
      </c>
      <c r="F2527" s="32">
        <v>0</v>
      </c>
      <c r="G2527" s="32">
        <v>0</v>
      </c>
      <c r="H2527" s="32">
        <v>0</v>
      </c>
      <c r="I2527" s="32">
        <v>0</v>
      </c>
      <c r="J2527" s="29">
        <f>Лист4!E2525/1000</f>
        <v>58.504400000000004</v>
      </c>
      <c r="K2527" s="33"/>
      <c r="L2527" s="33"/>
    </row>
    <row r="2528" spans="1:12" s="34" customFormat="1" ht="18.75" customHeight="1" x14ac:dyDescent="0.25">
      <c r="A2528" s="23" t="str">
        <f>Лист4!A2526</f>
        <v xml:space="preserve">Николая Ветошникова ул. д.8 </v>
      </c>
      <c r="B2528" s="49">
        <f t="shared" si="78"/>
        <v>36.056408510638292</v>
      </c>
      <c r="C2528" s="49">
        <f t="shared" si="79"/>
        <v>2.4583914893617016</v>
      </c>
      <c r="D2528" s="30">
        <v>0</v>
      </c>
      <c r="E2528" s="31">
        <v>2.4583914893617016</v>
      </c>
      <c r="F2528" s="32">
        <v>0</v>
      </c>
      <c r="G2528" s="32">
        <v>0</v>
      </c>
      <c r="H2528" s="32">
        <v>0</v>
      </c>
      <c r="I2528" s="32">
        <v>0</v>
      </c>
      <c r="J2528" s="29">
        <f>Лист4!E2526/1000</f>
        <v>38.514799999999994</v>
      </c>
      <c r="K2528" s="33"/>
      <c r="L2528" s="33"/>
    </row>
    <row r="2529" spans="1:12" s="34" customFormat="1" ht="18.75" customHeight="1" x14ac:dyDescent="0.25">
      <c r="A2529" s="23" t="str">
        <f>Лист4!A2527</f>
        <v xml:space="preserve">Николая Ветошникова ул. д.9 </v>
      </c>
      <c r="B2529" s="49">
        <f t="shared" si="78"/>
        <v>60.077600000000004</v>
      </c>
      <c r="C2529" s="49">
        <f t="shared" si="79"/>
        <v>4.0961999999999996</v>
      </c>
      <c r="D2529" s="30">
        <v>0</v>
      </c>
      <c r="E2529" s="31">
        <v>4.0961999999999996</v>
      </c>
      <c r="F2529" s="32">
        <v>0</v>
      </c>
      <c r="G2529" s="32">
        <v>0</v>
      </c>
      <c r="H2529" s="32">
        <v>0</v>
      </c>
      <c r="I2529" s="32">
        <v>0</v>
      </c>
      <c r="J2529" s="29">
        <f>Лист4!E2527/1000</f>
        <v>64.1738</v>
      </c>
      <c r="K2529" s="33"/>
      <c r="L2529" s="33"/>
    </row>
    <row r="2530" spans="1:12" s="39" customFormat="1" ht="25.5" customHeight="1" x14ac:dyDescent="0.25">
      <c r="A2530" s="23" t="str">
        <f>Лист4!A2528</f>
        <v xml:space="preserve">Никольская (Трусово) ул. д.1 </v>
      </c>
      <c r="B2530" s="49">
        <f t="shared" si="78"/>
        <v>0</v>
      </c>
      <c r="C2530" s="49">
        <f t="shared" si="79"/>
        <v>0</v>
      </c>
      <c r="D2530" s="30">
        <v>0</v>
      </c>
      <c r="E2530" s="31">
        <v>0</v>
      </c>
      <c r="F2530" s="32">
        <v>0</v>
      </c>
      <c r="G2530" s="32">
        <v>0</v>
      </c>
      <c r="H2530" s="32">
        <v>0</v>
      </c>
      <c r="I2530" s="32">
        <v>0</v>
      </c>
      <c r="J2530" s="29">
        <f>Лист4!E2528/1000</f>
        <v>0</v>
      </c>
      <c r="K2530" s="33"/>
      <c r="L2530" s="33"/>
    </row>
    <row r="2531" spans="1:12" s="39" customFormat="1" ht="18.75" customHeight="1" x14ac:dyDescent="0.25">
      <c r="A2531" s="23" t="str">
        <f>Лист4!A2529</f>
        <v xml:space="preserve">Никольская (Трусово) ул. д.4 </v>
      </c>
      <c r="B2531" s="49">
        <f t="shared" si="78"/>
        <v>0</v>
      </c>
      <c r="C2531" s="49">
        <f t="shared" si="79"/>
        <v>0</v>
      </c>
      <c r="D2531" s="30">
        <v>0</v>
      </c>
      <c r="E2531" s="31">
        <v>0</v>
      </c>
      <c r="F2531" s="32">
        <v>0</v>
      </c>
      <c r="G2531" s="32">
        <v>0</v>
      </c>
      <c r="H2531" s="32">
        <v>0</v>
      </c>
      <c r="I2531" s="32">
        <v>0</v>
      </c>
      <c r="J2531" s="29">
        <f>Лист4!E2529/1000</f>
        <v>0</v>
      </c>
      <c r="K2531" s="33"/>
      <c r="L2531" s="33"/>
    </row>
    <row r="2532" spans="1:12" s="39" customFormat="1" ht="18.75" customHeight="1" x14ac:dyDescent="0.25">
      <c r="A2532" s="23" t="str">
        <f>Лист4!A2530</f>
        <v xml:space="preserve">Никольская (Трусово) ул. д.9 </v>
      </c>
      <c r="B2532" s="49">
        <f t="shared" si="78"/>
        <v>0</v>
      </c>
      <c r="C2532" s="49">
        <f t="shared" si="79"/>
        <v>0</v>
      </c>
      <c r="D2532" s="30">
        <v>0</v>
      </c>
      <c r="E2532" s="31">
        <v>0</v>
      </c>
      <c r="F2532" s="32">
        <v>0</v>
      </c>
      <c r="G2532" s="32">
        <v>0</v>
      </c>
      <c r="H2532" s="32">
        <v>0</v>
      </c>
      <c r="I2532" s="32">
        <v>0</v>
      </c>
      <c r="J2532" s="29">
        <f>Лист4!E2530/1000</f>
        <v>0</v>
      </c>
      <c r="K2532" s="33"/>
      <c r="L2532" s="33"/>
    </row>
    <row r="2533" spans="1:12" s="39" customFormat="1" ht="18.75" customHeight="1" x14ac:dyDescent="0.25">
      <c r="A2533" s="23" t="str">
        <f>Лист4!A2531</f>
        <v xml:space="preserve">Новая ул. д.1 </v>
      </c>
      <c r="B2533" s="49">
        <f t="shared" si="78"/>
        <v>26.021974468085109</v>
      </c>
      <c r="C2533" s="49">
        <f t="shared" si="79"/>
        <v>1.7742255319148938</v>
      </c>
      <c r="D2533" s="30">
        <v>0</v>
      </c>
      <c r="E2533" s="31">
        <v>1.7742255319148938</v>
      </c>
      <c r="F2533" s="32">
        <v>0</v>
      </c>
      <c r="G2533" s="32">
        <v>0</v>
      </c>
      <c r="H2533" s="32">
        <v>0</v>
      </c>
      <c r="I2533" s="32">
        <v>0</v>
      </c>
      <c r="J2533" s="29">
        <f>Лист4!E2531/1000</f>
        <v>27.796200000000002</v>
      </c>
      <c r="K2533" s="33"/>
      <c r="L2533" s="33"/>
    </row>
    <row r="2534" spans="1:12" s="39" customFormat="1" ht="18.75" customHeight="1" x14ac:dyDescent="0.25">
      <c r="A2534" s="23" t="str">
        <f>Лист4!A2532</f>
        <v xml:space="preserve">Новая ул. д.11 </v>
      </c>
      <c r="B2534" s="49">
        <f t="shared" si="78"/>
        <v>44.710459574468082</v>
      </c>
      <c r="C2534" s="49">
        <f t="shared" si="79"/>
        <v>3.0484404255319149</v>
      </c>
      <c r="D2534" s="30">
        <v>0</v>
      </c>
      <c r="E2534" s="31">
        <v>3.0484404255319149</v>
      </c>
      <c r="F2534" s="32">
        <v>0</v>
      </c>
      <c r="G2534" s="32">
        <v>0</v>
      </c>
      <c r="H2534" s="32">
        <v>0</v>
      </c>
      <c r="I2534" s="32">
        <v>0</v>
      </c>
      <c r="J2534" s="29">
        <f>Лист4!E2532/1000</f>
        <v>47.758899999999997</v>
      </c>
      <c r="K2534" s="33"/>
      <c r="L2534" s="33"/>
    </row>
    <row r="2535" spans="1:12" s="39" customFormat="1" ht="18.75" customHeight="1" x14ac:dyDescent="0.25">
      <c r="A2535" s="23" t="str">
        <f>Лист4!A2533</f>
        <v xml:space="preserve">Новая ул. д.15 </v>
      </c>
      <c r="B2535" s="49">
        <f t="shared" si="78"/>
        <v>14.117259574468084</v>
      </c>
      <c r="C2535" s="49">
        <f t="shared" si="79"/>
        <v>0.96254042553191488</v>
      </c>
      <c r="D2535" s="30">
        <v>0</v>
      </c>
      <c r="E2535" s="31">
        <v>0.96254042553191488</v>
      </c>
      <c r="F2535" s="32">
        <v>0</v>
      </c>
      <c r="G2535" s="32">
        <v>0</v>
      </c>
      <c r="H2535" s="32">
        <v>0</v>
      </c>
      <c r="I2535" s="32">
        <v>0</v>
      </c>
      <c r="J2535" s="29">
        <f>Лист4!E2533/1000</f>
        <v>15.079799999999999</v>
      </c>
      <c r="K2535" s="33"/>
      <c r="L2535" s="33"/>
    </row>
    <row r="2536" spans="1:12" s="39" customFormat="1" ht="18.75" customHeight="1" x14ac:dyDescent="0.25">
      <c r="A2536" s="23" t="str">
        <f>Лист4!A2534</f>
        <v xml:space="preserve">Новая ул. д.19 </v>
      </c>
      <c r="B2536" s="49">
        <f t="shared" si="78"/>
        <v>15.525165957446809</v>
      </c>
      <c r="C2536" s="49">
        <f t="shared" si="79"/>
        <v>1.0585340425531915</v>
      </c>
      <c r="D2536" s="30">
        <v>0</v>
      </c>
      <c r="E2536" s="31">
        <v>1.0585340425531915</v>
      </c>
      <c r="F2536" s="32">
        <v>0</v>
      </c>
      <c r="G2536" s="32">
        <v>0</v>
      </c>
      <c r="H2536" s="32">
        <v>0</v>
      </c>
      <c r="I2536" s="32">
        <v>0</v>
      </c>
      <c r="J2536" s="29">
        <f>Лист4!E2534/1000</f>
        <v>16.5837</v>
      </c>
      <c r="K2536" s="33"/>
      <c r="L2536" s="33"/>
    </row>
    <row r="2537" spans="1:12" s="39" customFormat="1" ht="18.75" customHeight="1" x14ac:dyDescent="0.25">
      <c r="A2537" s="23" t="str">
        <f>Лист4!A2535</f>
        <v xml:space="preserve">Новая ул. д.2 </v>
      </c>
      <c r="B2537" s="49">
        <f t="shared" si="78"/>
        <v>1.9004255319148935</v>
      </c>
      <c r="C2537" s="49">
        <f t="shared" si="79"/>
        <v>0.12957446808510636</v>
      </c>
      <c r="D2537" s="30">
        <v>0</v>
      </c>
      <c r="E2537" s="31">
        <v>0.12957446808510636</v>
      </c>
      <c r="F2537" s="32">
        <v>0</v>
      </c>
      <c r="G2537" s="32">
        <v>0</v>
      </c>
      <c r="H2537" s="32">
        <v>0</v>
      </c>
      <c r="I2537" s="32">
        <v>0</v>
      </c>
      <c r="J2537" s="29">
        <f>Лист4!E2535/1000</f>
        <v>2.0299999999999998</v>
      </c>
      <c r="K2537" s="33"/>
      <c r="L2537" s="33"/>
    </row>
    <row r="2538" spans="1:12" s="39" customFormat="1" ht="18.75" customHeight="1" x14ac:dyDescent="0.25">
      <c r="A2538" s="23" t="str">
        <f>Лист4!A2536</f>
        <v xml:space="preserve">Новая ул. д.4 </v>
      </c>
      <c r="B2538" s="49">
        <f t="shared" si="78"/>
        <v>30.013617021276598</v>
      </c>
      <c r="C2538" s="49">
        <f t="shared" si="79"/>
        <v>2.046382978723404</v>
      </c>
      <c r="D2538" s="30">
        <v>0</v>
      </c>
      <c r="E2538" s="31">
        <v>2.046382978723404</v>
      </c>
      <c r="F2538" s="32">
        <v>0</v>
      </c>
      <c r="G2538" s="32">
        <v>0</v>
      </c>
      <c r="H2538" s="32">
        <v>0</v>
      </c>
      <c r="I2538" s="32">
        <v>0</v>
      </c>
      <c r="J2538" s="29">
        <f>Лист4!E2536/1000</f>
        <v>32.06</v>
      </c>
      <c r="K2538" s="33"/>
      <c r="L2538" s="33"/>
    </row>
    <row r="2539" spans="1:12" s="39" customFormat="1" ht="18.75" customHeight="1" x14ac:dyDescent="0.25">
      <c r="A2539" s="23" t="str">
        <f>Лист4!A2537</f>
        <v xml:space="preserve">Новая ул. д.6 </v>
      </c>
      <c r="B2539" s="49">
        <f t="shared" si="78"/>
        <v>17.961174468085108</v>
      </c>
      <c r="C2539" s="49">
        <f t="shared" si="79"/>
        <v>1.2246255319148935</v>
      </c>
      <c r="D2539" s="30">
        <v>0</v>
      </c>
      <c r="E2539" s="31">
        <v>1.2246255319148935</v>
      </c>
      <c r="F2539" s="32">
        <v>0</v>
      </c>
      <c r="G2539" s="32">
        <v>0</v>
      </c>
      <c r="H2539" s="32">
        <v>0</v>
      </c>
      <c r="I2539" s="32">
        <v>0</v>
      </c>
      <c r="J2539" s="29">
        <f>Лист4!E2537/1000</f>
        <v>19.1858</v>
      </c>
      <c r="K2539" s="33"/>
      <c r="L2539" s="33"/>
    </row>
    <row r="2540" spans="1:12" s="39" customFormat="1" ht="18.75" customHeight="1" x14ac:dyDescent="0.25">
      <c r="A2540" s="23" t="str">
        <f>Лист4!A2538</f>
        <v xml:space="preserve">Новая ул. д.7 </v>
      </c>
      <c r="B2540" s="49">
        <f t="shared" si="78"/>
        <v>8.0203761702127654</v>
      </c>
      <c r="C2540" s="49">
        <f t="shared" si="79"/>
        <v>0.546843829787234</v>
      </c>
      <c r="D2540" s="30">
        <v>0</v>
      </c>
      <c r="E2540" s="31">
        <v>0.546843829787234</v>
      </c>
      <c r="F2540" s="32">
        <v>0</v>
      </c>
      <c r="G2540" s="32">
        <v>0</v>
      </c>
      <c r="H2540" s="32">
        <v>0</v>
      </c>
      <c r="I2540" s="32">
        <v>0</v>
      </c>
      <c r="J2540" s="29">
        <f>Лист4!E2538/1000</f>
        <v>8.5672199999999989</v>
      </c>
      <c r="K2540" s="33"/>
      <c r="L2540" s="33"/>
    </row>
    <row r="2541" spans="1:12" s="39" customFormat="1" ht="18.75" customHeight="1" x14ac:dyDescent="0.25">
      <c r="A2541" s="23" t="str">
        <f>Лист4!A2539</f>
        <v xml:space="preserve">Новая ул. д.9 </v>
      </c>
      <c r="B2541" s="49">
        <f t="shared" si="78"/>
        <v>20.793651063829788</v>
      </c>
      <c r="C2541" s="49">
        <f t="shared" si="79"/>
        <v>1.4177489361702129</v>
      </c>
      <c r="D2541" s="30">
        <v>0</v>
      </c>
      <c r="E2541" s="31">
        <v>1.4177489361702129</v>
      </c>
      <c r="F2541" s="32">
        <v>0</v>
      </c>
      <c r="G2541" s="32">
        <v>0</v>
      </c>
      <c r="H2541" s="32">
        <v>0</v>
      </c>
      <c r="I2541" s="32">
        <v>0</v>
      </c>
      <c r="J2541" s="29">
        <f>Лист4!E2539/1000</f>
        <v>22.211400000000001</v>
      </c>
      <c r="K2541" s="33"/>
      <c r="L2541" s="33"/>
    </row>
    <row r="2542" spans="1:12" s="39" customFormat="1" ht="18.75" customHeight="1" x14ac:dyDescent="0.25">
      <c r="A2542" s="23" t="str">
        <f>Лист4!A2540</f>
        <v xml:space="preserve">Оленегорская ул. д.11 </v>
      </c>
      <c r="B2542" s="49">
        <f t="shared" si="78"/>
        <v>3.6141787234042551</v>
      </c>
      <c r="C2542" s="49">
        <f t="shared" si="79"/>
        <v>0.24642127659574467</v>
      </c>
      <c r="D2542" s="30">
        <v>0</v>
      </c>
      <c r="E2542" s="31">
        <v>0.24642127659574467</v>
      </c>
      <c r="F2542" s="32">
        <v>0</v>
      </c>
      <c r="G2542" s="32">
        <v>0</v>
      </c>
      <c r="H2542" s="32">
        <v>0</v>
      </c>
      <c r="I2542" s="32">
        <v>0</v>
      </c>
      <c r="J2542" s="29">
        <f>Лист4!E2540/1000</f>
        <v>3.8605999999999998</v>
      </c>
      <c r="K2542" s="33"/>
      <c r="L2542" s="33"/>
    </row>
    <row r="2543" spans="1:12" s="39" customFormat="1" ht="18.75" customHeight="1" x14ac:dyDescent="0.25">
      <c r="A2543" s="23" t="str">
        <f>Лист4!A2541</f>
        <v xml:space="preserve">Оленегорская ул. д.5 </v>
      </c>
      <c r="B2543" s="49">
        <f t="shared" si="78"/>
        <v>1.2111234042553189</v>
      </c>
      <c r="C2543" s="49">
        <f t="shared" si="79"/>
        <v>8.2576595744680847E-2</v>
      </c>
      <c r="D2543" s="30">
        <v>0</v>
      </c>
      <c r="E2543" s="31">
        <v>8.2576595744680847E-2</v>
      </c>
      <c r="F2543" s="32">
        <v>0</v>
      </c>
      <c r="G2543" s="32">
        <v>0</v>
      </c>
      <c r="H2543" s="32">
        <v>0</v>
      </c>
      <c r="I2543" s="32">
        <v>0</v>
      </c>
      <c r="J2543" s="29">
        <f>Лист4!E2541/1000</f>
        <v>1.2936999999999999</v>
      </c>
      <c r="K2543" s="33"/>
      <c r="L2543" s="33"/>
    </row>
    <row r="2544" spans="1:12" s="39" customFormat="1" ht="18.75" customHeight="1" x14ac:dyDescent="0.25">
      <c r="A2544" s="23" t="str">
        <f>Лист4!A2542</f>
        <v xml:space="preserve">Оленегорская ул. д.5/6 </v>
      </c>
      <c r="B2544" s="49">
        <f t="shared" si="78"/>
        <v>0</v>
      </c>
      <c r="C2544" s="49">
        <f t="shared" si="79"/>
        <v>0</v>
      </c>
      <c r="D2544" s="30">
        <v>0</v>
      </c>
      <c r="E2544" s="31">
        <v>0</v>
      </c>
      <c r="F2544" s="32">
        <v>0</v>
      </c>
      <c r="G2544" s="32">
        <v>0</v>
      </c>
      <c r="H2544" s="32">
        <v>0</v>
      </c>
      <c r="I2544" s="32">
        <v>0</v>
      </c>
      <c r="J2544" s="29">
        <f>Лист4!E2542/1000</f>
        <v>0</v>
      </c>
      <c r="K2544" s="33"/>
      <c r="L2544" s="33"/>
    </row>
    <row r="2545" spans="1:12" s="39" customFormat="1" ht="18.75" customHeight="1" x14ac:dyDescent="0.25">
      <c r="A2545" s="23" t="str">
        <f>Лист4!A2543</f>
        <v xml:space="preserve">Парковая ул. д.11 </v>
      </c>
      <c r="B2545" s="49">
        <f t="shared" si="78"/>
        <v>7.6561872340425534</v>
      </c>
      <c r="C2545" s="49">
        <f t="shared" si="79"/>
        <v>0.52201276595744683</v>
      </c>
      <c r="D2545" s="30">
        <v>0</v>
      </c>
      <c r="E2545" s="31">
        <v>0.52201276595744683</v>
      </c>
      <c r="F2545" s="32">
        <v>0</v>
      </c>
      <c r="G2545" s="32">
        <v>0</v>
      </c>
      <c r="H2545" s="32">
        <v>0</v>
      </c>
      <c r="I2545" s="32">
        <v>0</v>
      </c>
      <c r="J2545" s="29">
        <f>Лист4!E2543/1000</f>
        <v>8.1782000000000004</v>
      </c>
      <c r="K2545" s="33"/>
      <c r="L2545" s="33"/>
    </row>
    <row r="2546" spans="1:12" s="39" customFormat="1" ht="18.75" customHeight="1" x14ac:dyDescent="0.25">
      <c r="A2546" s="23" t="str">
        <f>Лист4!A2544</f>
        <v xml:space="preserve">Парковая ул. д.12 </v>
      </c>
      <c r="B2546" s="49">
        <f t="shared" si="78"/>
        <v>23.221140425531917</v>
      </c>
      <c r="C2546" s="49">
        <f t="shared" si="79"/>
        <v>1.5832595744680851</v>
      </c>
      <c r="D2546" s="30">
        <v>0</v>
      </c>
      <c r="E2546" s="31">
        <v>1.5832595744680851</v>
      </c>
      <c r="F2546" s="32">
        <v>0</v>
      </c>
      <c r="G2546" s="32">
        <v>0</v>
      </c>
      <c r="H2546" s="32">
        <v>0</v>
      </c>
      <c r="I2546" s="32">
        <v>0</v>
      </c>
      <c r="J2546" s="29">
        <f>Лист4!E2544/1000</f>
        <v>24.804400000000001</v>
      </c>
      <c r="K2546" s="33"/>
      <c r="L2546" s="33"/>
    </row>
    <row r="2547" spans="1:12" s="39" customFormat="1" ht="18.75" customHeight="1" x14ac:dyDescent="0.25">
      <c r="A2547" s="23" t="str">
        <f>Лист4!A2545</f>
        <v xml:space="preserve">Парковая ул. д.14 </v>
      </c>
      <c r="B2547" s="49">
        <f t="shared" si="78"/>
        <v>17.703727659574465</v>
      </c>
      <c r="C2547" s="49">
        <f t="shared" si="79"/>
        <v>1.2070723404255319</v>
      </c>
      <c r="D2547" s="30">
        <v>0</v>
      </c>
      <c r="E2547" s="31">
        <v>1.2070723404255319</v>
      </c>
      <c r="F2547" s="32">
        <v>0</v>
      </c>
      <c r="G2547" s="32">
        <v>0</v>
      </c>
      <c r="H2547" s="32">
        <v>0</v>
      </c>
      <c r="I2547" s="32">
        <v>0</v>
      </c>
      <c r="J2547" s="29">
        <f>Лист4!E2545/1000</f>
        <v>18.910799999999998</v>
      </c>
      <c r="K2547" s="33"/>
      <c r="L2547" s="33"/>
    </row>
    <row r="2548" spans="1:12" s="39" customFormat="1" ht="18.75" customHeight="1" x14ac:dyDescent="0.25">
      <c r="A2548" s="23" t="str">
        <f>Лист4!A2546</f>
        <v xml:space="preserve">Парковая ул. д.20 </v>
      </c>
      <c r="B2548" s="49">
        <f t="shared" si="78"/>
        <v>27.352646808510634</v>
      </c>
      <c r="C2548" s="49">
        <f t="shared" si="79"/>
        <v>1.8649531914893616</v>
      </c>
      <c r="D2548" s="30">
        <v>0</v>
      </c>
      <c r="E2548" s="31">
        <v>1.8649531914893616</v>
      </c>
      <c r="F2548" s="32">
        <v>0</v>
      </c>
      <c r="G2548" s="32">
        <v>0</v>
      </c>
      <c r="H2548" s="32">
        <v>0</v>
      </c>
      <c r="I2548" s="32">
        <v>0</v>
      </c>
      <c r="J2548" s="29">
        <f>Лист4!E2546/1000</f>
        <v>29.217599999999997</v>
      </c>
      <c r="K2548" s="33"/>
      <c r="L2548" s="33"/>
    </row>
    <row r="2549" spans="1:12" s="39" customFormat="1" ht="18.75" customHeight="1" x14ac:dyDescent="0.25">
      <c r="A2549" s="23" t="str">
        <f>Лист4!A2547</f>
        <v>Парковая ул. д.20 (13)</v>
      </c>
      <c r="B2549" s="49">
        <f t="shared" si="78"/>
        <v>0</v>
      </c>
      <c r="C2549" s="49">
        <f t="shared" si="79"/>
        <v>0</v>
      </c>
      <c r="D2549" s="30">
        <v>0</v>
      </c>
      <c r="E2549" s="31">
        <v>0</v>
      </c>
      <c r="F2549" s="32">
        <v>0</v>
      </c>
      <c r="G2549" s="32">
        <v>0</v>
      </c>
      <c r="H2549" s="32">
        <v>0</v>
      </c>
      <c r="I2549" s="32">
        <v>0</v>
      </c>
      <c r="J2549" s="29">
        <f>Лист4!E2547/1000</f>
        <v>0</v>
      </c>
      <c r="K2549" s="33"/>
      <c r="L2549" s="33"/>
    </row>
    <row r="2550" spans="1:12" s="39" customFormat="1" ht="18.75" customHeight="1" x14ac:dyDescent="0.25">
      <c r="A2550" s="23" t="str">
        <f>Лист4!A2548</f>
        <v xml:space="preserve">Парковая ул. д.27 </v>
      </c>
      <c r="B2550" s="49">
        <f t="shared" si="78"/>
        <v>215.51546382978722</v>
      </c>
      <c r="C2550" s="49">
        <f t="shared" si="79"/>
        <v>14.694236170212767</v>
      </c>
      <c r="D2550" s="30">
        <v>0</v>
      </c>
      <c r="E2550" s="31">
        <v>14.694236170212767</v>
      </c>
      <c r="F2550" s="32">
        <v>0</v>
      </c>
      <c r="G2550" s="32">
        <v>0</v>
      </c>
      <c r="H2550" s="32">
        <v>0</v>
      </c>
      <c r="I2550" s="32">
        <v>0</v>
      </c>
      <c r="J2550" s="29">
        <f>Лист4!E2548/1000</f>
        <v>230.2097</v>
      </c>
      <c r="K2550" s="33"/>
      <c r="L2550" s="33"/>
    </row>
    <row r="2551" spans="1:12" s="39" customFormat="1" ht="18.75" customHeight="1" x14ac:dyDescent="0.25">
      <c r="A2551" s="23" t="str">
        <f>Лист4!A2549</f>
        <v xml:space="preserve">Парковая ул. д.9 </v>
      </c>
      <c r="B2551" s="49">
        <f t="shared" si="78"/>
        <v>22.420714893617021</v>
      </c>
      <c r="C2551" s="49">
        <f t="shared" si="79"/>
        <v>1.5286851063829787</v>
      </c>
      <c r="D2551" s="30">
        <v>0</v>
      </c>
      <c r="E2551" s="31">
        <v>1.5286851063829787</v>
      </c>
      <c r="F2551" s="32">
        <v>0</v>
      </c>
      <c r="G2551" s="32">
        <v>0</v>
      </c>
      <c r="H2551" s="32">
        <v>0</v>
      </c>
      <c r="I2551" s="32">
        <v>0</v>
      </c>
      <c r="J2551" s="29">
        <f>Лист4!E2549/1000</f>
        <v>23.949400000000001</v>
      </c>
      <c r="K2551" s="33"/>
      <c r="L2551" s="33"/>
    </row>
    <row r="2552" spans="1:12" s="39" customFormat="1" ht="18.75" customHeight="1" x14ac:dyDescent="0.25">
      <c r="A2552" s="23" t="str">
        <f>Лист4!A2550</f>
        <v xml:space="preserve">пер.Грановского дом.57 </v>
      </c>
      <c r="B2552" s="49">
        <f t="shared" si="78"/>
        <v>0</v>
      </c>
      <c r="C2552" s="49">
        <f t="shared" si="79"/>
        <v>0</v>
      </c>
      <c r="D2552" s="30">
        <v>0</v>
      </c>
      <c r="E2552" s="31">
        <v>0</v>
      </c>
      <c r="F2552" s="32">
        <v>0</v>
      </c>
      <c r="G2552" s="32">
        <v>0</v>
      </c>
      <c r="H2552" s="32">
        <v>0</v>
      </c>
      <c r="I2552" s="32">
        <v>0</v>
      </c>
      <c r="J2552" s="29">
        <f>Лист4!E2550/1000</f>
        <v>0</v>
      </c>
      <c r="K2552" s="33"/>
      <c r="L2552" s="33"/>
    </row>
    <row r="2553" spans="1:12" s="39" customFormat="1" ht="18.75" customHeight="1" x14ac:dyDescent="0.25">
      <c r="A2553" s="23" t="str">
        <f>Лист4!A2551</f>
        <v xml:space="preserve">Пирогова ул. д.194 </v>
      </c>
      <c r="B2553" s="49">
        <f t="shared" si="78"/>
        <v>51.261497872340428</v>
      </c>
      <c r="C2553" s="49">
        <f t="shared" si="79"/>
        <v>3.4951021276595746</v>
      </c>
      <c r="D2553" s="30">
        <v>0</v>
      </c>
      <c r="E2553" s="31">
        <v>3.4951021276595746</v>
      </c>
      <c r="F2553" s="32">
        <v>0</v>
      </c>
      <c r="G2553" s="32">
        <v>0</v>
      </c>
      <c r="H2553" s="32">
        <v>0</v>
      </c>
      <c r="I2553" s="32">
        <v>0</v>
      </c>
      <c r="J2553" s="29">
        <f>Лист4!E2551/1000</f>
        <v>54.756600000000006</v>
      </c>
      <c r="K2553" s="33"/>
      <c r="L2553" s="33"/>
    </row>
    <row r="2554" spans="1:12" s="39" customFormat="1" ht="18.75" customHeight="1" x14ac:dyDescent="0.25">
      <c r="A2554" s="23" t="str">
        <f>Лист4!A2552</f>
        <v xml:space="preserve">Пирогова ул. д.194А </v>
      </c>
      <c r="B2554" s="49">
        <f t="shared" si="78"/>
        <v>1.737531914893617</v>
      </c>
      <c r="C2554" s="49">
        <f t="shared" si="79"/>
        <v>0.11846808510638299</v>
      </c>
      <c r="D2554" s="30">
        <v>0</v>
      </c>
      <c r="E2554" s="31">
        <v>0.11846808510638299</v>
      </c>
      <c r="F2554" s="32">
        <v>0</v>
      </c>
      <c r="G2554" s="32">
        <v>0</v>
      </c>
      <c r="H2554" s="32">
        <v>0</v>
      </c>
      <c r="I2554" s="32">
        <v>0</v>
      </c>
      <c r="J2554" s="29">
        <f>Лист4!E2552/1000</f>
        <v>1.8560000000000001</v>
      </c>
      <c r="K2554" s="33"/>
      <c r="L2554" s="33"/>
    </row>
    <row r="2555" spans="1:12" s="39" customFormat="1" ht="18.75" customHeight="1" x14ac:dyDescent="0.25">
      <c r="A2555" s="23" t="str">
        <f>Лист4!A2553</f>
        <v xml:space="preserve">Победы (Трусовский р-н) ул. д.18 </v>
      </c>
      <c r="B2555" s="49">
        <f t="shared" si="78"/>
        <v>0</v>
      </c>
      <c r="C2555" s="49">
        <f t="shared" si="79"/>
        <v>0</v>
      </c>
      <c r="D2555" s="30">
        <v>0</v>
      </c>
      <c r="E2555" s="31">
        <v>0</v>
      </c>
      <c r="F2555" s="32">
        <v>0</v>
      </c>
      <c r="G2555" s="32">
        <v>0</v>
      </c>
      <c r="H2555" s="32">
        <v>0</v>
      </c>
      <c r="I2555" s="32">
        <v>0</v>
      </c>
      <c r="J2555" s="29">
        <f>Лист4!E2553/1000</f>
        <v>0</v>
      </c>
      <c r="K2555" s="33"/>
      <c r="L2555" s="33"/>
    </row>
    <row r="2556" spans="1:12" s="39" customFormat="1" ht="18.75" customHeight="1" x14ac:dyDescent="0.25">
      <c r="A2556" s="23" t="str">
        <f>Лист4!A2554</f>
        <v xml:space="preserve">Прибрежная ул. д.53А </v>
      </c>
      <c r="B2556" s="49">
        <f t="shared" si="78"/>
        <v>599.91325361702127</v>
      </c>
      <c r="C2556" s="49">
        <f t="shared" si="79"/>
        <v>40.903176382978721</v>
      </c>
      <c r="D2556" s="30">
        <v>0</v>
      </c>
      <c r="E2556" s="31">
        <v>40.903176382978721</v>
      </c>
      <c r="F2556" s="32">
        <v>0</v>
      </c>
      <c r="G2556" s="32">
        <v>0</v>
      </c>
      <c r="H2556" s="32">
        <v>0</v>
      </c>
      <c r="I2556" s="32"/>
      <c r="J2556" s="29">
        <f>Лист4!E2554/1000</f>
        <v>640.81642999999997</v>
      </c>
      <c r="K2556" s="33"/>
      <c r="L2556" s="33"/>
    </row>
    <row r="2557" spans="1:12" s="39" customFormat="1" ht="18.75" customHeight="1" x14ac:dyDescent="0.25">
      <c r="A2557" s="23" t="str">
        <f>Лист4!A2555</f>
        <v xml:space="preserve">Промышленная ул. д.10А </v>
      </c>
      <c r="B2557" s="49">
        <f t="shared" si="78"/>
        <v>87.527982978723401</v>
      </c>
      <c r="C2557" s="49">
        <f t="shared" si="79"/>
        <v>5.9678170212765949</v>
      </c>
      <c r="D2557" s="30">
        <v>0</v>
      </c>
      <c r="E2557" s="31">
        <v>5.9678170212765949</v>
      </c>
      <c r="F2557" s="32">
        <v>0</v>
      </c>
      <c r="G2557" s="32">
        <v>0</v>
      </c>
      <c r="H2557" s="32">
        <v>0</v>
      </c>
      <c r="I2557" s="32">
        <v>0</v>
      </c>
      <c r="J2557" s="29">
        <f>Лист4!E2555/1000</f>
        <v>93.495799999999988</v>
      </c>
      <c r="K2557" s="33"/>
      <c r="L2557" s="33"/>
    </row>
    <row r="2558" spans="1:12" s="39" customFormat="1" ht="18.75" customHeight="1" x14ac:dyDescent="0.25">
      <c r="A2558" s="23" t="str">
        <f>Лист4!A2556</f>
        <v xml:space="preserve">Промышленная ул. д.4 </v>
      </c>
      <c r="B2558" s="49">
        <f t="shared" si="78"/>
        <v>54.742169361702132</v>
      </c>
      <c r="C2558" s="49">
        <f t="shared" si="79"/>
        <v>3.7324206382978717</v>
      </c>
      <c r="D2558" s="30">
        <v>0</v>
      </c>
      <c r="E2558" s="31">
        <v>3.7324206382978717</v>
      </c>
      <c r="F2558" s="32">
        <v>0</v>
      </c>
      <c r="G2558" s="32">
        <v>0</v>
      </c>
      <c r="H2558" s="32">
        <v>0</v>
      </c>
      <c r="I2558" s="32">
        <v>299.60000000000002</v>
      </c>
      <c r="J2558" s="29">
        <f>Лист4!E2556/1000-I2558</f>
        <v>-241.12541000000002</v>
      </c>
      <c r="K2558" s="33"/>
      <c r="L2558" s="33"/>
    </row>
    <row r="2559" spans="1:12" s="34" customFormat="1" ht="18.75" customHeight="1" x14ac:dyDescent="0.25">
      <c r="A2559" s="23" t="str">
        <f>Лист4!A2557</f>
        <v xml:space="preserve">Промышленная ул. д.6 </v>
      </c>
      <c r="B2559" s="49">
        <f t="shared" si="78"/>
        <v>37.994374468085113</v>
      </c>
      <c r="C2559" s="49">
        <f t="shared" si="79"/>
        <v>2.5905255319148939</v>
      </c>
      <c r="D2559" s="30">
        <v>0</v>
      </c>
      <c r="E2559" s="31">
        <v>2.5905255319148939</v>
      </c>
      <c r="F2559" s="32">
        <v>0</v>
      </c>
      <c r="G2559" s="32">
        <v>0</v>
      </c>
      <c r="H2559" s="32">
        <v>0</v>
      </c>
      <c r="I2559" s="32">
        <v>0</v>
      </c>
      <c r="J2559" s="29">
        <f>Лист4!E2557/1000</f>
        <v>40.584900000000005</v>
      </c>
      <c r="K2559" s="33"/>
      <c r="L2559" s="33"/>
    </row>
    <row r="2560" spans="1:12" s="34" customFormat="1" ht="25.5" customHeight="1" x14ac:dyDescent="0.25">
      <c r="A2560" s="23" t="str">
        <f>Лист4!A2558</f>
        <v xml:space="preserve">Промышленная ул. д.8 </v>
      </c>
      <c r="B2560" s="49">
        <f t="shared" si="78"/>
        <v>41.421038297872336</v>
      </c>
      <c r="C2560" s="49">
        <f t="shared" si="79"/>
        <v>2.8241617021276593</v>
      </c>
      <c r="D2560" s="30">
        <v>0</v>
      </c>
      <c r="E2560" s="31">
        <v>2.8241617021276593</v>
      </c>
      <c r="F2560" s="32">
        <v>0</v>
      </c>
      <c r="G2560" s="32">
        <v>0</v>
      </c>
      <c r="H2560" s="32">
        <v>0</v>
      </c>
      <c r="I2560" s="32">
        <v>0</v>
      </c>
      <c r="J2560" s="29">
        <f>Лист4!E2558/1000</f>
        <v>44.245199999999997</v>
      </c>
      <c r="K2560" s="33"/>
      <c r="L2560" s="33"/>
    </row>
    <row r="2561" spans="1:12" s="34" customFormat="1" ht="25.5" customHeight="1" x14ac:dyDescent="0.25">
      <c r="A2561" s="23" t="str">
        <f>Лист4!A2559</f>
        <v xml:space="preserve">Ростовский (Трусовский р-н) пер. д.10 </v>
      </c>
      <c r="B2561" s="49">
        <f t="shared" si="78"/>
        <v>61.707097872340427</v>
      </c>
      <c r="C2561" s="49">
        <f t="shared" si="79"/>
        <v>4.2073021276595748</v>
      </c>
      <c r="D2561" s="30">
        <v>0</v>
      </c>
      <c r="E2561" s="31">
        <v>4.2073021276595748</v>
      </c>
      <c r="F2561" s="32">
        <v>0</v>
      </c>
      <c r="G2561" s="32">
        <v>0</v>
      </c>
      <c r="H2561" s="32">
        <v>0</v>
      </c>
      <c r="I2561" s="32">
        <v>0</v>
      </c>
      <c r="J2561" s="29">
        <f>Лист4!E2559/1000</f>
        <v>65.914400000000001</v>
      </c>
      <c r="K2561" s="33"/>
      <c r="L2561" s="33"/>
    </row>
    <row r="2562" spans="1:12" s="39" customFormat="1" ht="25.5" customHeight="1" x14ac:dyDescent="0.25">
      <c r="A2562" s="23" t="str">
        <f>Лист4!A2560</f>
        <v xml:space="preserve">Ростовский (Трусовский р-н) пер. д.12 </v>
      </c>
      <c r="B2562" s="49">
        <f t="shared" si="78"/>
        <v>68.520357446808518</v>
      </c>
      <c r="C2562" s="49">
        <f t="shared" si="79"/>
        <v>4.6718425531914907</v>
      </c>
      <c r="D2562" s="30">
        <v>0</v>
      </c>
      <c r="E2562" s="31">
        <v>4.6718425531914907</v>
      </c>
      <c r="F2562" s="32">
        <v>0</v>
      </c>
      <c r="G2562" s="32">
        <v>0</v>
      </c>
      <c r="H2562" s="32">
        <v>0</v>
      </c>
      <c r="I2562" s="32">
        <v>0</v>
      </c>
      <c r="J2562" s="29">
        <f>Лист4!E2560/1000</f>
        <v>73.192200000000014</v>
      </c>
      <c r="K2562" s="33"/>
      <c r="L2562" s="33"/>
    </row>
    <row r="2563" spans="1:12" s="39" customFormat="1" ht="25.5" customHeight="1" x14ac:dyDescent="0.25">
      <c r="A2563" s="23" t="str">
        <f>Лист4!A2561</f>
        <v xml:space="preserve">Ростовский (Трусовский р-н) пер. д.13 </v>
      </c>
      <c r="B2563" s="49">
        <f t="shared" si="78"/>
        <v>245.33276595744681</v>
      </c>
      <c r="C2563" s="49">
        <f t="shared" si="79"/>
        <v>16.727234042553192</v>
      </c>
      <c r="D2563" s="30">
        <v>0</v>
      </c>
      <c r="E2563" s="31">
        <v>16.727234042553192</v>
      </c>
      <c r="F2563" s="32">
        <v>0</v>
      </c>
      <c r="G2563" s="32">
        <v>0</v>
      </c>
      <c r="H2563" s="32">
        <v>0</v>
      </c>
      <c r="I2563" s="32">
        <v>0</v>
      </c>
      <c r="J2563" s="29">
        <f>Лист4!E2561/1000</f>
        <v>262.06</v>
      </c>
      <c r="K2563" s="33"/>
      <c r="L2563" s="33"/>
    </row>
    <row r="2564" spans="1:12" s="39" customFormat="1" ht="18.75" customHeight="1" x14ac:dyDescent="0.25">
      <c r="A2564" s="23" t="str">
        <f>Лист4!A2562</f>
        <v xml:space="preserve">Ростовский (Трусовский р-н) пер. д.14 </v>
      </c>
      <c r="B2564" s="49">
        <f t="shared" ref="B2564:B2627" si="80">J2564+I2564-E2564</f>
        <v>282.38516595744676</v>
      </c>
      <c r="C2564" s="49">
        <f t="shared" ref="C2564:C2627" si="81">E2564</f>
        <v>19.253534042553191</v>
      </c>
      <c r="D2564" s="30">
        <v>0</v>
      </c>
      <c r="E2564" s="31">
        <v>19.253534042553191</v>
      </c>
      <c r="F2564" s="32">
        <v>0</v>
      </c>
      <c r="G2564" s="32">
        <v>0</v>
      </c>
      <c r="H2564" s="32">
        <v>0</v>
      </c>
      <c r="I2564" s="32">
        <v>0</v>
      </c>
      <c r="J2564" s="29">
        <f>Лист4!E2562/1000</f>
        <v>301.63869999999997</v>
      </c>
      <c r="K2564" s="33"/>
      <c r="L2564" s="33"/>
    </row>
    <row r="2565" spans="1:12" s="39" customFormat="1" ht="18.75" customHeight="1" x14ac:dyDescent="0.25">
      <c r="A2565" s="23" t="str">
        <f>Лист4!A2563</f>
        <v xml:space="preserve">Ростовский (Трусовский р-н) пер. д.15 </v>
      </c>
      <c r="B2565" s="49">
        <f t="shared" si="80"/>
        <v>181.13667234042549</v>
      </c>
      <c r="C2565" s="49">
        <f t="shared" si="81"/>
        <v>12.350227659574465</v>
      </c>
      <c r="D2565" s="30">
        <v>0</v>
      </c>
      <c r="E2565" s="31">
        <v>12.350227659574465</v>
      </c>
      <c r="F2565" s="32">
        <v>0</v>
      </c>
      <c r="G2565" s="32">
        <v>0</v>
      </c>
      <c r="H2565" s="32">
        <v>0</v>
      </c>
      <c r="I2565" s="32"/>
      <c r="J2565" s="29">
        <f>Лист4!E2563/1000</f>
        <v>193.48689999999996</v>
      </c>
      <c r="K2565" s="33"/>
      <c r="L2565" s="33"/>
    </row>
    <row r="2566" spans="1:12" s="39" customFormat="1" ht="25.5" customHeight="1" x14ac:dyDescent="0.25">
      <c r="A2566" s="23" t="str">
        <f>Лист4!A2564</f>
        <v xml:space="preserve">Ростовский (Трусовский р-н) пер. д.17 </v>
      </c>
      <c r="B2566" s="49">
        <f t="shared" si="80"/>
        <v>236.4602970212766</v>
      </c>
      <c r="C2566" s="49">
        <f t="shared" si="81"/>
        <v>16.122292978723408</v>
      </c>
      <c r="D2566" s="30">
        <v>0</v>
      </c>
      <c r="E2566" s="31">
        <v>16.122292978723408</v>
      </c>
      <c r="F2566" s="32">
        <v>0</v>
      </c>
      <c r="G2566" s="32">
        <v>0</v>
      </c>
      <c r="H2566" s="32">
        <v>0</v>
      </c>
      <c r="I2566" s="32">
        <v>0</v>
      </c>
      <c r="J2566" s="29">
        <f>Лист4!E2564/1000</f>
        <v>252.58259000000001</v>
      </c>
      <c r="K2566" s="33"/>
      <c r="L2566" s="33"/>
    </row>
    <row r="2567" spans="1:12" s="39" customFormat="1" ht="25.5" customHeight="1" x14ac:dyDescent="0.25">
      <c r="A2567" s="23" t="str">
        <f>Лист4!A2565</f>
        <v xml:space="preserve">Ростовский (Трусовский р-н) пер. д.19 </v>
      </c>
      <c r="B2567" s="49">
        <f t="shared" si="80"/>
        <v>430.98473702127654</v>
      </c>
      <c r="C2567" s="49">
        <f t="shared" si="81"/>
        <v>29.385322978723401</v>
      </c>
      <c r="D2567" s="30">
        <v>0</v>
      </c>
      <c r="E2567" s="31">
        <v>29.385322978723401</v>
      </c>
      <c r="F2567" s="32">
        <v>0</v>
      </c>
      <c r="G2567" s="32">
        <v>0</v>
      </c>
      <c r="H2567" s="32">
        <v>0</v>
      </c>
      <c r="I2567" s="32">
        <v>0</v>
      </c>
      <c r="J2567" s="29">
        <f>Лист4!E2565/1000</f>
        <v>460.37005999999997</v>
      </c>
      <c r="K2567" s="33"/>
      <c r="L2567" s="33"/>
    </row>
    <row r="2568" spans="1:12" s="39" customFormat="1" ht="18.75" customHeight="1" x14ac:dyDescent="0.25">
      <c r="A2568" s="23" t="str">
        <f>Лист4!A2566</f>
        <v xml:space="preserve">Ростовский (Трусовский р-н) пер. д.20 </v>
      </c>
      <c r="B2568" s="49">
        <f t="shared" si="80"/>
        <v>383.94012425531923</v>
      </c>
      <c r="C2568" s="49">
        <f t="shared" si="81"/>
        <v>26.177735744680852</v>
      </c>
      <c r="D2568" s="30">
        <v>0</v>
      </c>
      <c r="E2568" s="31">
        <v>26.177735744680852</v>
      </c>
      <c r="F2568" s="32">
        <v>0</v>
      </c>
      <c r="G2568" s="32">
        <v>0</v>
      </c>
      <c r="H2568" s="32">
        <v>0</v>
      </c>
      <c r="I2568" s="32">
        <v>1564.3</v>
      </c>
      <c r="J2568" s="29">
        <f>Лист4!E2566/1000-I2568</f>
        <v>-1154.1821399999999</v>
      </c>
      <c r="K2568" s="33"/>
      <c r="L2568" s="33"/>
    </row>
    <row r="2569" spans="1:12" s="39" customFormat="1" ht="18.75" customHeight="1" x14ac:dyDescent="0.25">
      <c r="A2569" s="23" t="str">
        <f>Лист4!A2567</f>
        <v xml:space="preserve">Ростовский (Трусовский р-н) пер. д.3 </v>
      </c>
      <c r="B2569" s="49">
        <f t="shared" si="80"/>
        <v>38.422391489361701</v>
      </c>
      <c r="C2569" s="49">
        <f t="shared" si="81"/>
        <v>2.6197085106382976</v>
      </c>
      <c r="D2569" s="30">
        <v>0</v>
      </c>
      <c r="E2569" s="31">
        <v>2.6197085106382976</v>
      </c>
      <c r="F2569" s="32">
        <v>0</v>
      </c>
      <c r="G2569" s="32">
        <v>0</v>
      </c>
      <c r="H2569" s="32">
        <v>0</v>
      </c>
      <c r="I2569" s="32">
        <v>0</v>
      </c>
      <c r="J2569" s="29">
        <f>Лист4!E2567/1000</f>
        <v>41.042099999999998</v>
      </c>
      <c r="K2569" s="33"/>
      <c r="L2569" s="33"/>
    </row>
    <row r="2570" spans="1:12" s="39" customFormat="1" ht="18.75" customHeight="1" x14ac:dyDescent="0.25">
      <c r="A2570" s="23" t="str">
        <f>Лист4!A2568</f>
        <v xml:space="preserve">Ростовский (Трусовский р-н) пер. д.4 </v>
      </c>
      <c r="B2570" s="49">
        <f t="shared" si="80"/>
        <v>2.6924255319148935</v>
      </c>
      <c r="C2570" s="49">
        <f t="shared" si="81"/>
        <v>0.18357446808510638</v>
      </c>
      <c r="D2570" s="30">
        <v>0</v>
      </c>
      <c r="E2570" s="31">
        <v>0.18357446808510638</v>
      </c>
      <c r="F2570" s="32">
        <v>0</v>
      </c>
      <c r="G2570" s="32">
        <v>0</v>
      </c>
      <c r="H2570" s="32">
        <v>0</v>
      </c>
      <c r="I2570" s="32">
        <v>0</v>
      </c>
      <c r="J2570" s="29">
        <f>Лист4!E2568/1000</f>
        <v>2.8759999999999999</v>
      </c>
      <c r="K2570" s="33"/>
      <c r="L2570" s="33"/>
    </row>
    <row r="2571" spans="1:12" s="39" customFormat="1" ht="18.75" customHeight="1" x14ac:dyDescent="0.25">
      <c r="A2571" s="23" t="str">
        <f>Лист4!A2569</f>
        <v xml:space="preserve">Ростовский (Трусовский р-н) пер. д.5 </v>
      </c>
      <c r="B2571" s="49">
        <f t="shared" si="80"/>
        <v>107.14449361702128</v>
      </c>
      <c r="C2571" s="49">
        <f t="shared" si="81"/>
        <v>7.3053063829787241</v>
      </c>
      <c r="D2571" s="30">
        <v>0</v>
      </c>
      <c r="E2571" s="31">
        <v>7.3053063829787241</v>
      </c>
      <c r="F2571" s="32">
        <v>0</v>
      </c>
      <c r="G2571" s="32">
        <v>0</v>
      </c>
      <c r="H2571" s="32">
        <v>0</v>
      </c>
      <c r="I2571" s="32">
        <v>0</v>
      </c>
      <c r="J2571" s="29">
        <f>Лист4!E2569/1000</f>
        <v>114.44980000000001</v>
      </c>
      <c r="K2571" s="33"/>
      <c r="L2571" s="33"/>
    </row>
    <row r="2572" spans="1:12" s="39" customFormat="1" ht="18.75" customHeight="1" x14ac:dyDescent="0.25">
      <c r="A2572" s="23" t="str">
        <f>Лист4!A2570</f>
        <v xml:space="preserve">Ростовский (Трусовский р-н) пер. д.8 </v>
      </c>
      <c r="B2572" s="49">
        <f t="shared" si="80"/>
        <v>53.158085106382984</v>
      </c>
      <c r="C2572" s="49">
        <f t="shared" si="81"/>
        <v>3.6244148936170215</v>
      </c>
      <c r="D2572" s="30">
        <v>0</v>
      </c>
      <c r="E2572" s="31">
        <v>3.6244148936170215</v>
      </c>
      <c r="F2572" s="32">
        <v>0</v>
      </c>
      <c r="G2572" s="32">
        <v>0</v>
      </c>
      <c r="H2572" s="32">
        <v>0</v>
      </c>
      <c r="I2572" s="32">
        <v>0</v>
      </c>
      <c r="J2572" s="29">
        <f>Лист4!E2570/1000</f>
        <v>56.782500000000006</v>
      </c>
      <c r="K2572" s="33"/>
      <c r="L2572" s="33"/>
    </row>
    <row r="2573" spans="1:12" s="39" customFormat="1" ht="18.75" customHeight="1" x14ac:dyDescent="0.25">
      <c r="A2573" s="23" t="str">
        <f>Лист4!A2571</f>
        <v xml:space="preserve">Рыбацкий 1-й пер. д.8 </v>
      </c>
      <c r="B2573" s="49">
        <f t="shared" si="80"/>
        <v>9.6021106382978729</v>
      </c>
      <c r="C2573" s="49">
        <f t="shared" si="81"/>
        <v>0.65468936170212766</v>
      </c>
      <c r="D2573" s="30">
        <v>0</v>
      </c>
      <c r="E2573" s="31">
        <v>0.65468936170212766</v>
      </c>
      <c r="F2573" s="32">
        <v>0</v>
      </c>
      <c r="G2573" s="32">
        <v>0</v>
      </c>
      <c r="H2573" s="32">
        <v>0</v>
      </c>
      <c r="I2573" s="32">
        <v>0</v>
      </c>
      <c r="J2573" s="29">
        <f>Лист4!E2571/1000</f>
        <v>10.2568</v>
      </c>
      <c r="K2573" s="33"/>
      <c r="L2573" s="33"/>
    </row>
    <row r="2574" spans="1:12" s="39" customFormat="1" ht="18.75" customHeight="1" x14ac:dyDescent="0.25">
      <c r="A2574" s="23" t="str">
        <f>Лист4!A2572</f>
        <v xml:space="preserve">Садовый 2-й пер. д.4 </v>
      </c>
      <c r="B2574" s="49">
        <f t="shared" si="80"/>
        <v>448.50064085106374</v>
      </c>
      <c r="C2574" s="49">
        <f t="shared" si="81"/>
        <v>30.579589148936165</v>
      </c>
      <c r="D2574" s="30">
        <v>0</v>
      </c>
      <c r="E2574" s="31">
        <v>30.579589148936165</v>
      </c>
      <c r="F2574" s="32">
        <v>0</v>
      </c>
      <c r="G2574" s="32">
        <v>0</v>
      </c>
      <c r="H2574" s="32">
        <v>0</v>
      </c>
      <c r="I2574" s="32">
        <v>0</v>
      </c>
      <c r="J2574" s="29">
        <f>Лист4!E2572/1000</f>
        <v>479.08022999999991</v>
      </c>
      <c r="K2574" s="33"/>
      <c r="L2574" s="33"/>
    </row>
    <row r="2575" spans="1:12" s="39" customFormat="1" ht="18.75" customHeight="1" x14ac:dyDescent="0.25">
      <c r="A2575" s="23" t="str">
        <f>Лист4!A2573</f>
        <v xml:space="preserve">Санаторная (Тинаки -2) ул. д.4 </v>
      </c>
      <c r="B2575" s="49">
        <f t="shared" si="80"/>
        <v>23.125182978723402</v>
      </c>
      <c r="C2575" s="49">
        <f t="shared" si="81"/>
        <v>1.5767170212765957</v>
      </c>
      <c r="D2575" s="30">
        <v>0</v>
      </c>
      <c r="E2575" s="31">
        <v>1.5767170212765957</v>
      </c>
      <c r="F2575" s="32">
        <v>0</v>
      </c>
      <c r="G2575" s="32">
        <v>0</v>
      </c>
      <c r="H2575" s="32">
        <v>0</v>
      </c>
      <c r="I2575" s="32"/>
      <c r="J2575" s="29">
        <f>Лист4!E2573/1000</f>
        <v>24.701899999999998</v>
      </c>
      <c r="K2575" s="33"/>
      <c r="L2575" s="33"/>
    </row>
    <row r="2576" spans="1:12" s="39" customFormat="1" ht="18.75" customHeight="1" x14ac:dyDescent="0.25">
      <c r="A2576" s="23" t="str">
        <f>Лист4!A2574</f>
        <v xml:space="preserve">Сеченова ул. д.14 </v>
      </c>
      <c r="B2576" s="49">
        <f t="shared" si="80"/>
        <v>0</v>
      </c>
      <c r="C2576" s="49">
        <f t="shared" si="81"/>
        <v>0</v>
      </c>
      <c r="D2576" s="30">
        <v>0</v>
      </c>
      <c r="E2576" s="31">
        <v>0</v>
      </c>
      <c r="F2576" s="32">
        <v>0</v>
      </c>
      <c r="G2576" s="32">
        <v>0</v>
      </c>
      <c r="H2576" s="32">
        <v>0</v>
      </c>
      <c r="I2576" s="32">
        <v>0</v>
      </c>
      <c r="J2576" s="29">
        <f>Лист4!E2574/1000</f>
        <v>0</v>
      </c>
      <c r="K2576" s="33"/>
      <c r="L2576" s="33"/>
    </row>
    <row r="2577" spans="1:12" s="39" customFormat="1" ht="18.75" customHeight="1" x14ac:dyDescent="0.25">
      <c r="A2577" s="23" t="str">
        <f>Лист4!A2575</f>
        <v xml:space="preserve">Сеченова ул. д.4 </v>
      </c>
      <c r="B2577" s="49">
        <f t="shared" si="80"/>
        <v>3.8984000000000001</v>
      </c>
      <c r="C2577" s="49">
        <f t="shared" si="81"/>
        <v>0.26579999999999998</v>
      </c>
      <c r="D2577" s="30">
        <v>0</v>
      </c>
      <c r="E2577" s="31">
        <v>0.26579999999999998</v>
      </c>
      <c r="F2577" s="32">
        <v>0</v>
      </c>
      <c r="G2577" s="32">
        <v>0</v>
      </c>
      <c r="H2577" s="32">
        <v>0</v>
      </c>
      <c r="I2577" s="32">
        <v>0</v>
      </c>
      <c r="J2577" s="29">
        <f>Лист4!E2575/1000</f>
        <v>4.1642000000000001</v>
      </c>
      <c r="K2577" s="33"/>
      <c r="L2577" s="33"/>
    </row>
    <row r="2578" spans="1:12" s="34" customFormat="1" ht="18.75" customHeight="1" x14ac:dyDescent="0.25">
      <c r="A2578" s="23" t="str">
        <f>Лист4!A2576</f>
        <v xml:space="preserve">Сеченова ул. д.6 </v>
      </c>
      <c r="B2578" s="49">
        <f t="shared" si="80"/>
        <v>7.8664510638297864</v>
      </c>
      <c r="C2578" s="49">
        <f t="shared" si="81"/>
        <v>0.53634893617021273</v>
      </c>
      <c r="D2578" s="30">
        <v>0</v>
      </c>
      <c r="E2578" s="31">
        <v>0.53634893617021273</v>
      </c>
      <c r="F2578" s="32">
        <v>0</v>
      </c>
      <c r="G2578" s="32">
        <v>0</v>
      </c>
      <c r="H2578" s="32">
        <v>0</v>
      </c>
      <c r="I2578" s="32"/>
      <c r="J2578" s="29">
        <f>Лист4!E2576/1000</f>
        <v>8.4027999999999992</v>
      </c>
      <c r="K2578" s="33"/>
      <c r="L2578" s="33"/>
    </row>
    <row r="2579" spans="1:12" s="34" customFormat="1" ht="18.75" customHeight="1" x14ac:dyDescent="0.25">
      <c r="A2579" s="23" t="str">
        <f>Лист4!A2577</f>
        <v xml:space="preserve">Силикатная ул. д.26 </v>
      </c>
      <c r="B2579" s="49">
        <f t="shared" si="80"/>
        <v>776.5794229787233</v>
      </c>
      <c r="C2579" s="49">
        <f t="shared" si="81"/>
        <v>52.948597021276591</v>
      </c>
      <c r="D2579" s="30">
        <v>0</v>
      </c>
      <c r="E2579" s="31">
        <v>52.948597021276591</v>
      </c>
      <c r="F2579" s="32">
        <v>0</v>
      </c>
      <c r="G2579" s="32">
        <v>0</v>
      </c>
      <c r="H2579" s="32">
        <v>0</v>
      </c>
      <c r="I2579" s="32">
        <v>0</v>
      </c>
      <c r="J2579" s="29">
        <f>Лист4!E2577/1000</f>
        <v>829.52801999999986</v>
      </c>
      <c r="K2579" s="33"/>
      <c r="L2579" s="33"/>
    </row>
    <row r="2580" spans="1:12" s="34" customFormat="1" ht="18.75" customHeight="1" x14ac:dyDescent="0.25">
      <c r="A2580" s="23" t="str">
        <f>Лист4!A2578</f>
        <v xml:space="preserve">Советская (Нариманова) ул. д.32 </v>
      </c>
      <c r="B2580" s="49">
        <f t="shared" si="80"/>
        <v>0</v>
      </c>
      <c r="C2580" s="49">
        <f t="shared" si="81"/>
        <v>0</v>
      </c>
      <c r="D2580" s="30">
        <v>0</v>
      </c>
      <c r="E2580" s="31">
        <v>0</v>
      </c>
      <c r="F2580" s="32">
        <v>0</v>
      </c>
      <c r="G2580" s="32">
        <v>0</v>
      </c>
      <c r="H2580" s="32">
        <v>0</v>
      </c>
      <c r="I2580" s="32"/>
      <c r="J2580" s="29">
        <f>Лист4!E2578/1000</f>
        <v>0</v>
      </c>
      <c r="K2580" s="33"/>
      <c r="L2580" s="33"/>
    </row>
    <row r="2581" spans="1:12" s="39" customFormat="1" ht="18.75" customHeight="1" x14ac:dyDescent="0.25">
      <c r="A2581" s="23" t="str">
        <f>Лист4!A2579</f>
        <v xml:space="preserve">Советской Гвардии ул. д.1 </v>
      </c>
      <c r="B2581" s="49">
        <f t="shared" si="80"/>
        <v>267.4041021276596</v>
      </c>
      <c r="C2581" s="49">
        <f t="shared" si="81"/>
        <v>18.232097872340429</v>
      </c>
      <c r="D2581" s="30">
        <v>0</v>
      </c>
      <c r="E2581" s="31">
        <v>18.232097872340429</v>
      </c>
      <c r="F2581" s="32">
        <v>0</v>
      </c>
      <c r="G2581" s="32">
        <v>0</v>
      </c>
      <c r="H2581" s="32">
        <v>0</v>
      </c>
      <c r="I2581" s="32">
        <v>0</v>
      </c>
      <c r="J2581" s="29">
        <f>Лист4!E2579/1000</f>
        <v>285.63620000000003</v>
      </c>
      <c r="K2581" s="33"/>
      <c r="L2581" s="33"/>
    </row>
    <row r="2582" spans="1:12" s="39" customFormat="1" ht="18.75" customHeight="1" x14ac:dyDescent="0.25">
      <c r="A2582" s="23" t="str">
        <f>Лист4!A2580</f>
        <v xml:space="preserve">Советской Гвардии ул. д.1Б </v>
      </c>
      <c r="B2582" s="49">
        <f t="shared" si="80"/>
        <v>311.69187148936163</v>
      </c>
      <c r="C2582" s="49">
        <f t="shared" si="81"/>
        <v>21.251718510638295</v>
      </c>
      <c r="D2582" s="30">
        <v>0</v>
      </c>
      <c r="E2582" s="31">
        <v>21.251718510638295</v>
      </c>
      <c r="F2582" s="32">
        <v>0</v>
      </c>
      <c r="G2582" s="32">
        <v>0</v>
      </c>
      <c r="H2582" s="32">
        <v>0</v>
      </c>
      <c r="I2582" s="32">
        <v>0</v>
      </c>
      <c r="J2582" s="29">
        <f>Лист4!E2580/1000</f>
        <v>332.94358999999992</v>
      </c>
      <c r="K2582" s="33"/>
      <c r="L2582" s="33"/>
    </row>
    <row r="2583" spans="1:12" s="39" customFormat="1" ht="33" customHeight="1" x14ac:dyDescent="0.25">
      <c r="A2583" s="23" t="str">
        <f>Лист4!A2581</f>
        <v xml:space="preserve">Степана Разина пер. д.7 </v>
      </c>
      <c r="B2583" s="49">
        <f t="shared" si="80"/>
        <v>0.16064680851063831</v>
      </c>
      <c r="C2583" s="49">
        <f t="shared" si="81"/>
        <v>1.0953191489361701E-2</v>
      </c>
      <c r="D2583" s="30">
        <v>0</v>
      </c>
      <c r="E2583" s="31">
        <v>1.0953191489361701E-2</v>
      </c>
      <c r="F2583" s="32">
        <v>0</v>
      </c>
      <c r="G2583" s="32">
        <v>0</v>
      </c>
      <c r="H2583" s="32">
        <v>0</v>
      </c>
      <c r="I2583" s="32">
        <v>0</v>
      </c>
      <c r="J2583" s="29">
        <f>Лист4!E2581/1000</f>
        <v>0.1716</v>
      </c>
      <c r="K2583" s="33"/>
      <c r="L2583" s="33"/>
    </row>
    <row r="2584" spans="1:12" s="39" customFormat="1" ht="18.75" customHeight="1" x14ac:dyDescent="0.25">
      <c r="A2584" s="23" t="str">
        <f>Лист4!A2582</f>
        <v xml:space="preserve">Таганская ул. д.12 </v>
      </c>
      <c r="B2584" s="49">
        <f t="shared" si="80"/>
        <v>0</v>
      </c>
      <c r="C2584" s="49">
        <f t="shared" si="81"/>
        <v>0</v>
      </c>
      <c r="D2584" s="30">
        <v>0</v>
      </c>
      <c r="E2584" s="31">
        <v>0</v>
      </c>
      <c r="F2584" s="32">
        <v>0</v>
      </c>
      <c r="G2584" s="32">
        <v>0</v>
      </c>
      <c r="H2584" s="32">
        <v>0</v>
      </c>
      <c r="I2584" s="32">
        <v>0</v>
      </c>
      <c r="J2584" s="29">
        <f>Лист4!E2582/1000</f>
        <v>0</v>
      </c>
      <c r="K2584" s="33"/>
      <c r="L2584" s="33"/>
    </row>
    <row r="2585" spans="1:12" s="39" customFormat="1" ht="18.75" customHeight="1" x14ac:dyDescent="0.25">
      <c r="A2585" s="23" t="str">
        <f>Лист4!A2583</f>
        <v xml:space="preserve">Таганская ул. д.17 </v>
      </c>
      <c r="B2585" s="49">
        <f t="shared" si="80"/>
        <v>2.614910638297872</v>
      </c>
      <c r="C2585" s="49">
        <f t="shared" si="81"/>
        <v>0.17828936170212764</v>
      </c>
      <c r="D2585" s="30">
        <v>0</v>
      </c>
      <c r="E2585" s="31">
        <v>0.17828936170212764</v>
      </c>
      <c r="F2585" s="32">
        <v>0</v>
      </c>
      <c r="G2585" s="32">
        <v>0</v>
      </c>
      <c r="H2585" s="32">
        <v>0</v>
      </c>
      <c r="I2585" s="32">
        <v>0</v>
      </c>
      <c r="J2585" s="29">
        <f>Лист4!E2583/1000</f>
        <v>2.7931999999999997</v>
      </c>
      <c r="K2585" s="33"/>
      <c r="L2585" s="33"/>
    </row>
    <row r="2586" spans="1:12" s="39" customFormat="1" ht="18.75" customHeight="1" x14ac:dyDescent="0.25">
      <c r="A2586" s="23" t="str">
        <f>Лист4!A2584</f>
        <v xml:space="preserve">Таганская ул. д.18 </v>
      </c>
      <c r="B2586" s="49">
        <f t="shared" si="80"/>
        <v>0.81643404255319152</v>
      </c>
      <c r="C2586" s="49">
        <f t="shared" si="81"/>
        <v>5.5665957446808509E-2</v>
      </c>
      <c r="D2586" s="30">
        <v>0</v>
      </c>
      <c r="E2586" s="31">
        <v>5.5665957446808509E-2</v>
      </c>
      <c r="F2586" s="32">
        <v>0</v>
      </c>
      <c r="G2586" s="32">
        <v>0</v>
      </c>
      <c r="H2586" s="32">
        <v>0</v>
      </c>
      <c r="I2586" s="32">
        <v>0</v>
      </c>
      <c r="J2586" s="29">
        <f>Лист4!E2584/1000</f>
        <v>0.87209999999999999</v>
      </c>
      <c r="K2586" s="33"/>
      <c r="L2586" s="33"/>
    </row>
    <row r="2587" spans="1:12" s="39" customFormat="1" ht="18.75" customHeight="1" x14ac:dyDescent="0.25">
      <c r="A2587" s="23" t="str">
        <f>Лист4!A2585</f>
        <v xml:space="preserve">Таганская ул. д.20 </v>
      </c>
      <c r="B2587" s="49">
        <f t="shared" si="80"/>
        <v>3.4143063829787232</v>
      </c>
      <c r="C2587" s="49">
        <f t="shared" si="81"/>
        <v>0.2327936170212766</v>
      </c>
      <c r="D2587" s="30">
        <v>0</v>
      </c>
      <c r="E2587" s="31">
        <v>0.2327936170212766</v>
      </c>
      <c r="F2587" s="32">
        <v>0</v>
      </c>
      <c r="G2587" s="32">
        <v>0</v>
      </c>
      <c r="H2587" s="32">
        <v>0</v>
      </c>
      <c r="I2587" s="32">
        <v>0</v>
      </c>
      <c r="J2587" s="29">
        <f>Лист4!E2585/1000</f>
        <v>3.6471</v>
      </c>
      <c r="K2587" s="33"/>
      <c r="L2587" s="33"/>
    </row>
    <row r="2588" spans="1:12" s="39" customFormat="1" ht="18.75" customHeight="1" x14ac:dyDescent="0.25">
      <c r="A2588" s="23" t="str">
        <f>Лист4!A2586</f>
        <v xml:space="preserve">Таганская ул. д.21 </v>
      </c>
      <c r="B2588" s="49">
        <f t="shared" si="80"/>
        <v>5.9381276595744676</v>
      </c>
      <c r="C2588" s="49">
        <f t="shared" si="81"/>
        <v>0.40487234042553188</v>
      </c>
      <c r="D2588" s="30">
        <v>0</v>
      </c>
      <c r="E2588" s="31">
        <v>0.40487234042553188</v>
      </c>
      <c r="F2588" s="32">
        <v>0</v>
      </c>
      <c r="G2588" s="32">
        <v>0</v>
      </c>
      <c r="H2588" s="32">
        <v>0</v>
      </c>
      <c r="I2588" s="32">
        <v>0</v>
      </c>
      <c r="J2588" s="29">
        <f>Лист4!E2586/1000</f>
        <v>6.343</v>
      </c>
      <c r="K2588" s="33"/>
      <c r="L2588" s="33"/>
    </row>
    <row r="2589" spans="1:12" s="39" customFormat="1" ht="18.75" customHeight="1" x14ac:dyDescent="0.25">
      <c r="A2589" s="23" t="str">
        <f>Лист4!A2587</f>
        <v xml:space="preserve">Таганская ул. д.27 </v>
      </c>
      <c r="B2589" s="49">
        <f t="shared" si="80"/>
        <v>24.486374468085106</v>
      </c>
      <c r="C2589" s="49">
        <f t="shared" si="81"/>
        <v>1.6695255319148936</v>
      </c>
      <c r="D2589" s="30">
        <v>0</v>
      </c>
      <c r="E2589" s="31">
        <v>1.6695255319148936</v>
      </c>
      <c r="F2589" s="32">
        <v>0</v>
      </c>
      <c r="G2589" s="32">
        <v>0</v>
      </c>
      <c r="H2589" s="32">
        <v>0</v>
      </c>
      <c r="I2589" s="32"/>
      <c r="J2589" s="29">
        <f>Лист4!E2587/1000</f>
        <v>26.155899999999999</v>
      </c>
      <c r="K2589" s="33"/>
      <c r="L2589" s="33"/>
    </row>
    <row r="2590" spans="1:12" s="39" customFormat="1" ht="18.75" customHeight="1" x14ac:dyDescent="0.25">
      <c r="A2590" s="23" t="str">
        <f>Лист4!A2588</f>
        <v xml:space="preserve">Таганская ул. д.29 </v>
      </c>
      <c r="B2590" s="49">
        <f t="shared" si="80"/>
        <v>23.024544680851065</v>
      </c>
      <c r="C2590" s="49">
        <f t="shared" si="81"/>
        <v>1.5698553191489362</v>
      </c>
      <c r="D2590" s="30">
        <v>0</v>
      </c>
      <c r="E2590" s="31">
        <v>1.5698553191489362</v>
      </c>
      <c r="F2590" s="32">
        <v>0</v>
      </c>
      <c r="G2590" s="32">
        <v>0</v>
      </c>
      <c r="H2590" s="32">
        <v>0</v>
      </c>
      <c r="I2590" s="32">
        <v>0</v>
      </c>
      <c r="J2590" s="29">
        <f>Лист4!E2588/1000</f>
        <v>24.5944</v>
      </c>
      <c r="K2590" s="33"/>
      <c r="L2590" s="60"/>
    </row>
    <row r="2591" spans="1:12" s="39" customFormat="1" ht="18.75" customHeight="1" x14ac:dyDescent="0.25">
      <c r="A2591" s="23" t="str">
        <f>Лист4!A2589</f>
        <v xml:space="preserve">Таганская ул. д.31 </v>
      </c>
      <c r="B2591" s="49">
        <f t="shared" si="80"/>
        <v>34.414365957446805</v>
      </c>
      <c r="C2591" s="49">
        <f t="shared" si="81"/>
        <v>2.3464340425531911</v>
      </c>
      <c r="D2591" s="30">
        <v>0</v>
      </c>
      <c r="E2591" s="31">
        <v>2.3464340425531911</v>
      </c>
      <c r="F2591" s="32">
        <v>0</v>
      </c>
      <c r="G2591" s="32">
        <v>0</v>
      </c>
      <c r="H2591" s="32">
        <v>0</v>
      </c>
      <c r="I2591" s="32">
        <v>0</v>
      </c>
      <c r="J2591" s="29">
        <f>Лист4!E2589/1000</f>
        <v>36.760799999999996</v>
      </c>
      <c r="K2591" s="33"/>
      <c r="L2591" s="33"/>
    </row>
    <row r="2592" spans="1:12" s="39" customFormat="1" ht="18.75" customHeight="1" x14ac:dyDescent="0.25">
      <c r="A2592" s="23" t="str">
        <f>Лист4!A2590</f>
        <v xml:space="preserve">Таганская ул. д.32 </v>
      </c>
      <c r="B2592" s="49">
        <f t="shared" si="80"/>
        <v>188.29737276595748</v>
      </c>
      <c r="C2592" s="49">
        <f t="shared" si="81"/>
        <v>12.838457234042554</v>
      </c>
      <c r="D2592" s="30">
        <v>0</v>
      </c>
      <c r="E2592" s="31">
        <v>12.838457234042554</v>
      </c>
      <c r="F2592" s="32">
        <v>0</v>
      </c>
      <c r="G2592" s="32">
        <v>0</v>
      </c>
      <c r="H2592" s="32">
        <v>0</v>
      </c>
      <c r="I2592" s="32"/>
      <c r="J2592" s="29">
        <f>Лист4!E2590/1000</f>
        <v>201.13583000000003</v>
      </c>
      <c r="K2592" s="33"/>
      <c r="L2592" s="33"/>
    </row>
    <row r="2593" spans="1:12" s="39" customFormat="1" ht="18.75" customHeight="1" x14ac:dyDescent="0.25">
      <c r="A2593" s="23" t="str">
        <f>Лист4!A2591</f>
        <v xml:space="preserve">Таганская ул. д.35 </v>
      </c>
      <c r="B2593" s="49">
        <f t="shared" si="80"/>
        <v>26.697889361702124</v>
      </c>
      <c r="C2593" s="49">
        <f t="shared" si="81"/>
        <v>1.820310638297872</v>
      </c>
      <c r="D2593" s="30">
        <v>0</v>
      </c>
      <c r="E2593" s="31">
        <v>1.820310638297872</v>
      </c>
      <c r="F2593" s="32">
        <v>0</v>
      </c>
      <c r="G2593" s="32">
        <v>0</v>
      </c>
      <c r="H2593" s="32">
        <v>0</v>
      </c>
      <c r="I2593" s="32">
        <v>0</v>
      </c>
      <c r="J2593" s="29">
        <f>Лист4!E2591/1000</f>
        <v>28.518199999999997</v>
      </c>
      <c r="K2593" s="33"/>
      <c r="L2593" s="33"/>
    </row>
    <row r="2594" spans="1:12" s="39" customFormat="1" ht="18.75" customHeight="1" x14ac:dyDescent="0.25">
      <c r="A2594" s="23" t="str">
        <f>Лист4!A2592</f>
        <v xml:space="preserve">Таганская ул. д.37 </v>
      </c>
      <c r="B2594" s="49">
        <f t="shared" si="80"/>
        <v>23.940680851063831</v>
      </c>
      <c r="C2594" s="49">
        <f t="shared" si="81"/>
        <v>1.6323191489361701</v>
      </c>
      <c r="D2594" s="30">
        <v>0</v>
      </c>
      <c r="E2594" s="31">
        <v>1.6323191489361701</v>
      </c>
      <c r="F2594" s="32">
        <v>0</v>
      </c>
      <c r="G2594" s="32">
        <v>0</v>
      </c>
      <c r="H2594" s="32">
        <v>0</v>
      </c>
      <c r="I2594" s="32">
        <v>0</v>
      </c>
      <c r="J2594" s="29">
        <f>Лист4!E2592/1000</f>
        <v>25.573</v>
      </c>
      <c r="K2594" s="33"/>
      <c r="L2594" s="33"/>
    </row>
    <row r="2595" spans="1:12" s="39" customFormat="1" ht="18.75" customHeight="1" x14ac:dyDescent="0.25">
      <c r="A2595" s="23" t="str">
        <f>Лист4!A2593</f>
        <v xml:space="preserve">Таганская ул. д.39 </v>
      </c>
      <c r="B2595" s="49">
        <f t="shared" si="80"/>
        <v>147.60605106382977</v>
      </c>
      <c r="C2595" s="49">
        <f t="shared" si="81"/>
        <v>10.064048936170213</v>
      </c>
      <c r="D2595" s="30">
        <v>0</v>
      </c>
      <c r="E2595" s="31">
        <v>10.064048936170213</v>
      </c>
      <c r="F2595" s="32">
        <v>0</v>
      </c>
      <c r="G2595" s="32">
        <v>0</v>
      </c>
      <c r="H2595" s="32">
        <v>0</v>
      </c>
      <c r="I2595" s="32">
        <v>0</v>
      </c>
      <c r="J2595" s="29">
        <f>Лист4!E2593/1000</f>
        <v>157.67009999999999</v>
      </c>
      <c r="K2595" s="33"/>
      <c r="L2595" s="33"/>
    </row>
    <row r="2596" spans="1:12" s="39" customFormat="1" ht="18.75" customHeight="1" x14ac:dyDescent="0.25">
      <c r="A2596" s="23" t="str">
        <f>Лист4!A2594</f>
        <v xml:space="preserve">Таганская ул. д.4 </v>
      </c>
      <c r="B2596" s="49">
        <f t="shared" si="80"/>
        <v>-61.6882978723403</v>
      </c>
      <c r="C2596" s="49">
        <f t="shared" si="81"/>
        <v>97.559297872340395</v>
      </c>
      <c r="D2596" s="30">
        <v>0</v>
      </c>
      <c r="E2596" s="31">
        <v>97.559297872340395</v>
      </c>
      <c r="F2596" s="32">
        <v>0</v>
      </c>
      <c r="G2596" s="32">
        <v>0</v>
      </c>
      <c r="H2596" s="32">
        <v>0</v>
      </c>
      <c r="I2596" s="32">
        <v>1564.3</v>
      </c>
      <c r="J2596" s="29">
        <f>Лист4!E2594/1000-I2596</f>
        <v>-1528.4289999999999</v>
      </c>
      <c r="K2596" s="33"/>
      <c r="L2596" s="33"/>
    </row>
    <row r="2597" spans="1:12" s="39" customFormat="1" ht="18.75" customHeight="1" x14ac:dyDescent="0.25">
      <c r="A2597" s="23" t="str">
        <f>Лист4!A2595</f>
        <v xml:space="preserve">Таганская ул. д.41 </v>
      </c>
      <c r="B2597" s="49">
        <f t="shared" si="80"/>
        <v>47.8251914893617</v>
      </c>
      <c r="C2597" s="49">
        <f t="shared" si="81"/>
        <v>3.2608085106382978</v>
      </c>
      <c r="D2597" s="30">
        <v>0</v>
      </c>
      <c r="E2597" s="31">
        <v>3.2608085106382978</v>
      </c>
      <c r="F2597" s="32">
        <v>0</v>
      </c>
      <c r="G2597" s="32">
        <v>0</v>
      </c>
      <c r="H2597" s="32">
        <v>0</v>
      </c>
      <c r="I2597" s="32">
        <v>0</v>
      </c>
      <c r="J2597" s="29">
        <f>Лист4!E2595/1000</f>
        <v>51.085999999999999</v>
      </c>
      <c r="K2597" s="33"/>
      <c r="L2597" s="33"/>
    </row>
    <row r="2598" spans="1:12" s="39" customFormat="1" ht="18.75" customHeight="1" x14ac:dyDescent="0.25">
      <c r="A2598" s="23" t="str">
        <f>Лист4!A2596</f>
        <v xml:space="preserve">Таганская ул. д.45 </v>
      </c>
      <c r="B2598" s="49">
        <f t="shared" si="80"/>
        <v>32.083582978723399</v>
      </c>
      <c r="C2598" s="49">
        <f t="shared" si="81"/>
        <v>2.1875170212765953</v>
      </c>
      <c r="D2598" s="30">
        <v>0</v>
      </c>
      <c r="E2598" s="31">
        <v>2.1875170212765953</v>
      </c>
      <c r="F2598" s="32">
        <v>0</v>
      </c>
      <c r="G2598" s="32">
        <v>0</v>
      </c>
      <c r="H2598" s="32">
        <v>0</v>
      </c>
      <c r="I2598" s="32">
        <v>0</v>
      </c>
      <c r="J2598" s="29">
        <f>Лист4!E2596/1000</f>
        <v>34.271099999999997</v>
      </c>
      <c r="K2598" s="33"/>
      <c r="L2598" s="33"/>
    </row>
    <row r="2599" spans="1:12" s="39" customFormat="1" ht="18.75" customHeight="1" x14ac:dyDescent="0.25">
      <c r="A2599" s="23" t="str">
        <f>Лист4!A2597</f>
        <v xml:space="preserve">Таганская ул. д.5 </v>
      </c>
      <c r="B2599" s="49">
        <f t="shared" si="80"/>
        <v>0.26623744680851064</v>
      </c>
      <c r="C2599" s="49">
        <f t="shared" si="81"/>
        <v>1.8152553191489361E-2</v>
      </c>
      <c r="D2599" s="30">
        <v>0</v>
      </c>
      <c r="E2599" s="31">
        <v>1.8152553191489361E-2</v>
      </c>
      <c r="F2599" s="32">
        <v>0</v>
      </c>
      <c r="G2599" s="32">
        <v>0</v>
      </c>
      <c r="H2599" s="32">
        <v>0</v>
      </c>
      <c r="I2599" s="32">
        <v>0</v>
      </c>
      <c r="J2599" s="29">
        <f>Лист4!E2597/1000</f>
        <v>0.28438999999999998</v>
      </c>
      <c r="K2599" s="33"/>
      <c r="L2599" s="33"/>
    </row>
    <row r="2600" spans="1:12" s="39" customFormat="1" ht="18.75" customHeight="1" x14ac:dyDescent="0.25">
      <c r="A2600" s="23" t="str">
        <f>Лист4!A2598</f>
        <v xml:space="preserve">Тольятти ул. д.110Б </v>
      </c>
      <c r="B2600" s="49">
        <f t="shared" si="80"/>
        <v>112.17219574468083</v>
      </c>
      <c r="C2600" s="49">
        <f t="shared" si="81"/>
        <v>7.6481042553191472</v>
      </c>
      <c r="D2600" s="30">
        <v>0</v>
      </c>
      <c r="E2600" s="31">
        <v>7.6481042553191472</v>
      </c>
      <c r="F2600" s="32">
        <v>0</v>
      </c>
      <c r="G2600" s="32">
        <v>0</v>
      </c>
      <c r="H2600" s="32">
        <v>0</v>
      </c>
      <c r="I2600" s="32">
        <v>0</v>
      </c>
      <c r="J2600" s="29">
        <f>Лист4!E2598/1000</f>
        <v>119.82029999999997</v>
      </c>
      <c r="K2600" s="33"/>
      <c r="L2600" s="33"/>
    </row>
    <row r="2601" spans="1:12" s="39" customFormat="1" ht="18.75" customHeight="1" x14ac:dyDescent="0.25">
      <c r="A2601" s="23" t="str">
        <f>Лист4!A2599</f>
        <v xml:space="preserve">Тренева ул. д.1 </v>
      </c>
      <c r="B2601" s="49">
        <f t="shared" si="80"/>
        <v>420.66658723404254</v>
      </c>
      <c r="C2601" s="49">
        <f t="shared" si="81"/>
        <v>28.681812765957446</v>
      </c>
      <c r="D2601" s="30">
        <v>0</v>
      </c>
      <c r="E2601" s="31">
        <v>28.681812765957446</v>
      </c>
      <c r="F2601" s="32">
        <v>0</v>
      </c>
      <c r="G2601" s="32">
        <v>0</v>
      </c>
      <c r="H2601" s="32">
        <v>0</v>
      </c>
      <c r="I2601" s="32">
        <v>0</v>
      </c>
      <c r="J2601" s="29">
        <f>Лист4!E2599/1000</f>
        <v>449.34839999999997</v>
      </c>
      <c r="K2601" s="33"/>
      <c r="L2601" s="33"/>
    </row>
    <row r="2602" spans="1:12" s="39" customFormat="1" ht="18.75" customHeight="1" x14ac:dyDescent="0.25">
      <c r="A2602" s="23" t="str">
        <f>Лист4!A2600</f>
        <v xml:space="preserve">Тренева ул. д.11 - корп. 1 </v>
      </c>
      <c r="B2602" s="49">
        <f t="shared" si="80"/>
        <v>1403.8574748936176</v>
      </c>
      <c r="C2602" s="49">
        <f t="shared" si="81"/>
        <v>95.717555106383017</v>
      </c>
      <c r="D2602" s="30">
        <v>0</v>
      </c>
      <c r="E2602" s="31">
        <v>95.717555106383017</v>
      </c>
      <c r="F2602" s="32">
        <v>0</v>
      </c>
      <c r="G2602" s="32">
        <v>0</v>
      </c>
      <c r="H2602" s="32">
        <v>0</v>
      </c>
      <c r="I2602" s="32">
        <v>0</v>
      </c>
      <c r="J2602" s="29">
        <f>Лист4!E2600/1000</f>
        <v>1499.5750300000007</v>
      </c>
      <c r="K2602" s="33"/>
      <c r="L2602" s="33"/>
    </row>
    <row r="2603" spans="1:12" s="39" customFormat="1" ht="18.75" customHeight="1" x14ac:dyDescent="0.25">
      <c r="A2603" s="23" t="str">
        <f>Лист4!A2601</f>
        <v xml:space="preserve">Тренева ул. д.11 - корп. 2 </v>
      </c>
      <c r="B2603" s="49">
        <f t="shared" si="80"/>
        <v>215.71430638297872</v>
      </c>
      <c r="C2603" s="49">
        <f t="shared" si="81"/>
        <v>14.707793617021277</v>
      </c>
      <c r="D2603" s="30">
        <v>0</v>
      </c>
      <c r="E2603" s="31">
        <v>14.707793617021277</v>
      </c>
      <c r="F2603" s="32">
        <v>0</v>
      </c>
      <c r="G2603" s="32">
        <v>0</v>
      </c>
      <c r="H2603" s="32">
        <v>0</v>
      </c>
      <c r="I2603" s="32">
        <v>0</v>
      </c>
      <c r="J2603" s="29">
        <f>Лист4!E2601/1000</f>
        <v>230.4221</v>
      </c>
      <c r="K2603" s="33"/>
      <c r="L2603" s="33"/>
    </row>
    <row r="2604" spans="1:12" s="39" customFormat="1" ht="18.75" customHeight="1" x14ac:dyDescent="0.25">
      <c r="A2604" s="23" t="str">
        <f>Лист4!A2602</f>
        <v xml:space="preserve">Тренева ул. д.13 </v>
      </c>
      <c r="B2604" s="49">
        <f t="shared" si="80"/>
        <v>819.63274893617029</v>
      </c>
      <c r="C2604" s="49">
        <f t="shared" si="81"/>
        <v>55.884051063829794</v>
      </c>
      <c r="D2604" s="30">
        <v>0</v>
      </c>
      <c r="E2604" s="31">
        <v>55.884051063829794</v>
      </c>
      <c r="F2604" s="32">
        <v>0</v>
      </c>
      <c r="G2604" s="32">
        <v>0</v>
      </c>
      <c r="H2604" s="32">
        <v>0</v>
      </c>
      <c r="I2604" s="32">
        <v>0</v>
      </c>
      <c r="J2604" s="29">
        <f>Лист4!E2602/1000</f>
        <v>875.5168000000001</v>
      </c>
      <c r="K2604" s="33"/>
      <c r="L2604" s="33"/>
    </row>
    <row r="2605" spans="1:12" s="39" customFormat="1" ht="18.75" customHeight="1" x14ac:dyDescent="0.25">
      <c r="A2605" s="23" t="str">
        <f>Лист4!A2603</f>
        <v xml:space="preserve">Тренева ул. д.14 </v>
      </c>
      <c r="B2605" s="49">
        <f t="shared" si="80"/>
        <v>418.21812765957463</v>
      </c>
      <c r="C2605" s="49">
        <f t="shared" si="81"/>
        <v>28.514872340425534</v>
      </c>
      <c r="D2605" s="30">
        <v>0</v>
      </c>
      <c r="E2605" s="31">
        <v>28.514872340425534</v>
      </c>
      <c r="F2605" s="32">
        <v>0</v>
      </c>
      <c r="G2605" s="32">
        <v>0</v>
      </c>
      <c r="H2605" s="32">
        <v>0</v>
      </c>
      <c r="I2605" s="32">
        <v>2724.3</v>
      </c>
      <c r="J2605" s="29">
        <f>Лист4!E2603/1000-I2605</f>
        <v>-2277.567</v>
      </c>
      <c r="K2605" s="33"/>
      <c r="L2605" s="33"/>
    </row>
    <row r="2606" spans="1:12" s="39" customFormat="1" ht="18.75" customHeight="1" x14ac:dyDescent="0.25">
      <c r="A2606" s="23" t="str">
        <f>Лист4!A2604</f>
        <v xml:space="preserve">Тренева ул. д.15 </v>
      </c>
      <c r="B2606" s="49">
        <f t="shared" si="80"/>
        <v>575.66535914893655</v>
      </c>
      <c r="C2606" s="49">
        <f t="shared" si="81"/>
        <v>39.249910851063845</v>
      </c>
      <c r="D2606" s="30">
        <v>0</v>
      </c>
      <c r="E2606" s="31">
        <v>39.249910851063845</v>
      </c>
      <c r="F2606" s="32">
        <v>0</v>
      </c>
      <c r="G2606" s="32">
        <v>0</v>
      </c>
      <c r="H2606" s="32">
        <v>0</v>
      </c>
      <c r="I2606" s="32">
        <v>5071.1000000000004</v>
      </c>
      <c r="J2606" s="29">
        <f>Лист4!E2604/1000-I2606</f>
        <v>-4456.1847299999999</v>
      </c>
      <c r="K2606" s="33"/>
      <c r="L2606" s="33"/>
    </row>
    <row r="2607" spans="1:12" s="39" customFormat="1" ht="18.75" customHeight="1" x14ac:dyDescent="0.25">
      <c r="A2607" s="23" t="str">
        <f>Лист4!A2605</f>
        <v xml:space="preserve">Тренева ул. д.15А </v>
      </c>
      <c r="B2607" s="49">
        <f t="shared" si="80"/>
        <v>404.64766638297868</v>
      </c>
      <c r="C2607" s="49">
        <f t="shared" si="81"/>
        <v>27.589613617021275</v>
      </c>
      <c r="D2607" s="30">
        <v>0</v>
      </c>
      <c r="E2607" s="31">
        <v>27.589613617021275</v>
      </c>
      <c r="F2607" s="32">
        <v>0</v>
      </c>
      <c r="G2607" s="32">
        <v>0</v>
      </c>
      <c r="H2607" s="32">
        <v>0</v>
      </c>
      <c r="I2607" s="32">
        <v>0</v>
      </c>
      <c r="J2607" s="29">
        <f>Лист4!E2605/1000</f>
        <v>432.23727999999994</v>
      </c>
      <c r="K2607" s="33"/>
      <c r="L2607" s="33"/>
    </row>
    <row r="2608" spans="1:12" s="39" customFormat="1" ht="18.75" customHeight="1" x14ac:dyDescent="0.25">
      <c r="A2608" s="23" t="str">
        <f>Лист4!A2606</f>
        <v xml:space="preserve">Тренева ул. д.19 </v>
      </c>
      <c r="B2608" s="49">
        <f t="shared" si="80"/>
        <v>401.12611234042572</v>
      </c>
      <c r="C2608" s="49">
        <f t="shared" si="81"/>
        <v>27.349507659574464</v>
      </c>
      <c r="D2608" s="30">
        <v>0</v>
      </c>
      <c r="E2608" s="31">
        <v>27.349507659574464</v>
      </c>
      <c r="F2608" s="32">
        <v>0</v>
      </c>
      <c r="G2608" s="32">
        <v>0</v>
      </c>
      <c r="H2608" s="32">
        <v>0</v>
      </c>
      <c r="I2608" s="32">
        <v>3261.2</v>
      </c>
      <c r="J2608" s="29">
        <f>Лист4!E2606/1000-I2608</f>
        <v>-2832.7243799999997</v>
      </c>
      <c r="K2608" s="33"/>
      <c r="L2608" s="33"/>
    </row>
    <row r="2609" spans="1:12" s="39" customFormat="1" ht="18.75" customHeight="1" x14ac:dyDescent="0.25">
      <c r="A2609" s="23" t="str">
        <f>Лист4!A2607</f>
        <v xml:space="preserve">Тренева ул. д.21 </v>
      </c>
      <c r="B2609" s="49">
        <f t="shared" si="80"/>
        <v>609.12653531914884</v>
      </c>
      <c r="C2609" s="49">
        <f t="shared" si="81"/>
        <v>41.531354680851059</v>
      </c>
      <c r="D2609" s="30">
        <v>0</v>
      </c>
      <c r="E2609" s="31">
        <v>41.531354680851059</v>
      </c>
      <c r="F2609" s="32">
        <v>0</v>
      </c>
      <c r="G2609" s="32">
        <v>0</v>
      </c>
      <c r="H2609" s="32">
        <v>0</v>
      </c>
      <c r="I2609" s="32">
        <v>0</v>
      </c>
      <c r="J2609" s="29">
        <f>Лист4!E2607/1000</f>
        <v>650.65788999999995</v>
      </c>
      <c r="K2609" s="33"/>
      <c r="L2609" s="33"/>
    </row>
    <row r="2610" spans="1:12" s="39" customFormat="1" ht="25.5" customHeight="1" x14ac:dyDescent="0.25">
      <c r="A2610" s="23" t="str">
        <f>Лист4!A2608</f>
        <v xml:space="preserve">Тренева ул. д.23 </v>
      </c>
      <c r="B2610" s="49">
        <f t="shared" si="80"/>
        <v>494.30289957446797</v>
      </c>
      <c r="C2610" s="49">
        <f t="shared" si="81"/>
        <v>33.702470425531907</v>
      </c>
      <c r="D2610" s="30">
        <v>0</v>
      </c>
      <c r="E2610" s="31">
        <v>33.702470425531907</v>
      </c>
      <c r="F2610" s="32">
        <v>0</v>
      </c>
      <c r="G2610" s="32">
        <v>0</v>
      </c>
      <c r="H2610" s="32">
        <v>0</v>
      </c>
      <c r="I2610" s="32">
        <v>0</v>
      </c>
      <c r="J2610" s="29">
        <f>Лист4!E2608/1000</f>
        <v>528.00536999999986</v>
      </c>
      <c r="K2610" s="33"/>
      <c r="L2610" s="33"/>
    </row>
    <row r="2611" spans="1:12" s="39" customFormat="1" ht="25.5" customHeight="1" x14ac:dyDescent="0.25">
      <c r="A2611" s="23" t="str">
        <f>Лист4!A2609</f>
        <v xml:space="preserve">Тренева ул. д.25 </v>
      </c>
      <c r="B2611" s="49">
        <f t="shared" si="80"/>
        <v>624.7743957446811</v>
      </c>
      <c r="C2611" s="49">
        <f t="shared" si="81"/>
        <v>42.598254255319169</v>
      </c>
      <c r="D2611" s="30">
        <v>0</v>
      </c>
      <c r="E2611" s="31">
        <v>42.598254255319169</v>
      </c>
      <c r="F2611" s="32">
        <v>0</v>
      </c>
      <c r="G2611" s="32">
        <v>0</v>
      </c>
      <c r="H2611" s="32">
        <v>0</v>
      </c>
      <c r="I2611" s="32">
        <v>0</v>
      </c>
      <c r="J2611" s="29">
        <f>Лист4!E2609/1000</f>
        <v>667.37265000000025</v>
      </c>
      <c r="K2611" s="33"/>
      <c r="L2611" s="33"/>
    </row>
    <row r="2612" spans="1:12" s="39" customFormat="1" ht="18.75" customHeight="1" x14ac:dyDescent="0.25">
      <c r="A2612" s="23" t="str">
        <f>Лист4!A2610</f>
        <v xml:space="preserve">Тренева ул. д.25А </v>
      </c>
      <c r="B2612" s="49">
        <f t="shared" si="80"/>
        <v>459.57752851063833</v>
      </c>
      <c r="C2612" s="49">
        <f t="shared" si="81"/>
        <v>31.334831489361704</v>
      </c>
      <c r="D2612" s="30">
        <v>0</v>
      </c>
      <c r="E2612" s="31">
        <v>31.334831489361704</v>
      </c>
      <c r="F2612" s="32">
        <v>0</v>
      </c>
      <c r="G2612" s="32">
        <v>0</v>
      </c>
      <c r="H2612" s="32">
        <v>0</v>
      </c>
      <c r="I2612" s="32">
        <v>0</v>
      </c>
      <c r="J2612" s="29">
        <f>Лист4!E2610/1000</f>
        <v>490.91236000000004</v>
      </c>
      <c r="K2612" s="33"/>
      <c r="L2612" s="33"/>
    </row>
    <row r="2613" spans="1:12" s="39" customFormat="1" ht="18.75" customHeight="1" x14ac:dyDescent="0.25">
      <c r="A2613" s="23" t="str">
        <f>Лист4!A2611</f>
        <v xml:space="preserve">Тренева ул. д.29А </v>
      </c>
      <c r="B2613" s="49">
        <f t="shared" si="80"/>
        <v>329.52327404255323</v>
      </c>
      <c r="C2613" s="49">
        <f t="shared" si="81"/>
        <v>22.467495957446811</v>
      </c>
      <c r="D2613" s="30">
        <v>0</v>
      </c>
      <c r="E2613" s="31">
        <v>22.467495957446811</v>
      </c>
      <c r="F2613" s="32">
        <v>0</v>
      </c>
      <c r="G2613" s="32">
        <v>0</v>
      </c>
      <c r="H2613" s="32">
        <v>0</v>
      </c>
      <c r="I2613" s="32">
        <v>0</v>
      </c>
      <c r="J2613" s="29">
        <f>Лист4!E2611/1000</f>
        <v>351.99077000000005</v>
      </c>
      <c r="K2613" s="33"/>
      <c r="L2613" s="33"/>
    </row>
    <row r="2614" spans="1:12" s="39" customFormat="1" ht="18.75" customHeight="1" x14ac:dyDescent="0.25">
      <c r="A2614" s="23" t="str">
        <f>Лист4!A2612</f>
        <v xml:space="preserve">Тренева ул. д.29Б </v>
      </c>
      <c r="B2614" s="49">
        <f t="shared" si="80"/>
        <v>302.44274382978728</v>
      </c>
      <c r="C2614" s="49">
        <f t="shared" si="81"/>
        <v>20.621096170212766</v>
      </c>
      <c r="D2614" s="30">
        <v>0</v>
      </c>
      <c r="E2614" s="31">
        <v>20.621096170212766</v>
      </c>
      <c r="F2614" s="32">
        <v>0</v>
      </c>
      <c r="G2614" s="32">
        <v>0</v>
      </c>
      <c r="H2614" s="32">
        <v>0</v>
      </c>
      <c r="I2614" s="32">
        <v>0</v>
      </c>
      <c r="J2614" s="29">
        <f>Лист4!E2612/1000</f>
        <v>323.06384000000003</v>
      </c>
      <c r="K2614" s="33"/>
      <c r="L2614" s="33"/>
    </row>
    <row r="2615" spans="1:12" s="39" customFormat="1" ht="18.75" customHeight="1" x14ac:dyDescent="0.25">
      <c r="A2615" s="23" t="str">
        <f>Лист4!A2613</f>
        <v xml:space="preserve">Тренева ул. д.3 </v>
      </c>
      <c r="B2615" s="49">
        <f t="shared" si="80"/>
        <v>426.04034468085104</v>
      </c>
      <c r="C2615" s="49">
        <f t="shared" si="81"/>
        <v>29.048205319148934</v>
      </c>
      <c r="D2615" s="30">
        <v>0</v>
      </c>
      <c r="E2615" s="31">
        <v>29.048205319148934</v>
      </c>
      <c r="F2615" s="32">
        <v>0</v>
      </c>
      <c r="G2615" s="32">
        <v>0</v>
      </c>
      <c r="H2615" s="32">
        <v>0</v>
      </c>
      <c r="I2615" s="32">
        <v>0</v>
      </c>
      <c r="J2615" s="29">
        <f>Лист4!E2613/1000</f>
        <v>455.08854999999994</v>
      </c>
      <c r="K2615" s="33"/>
      <c r="L2615" s="33"/>
    </row>
    <row r="2616" spans="1:12" s="34" customFormat="1" ht="18.75" customHeight="1" x14ac:dyDescent="0.25">
      <c r="A2616" s="23" t="str">
        <f>Лист4!A2614</f>
        <v xml:space="preserve">Тренева ул. д.31 </v>
      </c>
      <c r="B2616" s="49">
        <f t="shared" si="80"/>
        <v>830.52993872340414</v>
      </c>
      <c r="C2616" s="49">
        <f t="shared" si="81"/>
        <v>56.627041276595733</v>
      </c>
      <c r="D2616" s="30">
        <v>0</v>
      </c>
      <c r="E2616" s="31">
        <v>56.627041276595733</v>
      </c>
      <c r="F2616" s="32">
        <v>0</v>
      </c>
      <c r="G2616" s="32">
        <v>0</v>
      </c>
      <c r="H2616" s="32">
        <v>0</v>
      </c>
      <c r="I2616" s="32">
        <v>0</v>
      </c>
      <c r="J2616" s="29">
        <f>Лист4!E2614/1000</f>
        <v>887.15697999999986</v>
      </c>
      <c r="K2616" s="33"/>
      <c r="L2616" s="33"/>
    </row>
    <row r="2617" spans="1:12" s="34" customFormat="1" ht="18.75" customHeight="1" x14ac:dyDescent="0.25">
      <c r="A2617" s="23" t="str">
        <f>Лист4!A2615</f>
        <v xml:space="preserve">Тренева ул. д.33 </v>
      </c>
      <c r="B2617" s="49">
        <f t="shared" si="80"/>
        <v>920.40694127659583</v>
      </c>
      <c r="C2617" s="49">
        <f t="shared" si="81"/>
        <v>62.755018723404262</v>
      </c>
      <c r="D2617" s="30">
        <v>0</v>
      </c>
      <c r="E2617" s="31">
        <v>62.755018723404262</v>
      </c>
      <c r="F2617" s="32">
        <v>0</v>
      </c>
      <c r="G2617" s="32">
        <v>0</v>
      </c>
      <c r="H2617" s="32">
        <v>0</v>
      </c>
      <c r="I2617" s="32">
        <v>0</v>
      </c>
      <c r="J2617" s="29">
        <f>Лист4!E2615/1000</f>
        <v>983.16196000000014</v>
      </c>
      <c r="K2617" s="33"/>
      <c r="L2617" s="33"/>
    </row>
    <row r="2618" spans="1:12" s="34" customFormat="1" ht="18.75" customHeight="1" x14ac:dyDescent="0.25">
      <c r="A2618" s="23" t="str">
        <f>Лист4!A2616</f>
        <v xml:space="preserve">Тренева ул. д.3А </v>
      </c>
      <c r="B2618" s="49">
        <f t="shared" si="80"/>
        <v>448.93131659574482</v>
      </c>
      <c r="C2618" s="49">
        <f t="shared" si="81"/>
        <v>30.608953404255328</v>
      </c>
      <c r="D2618" s="30">
        <v>0</v>
      </c>
      <c r="E2618" s="31">
        <v>30.608953404255328</v>
      </c>
      <c r="F2618" s="32">
        <v>0</v>
      </c>
      <c r="G2618" s="32">
        <v>0</v>
      </c>
      <c r="H2618" s="32">
        <v>0</v>
      </c>
      <c r="I2618" s="32">
        <v>0</v>
      </c>
      <c r="J2618" s="29">
        <f>Лист4!E2616/1000</f>
        <v>479.54027000000013</v>
      </c>
      <c r="K2618" s="33"/>
      <c r="L2618" s="33"/>
    </row>
    <row r="2619" spans="1:12" s="34" customFormat="1" ht="18.75" customHeight="1" x14ac:dyDescent="0.25">
      <c r="A2619" s="23" t="str">
        <f>Лист4!A2617</f>
        <v xml:space="preserve">Тренева ул. д.5 </v>
      </c>
      <c r="B2619" s="49">
        <f t="shared" si="80"/>
        <v>392.62514382978713</v>
      </c>
      <c r="C2619" s="49">
        <f t="shared" si="81"/>
        <v>26.769896170212775</v>
      </c>
      <c r="D2619" s="30">
        <v>0</v>
      </c>
      <c r="E2619" s="31">
        <v>26.769896170212775</v>
      </c>
      <c r="F2619" s="32">
        <v>0</v>
      </c>
      <c r="G2619" s="32">
        <v>0</v>
      </c>
      <c r="H2619" s="32">
        <v>0</v>
      </c>
      <c r="I2619" s="32">
        <v>4068.1</v>
      </c>
      <c r="J2619" s="29">
        <f>Лист4!E2617/1000-I2619</f>
        <v>-3648.70496</v>
      </c>
      <c r="K2619" s="33"/>
      <c r="L2619" s="33"/>
    </row>
    <row r="2620" spans="1:12" s="34" customFormat="1" ht="25.5" customHeight="1" x14ac:dyDescent="0.25">
      <c r="A2620" s="23" t="str">
        <f>Лист4!A2618</f>
        <v xml:space="preserve">Тренева ул. д.7 </v>
      </c>
      <c r="B2620" s="49">
        <f t="shared" si="80"/>
        <v>425.75944680851063</v>
      </c>
      <c r="C2620" s="49">
        <f t="shared" si="81"/>
        <v>29.029053191489364</v>
      </c>
      <c r="D2620" s="30">
        <v>0</v>
      </c>
      <c r="E2620" s="31">
        <v>29.029053191489364</v>
      </c>
      <c r="F2620" s="32">
        <v>0</v>
      </c>
      <c r="G2620" s="32">
        <v>0</v>
      </c>
      <c r="H2620" s="32">
        <v>0</v>
      </c>
      <c r="I2620" s="32">
        <v>0</v>
      </c>
      <c r="J2620" s="29">
        <f>Лист4!E2618/1000</f>
        <v>454.7885</v>
      </c>
      <c r="K2620" s="33"/>
      <c r="L2620" s="33"/>
    </row>
    <row r="2621" spans="1:12" s="34" customFormat="1" ht="18.75" customHeight="1" x14ac:dyDescent="0.25">
      <c r="A2621" s="23" t="str">
        <f>Лист4!A2619</f>
        <v xml:space="preserve">Хибинская ул. д.10 </v>
      </c>
      <c r="B2621" s="49">
        <f t="shared" si="80"/>
        <v>607.03193872340432</v>
      </c>
      <c r="C2621" s="49">
        <f t="shared" si="81"/>
        <v>41.388541276595753</v>
      </c>
      <c r="D2621" s="30">
        <v>0</v>
      </c>
      <c r="E2621" s="31">
        <v>41.388541276595753</v>
      </c>
      <c r="F2621" s="32">
        <v>0</v>
      </c>
      <c r="G2621" s="32">
        <v>0</v>
      </c>
      <c r="H2621" s="32">
        <v>0</v>
      </c>
      <c r="I2621" s="32">
        <v>0</v>
      </c>
      <c r="J2621" s="29">
        <f>Лист4!E2619/1000</f>
        <v>648.42048000000011</v>
      </c>
      <c r="K2621" s="33"/>
      <c r="L2621" s="33"/>
    </row>
    <row r="2622" spans="1:12" s="34" customFormat="1" ht="25.5" customHeight="1" x14ac:dyDescent="0.25">
      <c r="A2622" s="23" t="str">
        <f>Лист4!A2620</f>
        <v xml:space="preserve">Хибинская ул. д.4 </v>
      </c>
      <c r="B2622" s="49">
        <f t="shared" si="80"/>
        <v>1261.0279702127655</v>
      </c>
      <c r="C2622" s="49">
        <f t="shared" si="81"/>
        <v>85.979179787234003</v>
      </c>
      <c r="D2622" s="30">
        <v>0</v>
      </c>
      <c r="E2622" s="31">
        <v>85.979179787234003</v>
      </c>
      <c r="F2622" s="32">
        <v>0</v>
      </c>
      <c r="G2622" s="32">
        <v>0</v>
      </c>
      <c r="H2622" s="32">
        <v>0</v>
      </c>
      <c r="I2622" s="32">
        <v>0</v>
      </c>
      <c r="J2622" s="29">
        <f>Лист4!E2620/1000</f>
        <v>1347.0071499999995</v>
      </c>
      <c r="K2622" s="33"/>
      <c r="L2622" s="33"/>
    </row>
    <row r="2623" spans="1:12" s="34" customFormat="1" ht="25.5" customHeight="1" x14ac:dyDescent="0.25">
      <c r="A2623" s="23" t="str">
        <f>Лист4!A2621</f>
        <v xml:space="preserve">Хибинская ул. д.43 </v>
      </c>
      <c r="B2623" s="49">
        <f t="shared" si="80"/>
        <v>550.40204765957435</v>
      </c>
      <c r="C2623" s="49">
        <f t="shared" si="81"/>
        <v>37.527412340425521</v>
      </c>
      <c r="D2623" s="30">
        <v>0</v>
      </c>
      <c r="E2623" s="31">
        <v>37.527412340425521</v>
      </c>
      <c r="F2623" s="32">
        <v>0</v>
      </c>
      <c r="G2623" s="32">
        <v>0</v>
      </c>
      <c r="H2623" s="32">
        <v>0</v>
      </c>
      <c r="I2623" s="32">
        <v>0</v>
      </c>
      <c r="J2623" s="29">
        <f>Лист4!E2621/1000</f>
        <v>587.92945999999984</v>
      </c>
      <c r="K2623" s="33"/>
      <c r="L2623" s="33"/>
    </row>
    <row r="2624" spans="1:12" s="34" customFormat="1" ht="18.75" customHeight="1" x14ac:dyDescent="0.25">
      <c r="A2624" s="23" t="str">
        <f>Лист4!A2622</f>
        <v xml:space="preserve">Хибинская ул. д.45 </v>
      </c>
      <c r="B2624" s="49">
        <f t="shared" si="80"/>
        <v>448.28073446808509</v>
      </c>
      <c r="C2624" s="49">
        <f t="shared" si="81"/>
        <v>30.564595531914893</v>
      </c>
      <c r="D2624" s="30">
        <v>0</v>
      </c>
      <c r="E2624" s="31">
        <v>30.564595531914893</v>
      </c>
      <c r="F2624" s="32">
        <v>0</v>
      </c>
      <c r="G2624" s="32">
        <v>0</v>
      </c>
      <c r="H2624" s="32">
        <v>0</v>
      </c>
      <c r="I2624" s="32">
        <v>0</v>
      </c>
      <c r="J2624" s="29">
        <f>Лист4!E2622/1000</f>
        <v>478.84532999999999</v>
      </c>
      <c r="K2624" s="33"/>
      <c r="L2624" s="33"/>
    </row>
    <row r="2625" spans="1:12" s="34" customFormat="1" ht="25.5" customHeight="1" x14ac:dyDescent="0.25">
      <c r="A2625" s="23" t="str">
        <f>Лист4!A2623</f>
        <v xml:space="preserve">Хибинская ул. д.45 - корп. 4 </v>
      </c>
      <c r="B2625" s="49">
        <f t="shared" si="80"/>
        <v>687.43549787234042</v>
      </c>
      <c r="C2625" s="49">
        <f t="shared" si="81"/>
        <v>46.870602127659581</v>
      </c>
      <c r="D2625" s="30">
        <v>0</v>
      </c>
      <c r="E2625" s="31">
        <v>46.870602127659581</v>
      </c>
      <c r="F2625" s="32">
        <v>0</v>
      </c>
      <c r="G2625" s="32">
        <v>0</v>
      </c>
      <c r="H2625" s="32">
        <v>0</v>
      </c>
      <c r="I2625" s="32">
        <v>0</v>
      </c>
      <c r="J2625" s="29">
        <f>Лист4!E2623/1000</f>
        <v>734.30610000000001</v>
      </c>
      <c r="K2625" s="33"/>
      <c r="L2625" s="33"/>
    </row>
    <row r="2626" spans="1:12" s="34" customFormat="1" ht="18.75" customHeight="1" x14ac:dyDescent="0.25">
      <c r="A2626" s="23" t="str">
        <f>Лист4!A2624</f>
        <v xml:space="preserve">Хибинская ул. д.45 - корп. 5 </v>
      </c>
      <c r="B2626" s="49">
        <f t="shared" si="80"/>
        <v>456.49316595744671</v>
      </c>
      <c r="C2626" s="49">
        <f t="shared" si="81"/>
        <v>31.124534042553186</v>
      </c>
      <c r="D2626" s="30">
        <v>0</v>
      </c>
      <c r="E2626" s="31">
        <v>31.124534042553186</v>
      </c>
      <c r="F2626" s="32">
        <v>0</v>
      </c>
      <c r="G2626" s="32">
        <v>0</v>
      </c>
      <c r="H2626" s="32">
        <v>0</v>
      </c>
      <c r="I2626" s="32">
        <v>0</v>
      </c>
      <c r="J2626" s="29">
        <f>Лист4!E2624/1000</f>
        <v>487.6176999999999</v>
      </c>
      <c r="K2626" s="33"/>
      <c r="L2626" s="33"/>
    </row>
    <row r="2627" spans="1:12" s="34" customFormat="1" ht="18.75" customHeight="1" x14ac:dyDescent="0.25">
      <c r="A2627" s="23" t="str">
        <f>Лист4!A2625</f>
        <v xml:space="preserve">Хибинская ул. д.45А </v>
      </c>
      <c r="B2627" s="49">
        <f t="shared" si="80"/>
        <v>412.41340425531916</v>
      </c>
      <c r="C2627" s="49">
        <f t="shared" si="81"/>
        <v>28.119095744680855</v>
      </c>
      <c r="D2627" s="30">
        <v>0</v>
      </c>
      <c r="E2627" s="31">
        <v>28.119095744680855</v>
      </c>
      <c r="F2627" s="32">
        <v>0</v>
      </c>
      <c r="G2627" s="32">
        <v>0</v>
      </c>
      <c r="H2627" s="32">
        <v>0</v>
      </c>
      <c r="I2627" s="32">
        <v>0</v>
      </c>
      <c r="J2627" s="29">
        <f>Лист4!E2625/1000</f>
        <v>440.53250000000003</v>
      </c>
      <c r="K2627" s="33"/>
      <c r="L2627" s="33"/>
    </row>
    <row r="2628" spans="1:12" s="34" customFormat="1" ht="18.75" customHeight="1" x14ac:dyDescent="0.25">
      <c r="A2628" s="23" t="str">
        <f>Лист4!A2626</f>
        <v xml:space="preserve">Хибинская ул. д.45Б </v>
      </c>
      <c r="B2628" s="49">
        <f t="shared" ref="B2628:B2691" si="82">J2628+I2628-E2628</f>
        <v>489.64470382978726</v>
      </c>
      <c r="C2628" s="49">
        <f t="shared" ref="C2628:C2691" si="83">E2628</f>
        <v>33.384866170212774</v>
      </c>
      <c r="D2628" s="30">
        <v>0</v>
      </c>
      <c r="E2628" s="31">
        <v>33.384866170212774</v>
      </c>
      <c r="F2628" s="32">
        <v>0</v>
      </c>
      <c r="G2628" s="32">
        <v>0</v>
      </c>
      <c r="H2628" s="32">
        <v>0</v>
      </c>
      <c r="I2628" s="32">
        <v>0</v>
      </c>
      <c r="J2628" s="29">
        <f>Лист4!E2626/1000</f>
        <v>523.02957000000004</v>
      </c>
      <c r="K2628" s="33"/>
      <c r="L2628" s="33"/>
    </row>
    <row r="2629" spans="1:12" s="39" customFormat="1" ht="18.75" customHeight="1" x14ac:dyDescent="0.25">
      <c r="A2629" s="23" t="str">
        <f>Лист4!A2627</f>
        <v xml:space="preserve">Хибинская ул. д.47 - корп. 2 </v>
      </c>
      <c r="B2629" s="49">
        <f t="shared" si="82"/>
        <v>420.43291914893615</v>
      </c>
      <c r="C2629" s="49">
        <f t="shared" si="83"/>
        <v>28.665880851063825</v>
      </c>
      <c r="D2629" s="30">
        <v>0</v>
      </c>
      <c r="E2629" s="31">
        <v>28.665880851063825</v>
      </c>
      <c r="F2629" s="32">
        <v>0</v>
      </c>
      <c r="G2629" s="32">
        <v>0</v>
      </c>
      <c r="H2629" s="32">
        <v>0</v>
      </c>
      <c r="I2629" s="32">
        <v>0</v>
      </c>
      <c r="J2629" s="29">
        <f>Лист4!E2627/1000</f>
        <v>449.09879999999998</v>
      </c>
      <c r="K2629" s="33"/>
      <c r="L2629" s="33"/>
    </row>
    <row r="2630" spans="1:12" s="34" customFormat="1" ht="18.75" customHeight="1" x14ac:dyDescent="0.25">
      <c r="A2630" s="23" t="str">
        <f>Лист4!A2628</f>
        <v xml:space="preserve">Хибинская ул. д.49 </v>
      </c>
      <c r="B2630" s="49">
        <f t="shared" si="82"/>
        <v>618.52272595744648</v>
      </c>
      <c r="C2630" s="49">
        <f t="shared" si="83"/>
        <v>42.172004042553176</v>
      </c>
      <c r="D2630" s="30">
        <v>0</v>
      </c>
      <c r="E2630" s="31">
        <v>42.172004042553176</v>
      </c>
      <c r="F2630" s="32">
        <v>0</v>
      </c>
      <c r="G2630" s="32">
        <v>0</v>
      </c>
      <c r="H2630" s="32">
        <v>0</v>
      </c>
      <c r="I2630" s="42"/>
      <c r="J2630" s="29">
        <f>Лист4!E2628/1000</f>
        <v>660.69472999999971</v>
      </c>
      <c r="K2630" s="33"/>
      <c r="L2630" s="33"/>
    </row>
    <row r="2631" spans="1:12" s="34" customFormat="1" ht="18.75" customHeight="1" x14ac:dyDescent="0.25">
      <c r="A2631" s="23" t="str">
        <f>Лист4!A2629</f>
        <v xml:space="preserve">Хибинская ул. д.6 - корп. 1 </v>
      </c>
      <c r="B2631" s="49">
        <f t="shared" si="82"/>
        <v>901.18946382978709</v>
      </c>
      <c r="C2631" s="49">
        <f t="shared" si="83"/>
        <v>61.444736170212749</v>
      </c>
      <c r="D2631" s="30">
        <v>0</v>
      </c>
      <c r="E2631" s="31">
        <v>61.444736170212749</v>
      </c>
      <c r="F2631" s="32">
        <v>0</v>
      </c>
      <c r="G2631" s="32">
        <v>0</v>
      </c>
      <c r="H2631" s="32">
        <v>0</v>
      </c>
      <c r="I2631" s="32">
        <v>0</v>
      </c>
      <c r="J2631" s="29">
        <f>Лист4!E2629/1000</f>
        <v>962.63419999999985</v>
      </c>
      <c r="K2631" s="33"/>
      <c r="L2631" s="33"/>
    </row>
    <row r="2632" spans="1:12" s="34" customFormat="1" ht="18.75" customHeight="1" x14ac:dyDescent="0.25">
      <c r="A2632" s="23" t="str">
        <f>Лист4!A2630</f>
        <v xml:space="preserve">Хибинская ул. д.6 - корп. 2 </v>
      </c>
      <c r="B2632" s="49">
        <f t="shared" si="82"/>
        <v>1214.5907821276592</v>
      </c>
      <c r="C2632" s="49">
        <f t="shared" si="83"/>
        <v>82.813007872340393</v>
      </c>
      <c r="D2632" s="30">
        <v>0</v>
      </c>
      <c r="E2632" s="31">
        <v>82.813007872340393</v>
      </c>
      <c r="F2632" s="32">
        <v>0</v>
      </c>
      <c r="G2632" s="32">
        <v>0</v>
      </c>
      <c r="H2632" s="32">
        <v>0</v>
      </c>
      <c r="I2632" s="32">
        <v>0</v>
      </c>
      <c r="J2632" s="29">
        <f>Лист4!E2630/1000</f>
        <v>1297.4037899999996</v>
      </c>
      <c r="K2632" s="33"/>
      <c r="L2632" s="33"/>
    </row>
    <row r="2633" spans="1:12" s="34" customFormat="1" ht="18.75" customHeight="1" x14ac:dyDescent="0.25">
      <c r="A2633" s="23" t="str">
        <f>Лист4!A2631</f>
        <v xml:space="preserve">Химиков ул. д.1 </v>
      </c>
      <c r="B2633" s="49">
        <f t="shared" si="82"/>
        <v>876.39344170212769</v>
      </c>
      <c r="C2633" s="49">
        <f t="shared" si="83"/>
        <v>59.754098297872346</v>
      </c>
      <c r="D2633" s="30">
        <v>0</v>
      </c>
      <c r="E2633" s="31">
        <v>59.754098297872346</v>
      </c>
      <c r="F2633" s="32">
        <v>0</v>
      </c>
      <c r="G2633" s="32">
        <v>0</v>
      </c>
      <c r="H2633" s="32">
        <v>0</v>
      </c>
      <c r="I2633" s="32">
        <v>0</v>
      </c>
      <c r="J2633" s="29">
        <f>Лист4!E2631/1000</f>
        <v>936.14754000000005</v>
      </c>
      <c r="K2633" s="33"/>
      <c r="L2633" s="33"/>
    </row>
    <row r="2634" spans="1:12" s="34" customFormat="1" ht="18.75" customHeight="1" x14ac:dyDescent="0.25">
      <c r="A2634" s="23" t="str">
        <f>Лист4!A2632</f>
        <v xml:space="preserve">Химиков ул. д.1 - корп. 1 </v>
      </c>
      <c r="B2634" s="49">
        <f t="shared" si="82"/>
        <v>403.89755999999994</v>
      </c>
      <c r="C2634" s="49">
        <f t="shared" si="83"/>
        <v>27.538469999999997</v>
      </c>
      <c r="D2634" s="30">
        <v>0</v>
      </c>
      <c r="E2634" s="31">
        <v>27.538469999999997</v>
      </c>
      <c r="F2634" s="32">
        <v>0</v>
      </c>
      <c r="G2634" s="32">
        <v>0</v>
      </c>
      <c r="H2634" s="32">
        <v>0</v>
      </c>
      <c r="I2634" s="32">
        <v>0</v>
      </c>
      <c r="J2634" s="29">
        <f>Лист4!E2632/1000</f>
        <v>431.43602999999996</v>
      </c>
      <c r="K2634" s="33"/>
      <c r="L2634" s="33"/>
    </row>
    <row r="2635" spans="1:12" s="39" customFormat="1" ht="18.75" customHeight="1" x14ac:dyDescent="0.25">
      <c r="A2635" s="23" t="str">
        <f>Лист4!A2633</f>
        <v xml:space="preserve">Химиков ул. д.2 </v>
      </c>
      <c r="B2635" s="49">
        <f t="shared" si="82"/>
        <v>567.29082042553182</v>
      </c>
      <c r="C2635" s="49">
        <f t="shared" si="83"/>
        <v>38.678919574468075</v>
      </c>
      <c r="D2635" s="30">
        <v>0</v>
      </c>
      <c r="E2635" s="31">
        <v>38.678919574468075</v>
      </c>
      <c r="F2635" s="32">
        <v>0</v>
      </c>
      <c r="G2635" s="32">
        <v>0</v>
      </c>
      <c r="H2635" s="32">
        <v>0</v>
      </c>
      <c r="I2635" s="32">
        <v>0</v>
      </c>
      <c r="J2635" s="29">
        <f>Лист4!E2633/1000</f>
        <v>605.96973999999989</v>
      </c>
      <c r="K2635" s="33"/>
      <c r="L2635" s="33"/>
    </row>
    <row r="2636" spans="1:12" s="39" customFormat="1" ht="25.5" customHeight="1" x14ac:dyDescent="0.25">
      <c r="A2636" s="23" t="str">
        <f>Лист4!A2634</f>
        <v xml:space="preserve">Химиков ул. д.3 </v>
      </c>
      <c r="B2636" s="49">
        <f t="shared" si="82"/>
        <v>328.75873191489359</v>
      </c>
      <c r="C2636" s="49">
        <f t="shared" si="83"/>
        <v>22.41536808510638</v>
      </c>
      <c r="D2636" s="30">
        <v>0</v>
      </c>
      <c r="E2636" s="31">
        <v>22.41536808510638</v>
      </c>
      <c r="F2636" s="32">
        <v>0</v>
      </c>
      <c r="G2636" s="32">
        <v>0</v>
      </c>
      <c r="H2636" s="32">
        <v>0</v>
      </c>
      <c r="I2636" s="32">
        <v>0</v>
      </c>
      <c r="J2636" s="29">
        <f>Лист4!E2634/1000</f>
        <v>351.17409999999995</v>
      </c>
      <c r="K2636" s="33"/>
      <c r="L2636" s="33"/>
    </row>
    <row r="2637" spans="1:12" s="39" customFormat="1" ht="25.5" customHeight="1" x14ac:dyDescent="0.25">
      <c r="A2637" s="23" t="str">
        <f>Лист4!A2635</f>
        <v xml:space="preserve">Химиков ул. д.6 </v>
      </c>
      <c r="B2637" s="49">
        <f t="shared" si="82"/>
        <v>799.89684851063816</v>
      </c>
      <c r="C2637" s="49">
        <f t="shared" si="83"/>
        <v>54.538421489361696</v>
      </c>
      <c r="D2637" s="30">
        <v>0</v>
      </c>
      <c r="E2637" s="31">
        <v>54.538421489361696</v>
      </c>
      <c r="F2637" s="32">
        <v>0</v>
      </c>
      <c r="G2637" s="32">
        <v>0</v>
      </c>
      <c r="H2637" s="32">
        <v>0</v>
      </c>
      <c r="I2637" s="32">
        <v>0</v>
      </c>
      <c r="J2637" s="29">
        <f>Лист4!E2635/1000</f>
        <v>854.43526999999983</v>
      </c>
      <c r="K2637" s="33"/>
      <c r="L2637" s="33"/>
    </row>
    <row r="2638" spans="1:12" s="39" customFormat="1" ht="18.75" customHeight="1" x14ac:dyDescent="0.25">
      <c r="A2638" s="23" t="str">
        <f>Лист4!A2636</f>
        <v xml:space="preserve">Химиков ул. д.7 - корп. 1 </v>
      </c>
      <c r="B2638" s="49">
        <f t="shared" si="82"/>
        <v>317.77562042553188</v>
      </c>
      <c r="C2638" s="49">
        <f t="shared" si="83"/>
        <v>21.666519574468087</v>
      </c>
      <c r="D2638" s="30">
        <v>0</v>
      </c>
      <c r="E2638" s="31">
        <v>21.666519574468087</v>
      </c>
      <c r="F2638" s="32">
        <v>0</v>
      </c>
      <c r="G2638" s="32">
        <v>0</v>
      </c>
      <c r="H2638" s="32">
        <v>0</v>
      </c>
      <c r="I2638" s="32">
        <v>0</v>
      </c>
      <c r="J2638" s="29">
        <f>Лист4!E2636/1000</f>
        <v>339.44213999999999</v>
      </c>
      <c r="K2638" s="33"/>
      <c r="L2638" s="33"/>
    </row>
    <row r="2639" spans="1:12" s="39" customFormat="1" ht="25.5" customHeight="1" x14ac:dyDescent="0.25">
      <c r="A2639" s="23" t="str">
        <f>Лист4!A2637</f>
        <v xml:space="preserve">Химиков ул. д.8 </v>
      </c>
      <c r="B2639" s="49">
        <f t="shared" si="82"/>
        <v>1078.8625310638299</v>
      </c>
      <c r="C2639" s="49">
        <f t="shared" si="83"/>
        <v>73.558808936170209</v>
      </c>
      <c r="D2639" s="30">
        <v>0</v>
      </c>
      <c r="E2639" s="31">
        <v>73.558808936170209</v>
      </c>
      <c r="F2639" s="32">
        <v>0</v>
      </c>
      <c r="G2639" s="32">
        <v>0</v>
      </c>
      <c r="H2639" s="32">
        <v>0</v>
      </c>
      <c r="I2639" s="32">
        <v>0</v>
      </c>
      <c r="J2639" s="29">
        <f>Лист4!E2637/1000</f>
        <v>1152.4213400000001</v>
      </c>
      <c r="K2639" s="33"/>
      <c r="L2639" s="33"/>
    </row>
    <row r="2640" spans="1:12" s="39" customFormat="1" ht="25.5" customHeight="1" x14ac:dyDescent="0.25">
      <c r="A2640" s="23" t="str">
        <f>Лист4!A2638</f>
        <v xml:space="preserve">Чекалина ул. д.1/1 </v>
      </c>
      <c r="B2640" s="49">
        <f t="shared" si="82"/>
        <v>63.113693617021291</v>
      </c>
      <c r="C2640" s="49">
        <f t="shared" si="83"/>
        <v>4.3032063829787237</v>
      </c>
      <c r="D2640" s="30">
        <v>0</v>
      </c>
      <c r="E2640" s="31">
        <v>4.3032063829787237</v>
      </c>
      <c r="F2640" s="32">
        <v>0</v>
      </c>
      <c r="G2640" s="32">
        <v>0</v>
      </c>
      <c r="H2640" s="32">
        <v>0</v>
      </c>
      <c r="I2640" s="32">
        <v>0</v>
      </c>
      <c r="J2640" s="29">
        <f>Лист4!E2638/1000</f>
        <v>67.416900000000012</v>
      </c>
      <c r="K2640" s="33"/>
      <c r="L2640" s="33"/>
    </row>
    <row r="2641" spans="1:12" s="39" customFormat="1" ht="18.75" customHeight="1" x14ac:dyDescent="0.25">
      <c r="A2641" s="23" t="str">
        <f>Лист4!A2639</f>
        <v xml:space="preserve">Чекалина ул. д.11 </v>
      </c>
      <c r="B2641" s="49">
        <f t="shared" si="82"/>
        <v>75.972085106382977</v>
      </c>
      <c r="C2641" s="49">
        <f t="shared" si="83"/>
        <v>5.1799148936170214</v>
      </c>
      <c r="D2641" s="30">
        <v>0</v>
      </c>
      <c r="E2641" s="31">
        <v>5.1799148936170214</v>
      </c>
      <c r="F2641" s="32">
        <v>0</v>
      </c>
      <c r="G2641" s="32">
        <v>0</v>
      </c>
      <c r="H2641" s="32">
        <v>0</v>
      </c>
      <c r="I2641" s="32">
        <v>0</v>
      </c>
      <c r="J2641" s="29">
        <f>Лист4!E2639/1000</f>
        <v>81.152000000000001</v>
      </c>
      <c r="K2641" s="33"/>
      <c r="L2641" s="33"/>
    </row>
    <row r="2642" spans="1:12" s="39" customFormat="1" ht="25.5" customHeight="1" x14ac:dyDescent="0.25">
      <c r="A2642" s="23" t="str">
        <f>Лист4!A2640</f>
        <v xml:space="preserve">Чекалина ул. д.13 </v>
      </c>
      <c r="B2642" s="49">
        <f t="shared" si="82"/>
        <v>82.413404255319151</v>
      </c>
      <c r="C2642" s="49">
        <f t="shared" si="83"/>
        <v>5.6190957446808509</v>
      </c>
      <c r="D2642" s="30">
        <v>0</v>
      </c>
      <c r="E2642" s="31">
        <v>5.6190957446808509</v>
      </c>
      <c r="F2642" s="32">
        <v>0</v>
      </c>
      <c r="G2642" s="32">
        <v>0</v>
      </c>
      <c r="H2642" s="32">
        <v>0</v>
      </c>
      <c r="I2642" s="32">
        <v>0</v>
      </c>
      <c r="J2642" s="29">
        <f>Лист4!E2640/1000</f>
        <v>88.032499999999999</v>
      </c>
      <c r="K2642" s="33"/>
      <c r="L2642" s="33"/>
    </row>
    <row r="2643" spans="1:12" s="39" customFormat="1" ht="25.5" customHeight="1" x14ac:dyDescent="0.25">
      <c r="A2643" s="23" t="str">
        <f>Лист4!A2641</f>
        <v xml:space="preserve">Чекалина ул. д.3 </v>
      </c>
      <c r="B2643" s="49">
        <f t="shared" si="82"/>
        <v>46.428800000000003</v>
      </c>
      <c r="C2643" s="49">
        <f t="shared" si="83"/>
        <v>3.1655999999999995</v>
      </c>
      <c r="D2643" s="30">
        <v>0</v>
      </c>
      <c r="E2643" s="31">
        <v>3.1655999999999995</v>
      </c>
      <c r="F2643" s="32">
        <v>0</v>
      </c>
      <c r="G2643" s="32">
        <v>0</v>
      </c>
      <c r="H2643" s="32">
        <v>0</v>
      </c>
      <c r="I2643" s="32">
        <v>0</v>
      </c>
      <c r="J2643" s="29">
        <f>Лист4!E2641/1000</f>
        <v>49.5944</v>
      </c>
      <c r="K2643" s="33"/>
      <c r="L2643" s="33"/>
    </row>
    <row r="2644" spans="1:12" s="39" customFormat="1" ht="25.5" customHeight="1" x14ac:dyDescent="0.25">
      <c r="A2644" s="23" t="str">
        <f>Лист4!A2642</f>
        <v xml:space="preserve">Чекалина ул. д.5 </v>
      </c>
      <c r="B2644" s="49">
        <f t="shared" si="82"/>
        <v>50.592136170212761</v>
      </c>
      <c r="C2644" s="49">
        <f t="shared" si="83"/>
        <v>3.4494638297872333</v>
      </c>
      <c r="D2644" s="30">
        <v>0</v>
      </c>
      <c r="E2644" s="31">
        <v>3.4494638297872333</v>
      </c>
      <c r="F2644" s="32">
        <v>0</v>
      </c>
      <c r="G2644" s="32">
        <v>0</v>
      </c>
      <c r="H2644" s="32">
        <v>0</v>
      </c>
      <c r="I2644" s="32">
        <v>0</v>
      </c>
      <c r="J2644" s="29">
        <f>Лист4!E2642/1000</f>
        <v>54.041599999999995</v>
      </c>
      <c r="K2644" s="33"/>
      <c r="L2644" s="33"/>
    </row>
    <row r="2645" spans="1:12" s="39" customFormat="1" ht="25.5" customHeight="1" x14ac:dyDescent="0.25">
      <c r="A2645" s="23" t="str">
        <f>Лист4!A2643</f>
        <v xml:space="preserve">Чехова (Трусовский) ул. д.50 </v>
      </c>
      <c r="B2645" s="49">
        <f t="shared" si="82"/>
        <v>0</v>
      </c>
      <c r="C2645" s="49">
        <f t="shared" si="83"/>
        <v>0</v>
      </c>
      <c r="D2645" s="30">
        <v>0</v>
      </c>
      <c r="E2645" s="31">
        <v>0</v>
      </c>
      <c r="F2645" s="32">
        <v>0</v>
      </c>
      <c r="G2645" s="32">
        <v>0</v>
      </c>
      <c r="H2645" s="32">
        <v>0</v>
      </c>
      <c r="I2645" s="32">
        <v>0</v>
      </c>
      <c r="J2645" s="29">
        <f>Лист4!E2643/1000</f>
        <v>0</v>
      </c>
      <c r="K2645" s="33"/>
      <c r="L2645" s="33"/>
    </row>
    <row r="2646" spans="1:12" s="34" customFormat="1" ht="25.5" customHeight="1" x14ac:dyDescent="0.25">
      <c r="A2646" s="23" t="str">
        <f>Лист4!A2644</f>
        <v xml:space="preserve">Чехова ул. д.1 </v>
      </c>
      <c r="B2646" s="49">
        <f t="shared" si="82"/>
        <v>0</v>
      </c>
      <c r="C2646" s="49">
        <f t="shared" si="83"/>
        <v>0</v>
      </c>
      <c r="D2646" s="30">
        <v>0</v>
      </c>
      <c r="E2646" s="31">
        <v>0</v>
      </c>
      <c r="F2646" s="32">
        <v>0</v>
      </c>
      <c r="G2646" s="32">
        <v>0</v>
      </c>
      <c r="H2646" s="32">
        <v>0</v>
      </c>
      <c r="I2646" s="32">
        <v>0</v>
      </c>
      <c r="J2646" s="29">
        <f>Лист4!E2644/1000</f>
        <v>0</v>
      </c>
      <c r="K2646" s="33"/>
      <c r="L2646" s="33"/>
    </row>
    <row r="2647" spans="1:12" s="34" customFormat="1" ht="25.5" customHeight="1" x14ac:dyDescent="0.25">
      <c r="A2647" s="23" t="str">
        <f>Лист4!A2645</f>
        <v xml:space="preserve">Чкалова ул. д.80 - корп. 1 </v>
      </c>
      <c r="B2647" s="49">
        <f t="shared" si="82"/>
        <v>1036.6507285106381</v>
      </c>
      <c r="C2647" s="49">
        <f t="shared" si="83"/>
        <v>70.680731489361705</v>
      </c>
      <c r="D2647" s="30">
        <v>0</v>
      </c>
      <c r="E2647" s="31">
        <v>70.680731489361705</v>
      </c>
      <c r="F2647" s="32">
        <v>0</v>
      </c>
      <c r="G2647" s="32">
        <v>0</v>
      </c>
      <c r="H2647" s="32">
        <v>0</v>
      </c>
      <c r="I2647" s="32">
        <v>0</v>
      </c>
      <c r="J2647" s="29">
        <f>Лист4!E2645/1000</f>
        <v>1107.3314599999999</v>
      </c>
      <c r="K2647" s="33"/>
      <c r="L2647" s="33"/>
    </row>
    <row r="2648" spans="1:12" s="39" customFormat="1" ht="18.75" customHeight="1" x14ac:dyDescent="0.25">
      <c r="A2648" s="23" t="str">
        <f>Лист4!A2646</f>
        <v xml:space="preserve">Шахтерский пер. д.22 </v>
      </c>
      <c r="B2648" s="49">
        <f t="shared" si="82"/>
        <v>0.16289361702127658</v>
      </c>
      <c r="C2648" s="49">
        <f t="shared" si="83"/>
        <v>1.1106382978723404E-2</v>
      </c>
      <c r="D2648" s="30">
        <v>0</v>
      </c>
      <c r="E2648" s="31">
        <v>1.1106382978723404E-2</v>
      </c>
      <c r="F2648" s="32">
        <v>0</v>
      </c>
      <c r="G2648" s="32">
        <v>0</v>
      </c>
      <c r="H2648" s="32">
        <v>0</v>
      </c>
      <c r="I2648" s="32">
        <v>0</v>
      </c>
      <c r="J2648" s="29">
        <f>Лист4!E2646/1000</f>
        <v>0.17399999999999999</v>
      </c>
      <c r="K2648" s="33"/>
      <c r="L2648" s="33"/>
    </row>
    <row r="2649" spans="1:12" s="39" customFormat="1" ht="25.5" customHeight="1" x14ac:dyDescent="0.25">
      <c r="A2649" s="23" t="str">
        <f>Лист4!A2647</f>
        <v xml:space="preserve">Шахтерский пер. д.3 </v>
      </c>
      <c r="B2649" s="49">
        <f t="shared" si="82"/>
        <v>23.207472340425532</v>
      </c>
      <c r="C2649" s="49">
        <f t="shared" si="83"/>
        <v>1.5823276595744682</v>
      </c>
      <c r="D2649" s="30">
        <v>0</v>
      </c>
      <c r="E2649" s="31">
        <v>1.5823276595744682</v>
      </c>
      <c r="F2649" s="32">
        <v>0</v>
      </c>
      <c r="G2649" s="32">
        <v>0</v>
      </c>
      <c r="H2649" s="32">
        <v>0</v>
      </c>
      <c r="I2649" s="32">
        <v>0</v>
      </c>
      <c r="J2649" s="29">
        <f>Лист4!E2647/1000</f>
        <v>24.7898</v>
      </c>
      <c r="K2649" s="33"/>
      <c r="L2649" s="33"/>
    </row>
    <row r="2650" spans="1:12" s="39" customFormat="1" ht="25.5" customHeight="1" x14ac:dyDescent="0.25">
      <c r="A2650" s="23" t="str">
        <f>Лист4!A2648</f>
        <v xml:space="preserve">Школьная (Трусовский р-н) ул. д.11 </v>
      </c>
      <c r="B2650" s="49">
        <f t="shared" si="82"/>
        <v>6.0851063829787231</v>
      </c>
      <c r="C2650" s="49">
        <f t="shared" si="83"/>
        <v>0.41489361702127658</v>
      </c>
      <c r="D2650" s="30">
        <v>0</v>
      </c>
      <c r="E2650" s="31">
        <v>0.41489361702127658</v>
      </c>
      <c r="F2650" s="32">
        <v>0</v>
      </c>
      <c r="G2650" s="32">
        <v>0</v>
      </c>
      <c r="H2650" s="32">
        <v>0</v>
      </c>
      <c r="I2650" s="32">
        <v>0</v>
      </c>
      <c r="J2650" s="29">
        <f>Лист4!E2648/1000</f>
        <v>6.5</v>
      </c>
      <c r="K2650" s="33"/>
      <c r="L2650" s="33"/>
    </row>
    <row r="2651" spans="1:12" s="39" customFormat="1" ht="25.5" customHeight="1" x14ac:dyDescent="0.25">
      <c r="A2651" s="23" t="str">
        <f>Лист4!A2649</f>
        <v xml:space="preserve">Школьная (Трусовский р-н) ул. д.2А </v>
      </c>
      <c r="B2651" s="49">
        <f t="shared" si="82"/>
        <v>5.9563829787234042</v>
      </c>
      <c r="C2651" s="49">
        <f t="shared" si="83"/>
        <v>0.40611702127659577</v>
      </c>
      <c r="D2651" s="30">
        <v>0</v>
      </c>
      <c r="E2651" s="31">
        <v>0.40611702127659577</v>
      </c>
      <c r="F2651" s="32">
        <v>0</v>
      </c>
      <c r="G2651" s="32">
        <v>0</v>
      </c>
      <c r="H2651" s="32">
        <v>0</v>
      </c>
      <c r="I2651" s="32">
        <v>0</v>
      </c>
      <c r="J2651" s="29">
        <f>Лист4!E2649/1000</f>
        <v>6.3624999999999998</v>
      </c>
      <c r="K2651" s="33"/>
      <c r="L2651" s="33"/>
    </row>
    <row r="2652" spans="1:12" s="39" customFormat="1" ht="25.5" customHeight="1" x14ac:dyDescent="0.25">
      <c r="A2652" s="23" t="str">
        <f>Лист4!A2650</f>
        <v xml:space="preserve">Шоссейная (Трусовский р-н) ул. д.1 </v>
      </c>
      <c r="B2652" s="49">
        <f t="shared" si="82"/>
        <v>5.5101106382978724</v>
      </c>
      <c r="C2652" s="49">
        <f t="shared" si="83"/>
        <v>0.37568936170212774</v>
      </c>
      <c r="D2652" s="30">
        <v>0</v>
      </c>
      <c r="E2652" s="31">
        <v>0.37568936170212774</v>
      </c>
      <c r="F2652" s="32">
        <v>0</v>
      </c>
      <c r="G2652" s="32">
        <v>0</v>
      </c>
      <c r="H2652" s="32">
        <v>0</v>
      </c>
      <c r="I2652" s="32">
        <v>0</v>
      </c>
      <c r="J2652" s="29">
        <f>Лист4!E2650/1000</f>
        <v>5.8858000000000006</v>
      </c>
      <c r="K2652" s="33"/>
      <c r="L2652" s="33"/>
    </row>
    <row r="2653" spans="1:12" s="39" customFormat="1" ht="25.5" customHeight="1" x14ac:dyDescent="0.25">
      <c r="A2653" s="23" t="str">
        <f>Лист4!A2651</f>
        <v xml:space="preserve">Шоссейная (Трусовский р-н) ул. д.11 </v>
      </c>
      <c r="B2653" s="49">
        <f t="shared" si="82"/>
        <v>3.0245787234042556</v>
      </c>
      <c r="C2653" s="49">
        <f t="shared" si="83"/>
        <v>0.20622127659574468</v>
      </c>
      <c r="D2653" s="30">
        <v>0</v>
      </c>
      <c r="E2653" s="31">
        <v>0.20622127659574468</v>
      </c>
      <c r="F2653" s="32">
        <v>0</v>
      </c>
      <c r="G2653" s="32">
        <v>0</v>
      </c>
      <c r="H2653" s="32">
        <v>0</v>
      </c>
      <c r="I2653" s="32">
        <v>0</v>
      </c>
      <c r="J2653" s="29">
        <f>Лист4!E2651/1000</f>
        <v>3.2308000000000003</v>
      </c>
      <c r="K2653" s="33"/>
      <c r="L2653" s="33"/>
    </row>
    <row r="2654" spans="1:12" s="39" customFormat="1" ht="18.75" customHeight="1" x14ac:dyDescent="0.25">
      <c r="A2654" s="23" t="str">
        <f>Лист4!A2652</f>
        <v xml:space="preserve">Шоссейная (Трусовский р-н) ул. д.13 </v>
      </c>
      <c r="B2654" s="49">
        <f t="shared" si="82"/>
        <v>29.332459574468082</v>
      </c>
      <c r="C2654" s="49">
        <f t="shared" si="83"/>
        <v>1.9999404255319146</v>
      </c>
      <c r="D2654" s="30">
        <v>0</v>
      </c>
      <c r="E2654" s="31">
        <v>1.9999404255319146</v>
      </c>
      <c r="F2654" s="32">
        <v>0</v>
      </c>
      <c r="G2654" s="32">
        <v>0</v>
      </c>
      <c r="H2654" s="32">
        <v>0</v>
      </c>
      <c r="I2654" s="32">
        <v>0</v>
      </c>
      <c r="J2654" s="29">
        <f>Лист4!E2652/1000</f>
        <v>31.332399999999996</v>
      </c>
      <c r="K2654" s="33"/>
      <c r="L2654" s="33"/>
    </row>
    <row r="2655" spans="1:12" s="39" customFormat="1" ht="18.75" customHeight="1" x14ac:dyDescent="0.25">
      <c r="A2655" s="23" t="str">
        <f>Лист4!A2653</f>
        <v xml:space="preserve">Шоссейная (Трусовский р-н) ул. д.15/10 - корп. 1 </v>
      </c>
      <c r="B2655" s="49">
        <f t="shared" si="82"/>
        <v>33.794153191489364</v>
      </c>
      <c r="C2655" s="49">
        <f t="shared" si="83"/>
        <v>2.3041468085106387</v>
      </c>
      <c r="D2655" s="30">
        <v>0</v>
      </c>
      <c r="E2655" s="31">
        <v>2.3041468085106387</v>
      </c>
      <c r="F2655" s="32">
        <v>0</v>
      </c>
      <c r="G2655" s="32">
        <v>0</v>
      </c>
      <c r="H2655" s="32">
        <v>0</v>
      </c>
      <c r="I2655" s="32">
        <v>0</v>
      </c>
      <c r="J2655" s="29">
        <f>Лист4!E2653/1000</f>
        <v>36.098300000000002</v>
      </c>
      <c r="K2655" s="33"/>
      <c r="L2655" s="33"/>
    </row>
    <row r="2656" spans="1:12" s="39" customFormat="1" ht="18.75" customHeight="1" x14ac:dyDescent="0.25">
      <c r="A2656" s="23" t="str">
        <f>Лист4!A2654</f>
        <v xml:space="preserve">Шоссейная (Трусовский р-н) ул. д.15/10 - корп. 2 </v>
      </c>
      <c r="B2656" s="49">
        <f t="shared" si="82"/>
        <v>0</v>
      </c>
      <c r="C2656" s="49">
        <f t="shared" si="83"/>
        <v>0</v>
      </c>
      <c r="D2656" s="30">
        <v>0</v>
      </c>
      <c r="E2656" s="31">
        <v>0</v>
      </c>
      <c r="F2656" s="32">
        <v>0</v>
      </c>
      <c r="G2656" s="32">
        <v>0</v>
      </c>
      <c r="H2656" s="32">
        <v>0</v>
      </c>
      <c r="I2656" s="32">
        <v>0</v>
      </c>
      <c r="J2656" s="29">
        <f>Лист4!E2654/1000</f>
        <v>0</v>
      </c>
      <c r="K2656" s="33"/>
      <c r="L2656" s="33"/>
    </row>
    <row r="2657" spans="1:12" s="39" customFormat="1" ht="18.75" customHeight="1" x14ac:dyDescent="0.25">
      <c r="A2657" s="23" t="str">
        <f>Лист4!A2655</f>
        <v xml:space="preserve">Шоссейная (Трусовский р-н) ул. д.2/4 - корп. 10 </v>
      </c>
      <c r="B2657" s="49">
        <f t="shared" si="82"/>
        <v>25.847846808510639</v>
      </c>
      <c r="C2657" s="49">
        <f t="shared" si="83"/>
        <v>1.7623531914893615</v>
      </c>
      <c r="D2657" s="30">
        <v>0</v>
      </c>
      <c r="E2657" s="31">
        <v>1.7623531914893615</v>
      </c>
      <c r="F2657" s="32">
        <v>0</v>
      </c>
      <c r="G2657" s="32">
        <v>0</v>
      </c>
      <c r="H2657" s="32">
        <v>0</v>
      </c>
      <c r="I2657" s="32"/>
      <c r="J2657" s="29">
        <f>Лист4!E2655/1000</f>
        <v>27.610199999999999</v>
      </c>
      <c r="K2657" s="33"/>
      <c r="L2657" s="33"/>
    </row>
    <row r="2658" spans="1:12" s="39" customFormat="1" ht="18.75" customHeight="1" x14ac:dyDescent="0.25">
      <c r="A2658" s="23" t="str">
        <f>Лист4!A2656</f>
        <v xml:space="preserve">Шоссейная (Трусовский р-н) ул. д.2/4 - корп. 6 </v>
      </c>
      <c r="B2658" s="49">
        <f t="shared" si="82"/>
        <v>61.97465531914893</v>
      </c>
      <c r="C2658" s="49">
        <f t="shared" si="83"/>
        <v>4.2255446808510637</v>
      </c>
      <c r="D2658" s="30">
        <v>0</v>
      </c>
      <c r="E2658" s="31">
        <v>4.2255446808510637</v>
      </c>
      <c r="F2658" s="32">
        <v>0</v>
      </c>
      <c r="G2658" s="32">
        <v>0</v>
      </c>
      <c r="H2658" s="32">
        <v>0</v>
      </c>
      <c r="I2658" s="32">
        <v>0</v>
      </c>
      <c r="J2658" s="29">
        <f>Лист4!E2656/1000</f>
        <v>66.200199999999995</v>
      </c>
      <c r="K2658" s="33"/>
      <c r="L2658" s="33"/>
    </row>
    <row r="2659" spans="1:12" s="39" customFormat="1" ht="18.75" customHeight="1" x14ac:dyDescent="0.25">
      <c r="A2659" s="23" t="str">
        <f>Лист4!A2657</f>
        <v xml:space="preserve">Шоссейная (Трусовский р-н) ул. д.2/4 - корп. 7 </v>
      </c>
      <c r="B2659" s="49">
        <f t="shared" si="82"/>
        <v>19.329012765957451</v>
      </c>
      <c r="C2659" s="49">
        <f t="shared" si="83"/>
        <v>1.3178872340425531</v>
      </c>
      <c r="D2659" s="30">
        <v>0</v>
      </c>
      <c r="E2659" s="31">
        <v>1.3178872340425531</v>
      </c>
      <c r="F2659" s="32">
        <v>0</v>
      </c>
      <c r="G2659" s="32">
        <v>0</v>
      </c>
      <c r="H2659" s="32">
        <v>0</v>
      </c>
      <c r="I2659" s="32">
        <v>0</v>
      </c>
      <c r="J2659" s="29">
        <f>Лист4!E2657/1000</f>
        <v>20.646900000000002</v>
      </c>
      <c r="K2659" s="33"/>
      <c r="L2659" s="33"/>
    </row>
    <row r="2660" spans="1:12" s="39" customFormat="1" ht="18.75" customHeight="1" x14ac:dyDescent="0.25">
      <c r="A2660" s="23" t="str">
        <f>Лист4!A2658</f>
        <v xml:space="preserve">Шоссейная (Трусовский р-н) ул. д.2/4 - корп. 8 </v>
      </c>
      <c r="B2660" s="49">
        <f t="shared" si="82"/>
        <v>20.455618723404257</v>
      </c>
      <c r="C2660" s="49">
        <f t="shared" si="83"/>
        <v>1.3947012765957447</v>
      </c>
      <c r="D2660" s="30">
        <v>0</v>
      </c>
      <c r="E2660" s="31">
        <v>1.3947012765957447</v>
      </c>
      <c r="F2660" s="32">
        <v>0</v>
      </c>
      <c r="G2660" s="32">
        <v>0</v>
      </c>
      <c r="H2660" s="32">
        <v>0</v>
      </c>
      <c r="I2660" s="32">
        <v>0</v>
      </c>
      <c r="J2660" s="29">
        <f>Лист4!E2658/1000</f>
        <v>21.85032</v>
      </c>
      <c r="K2660" s="33"/>
      <c r="L2660" s="33"/>
    </row>
    <row r="2661" spans="1:12" s="39" customFormat="1" ht="18.75" customHeight="1" x14ac:dyDescent="0.25">
      <c r="A2661" s="23" t="str">
        <f>Лист4!A2659</f>
        <v xml:space="preserve">Шоссейная (Трусовский р-н) ул. д.2/4 - корп. 9 </v>
      </c>
      <c r="B2661" s="49">
        <f t="shared" si="82"/>
        <v>7.7569191489361717</v>
      </c>
      <c r="C2661" s="49">
        <f t="shared" si="83"/>
        <v>0.52888085106382987</v>
      </c>
      <c r="D2661" s="30">
        <v>0</v>
      </c>
      <c r="E2661" s="31">
        <v>0.52888085106382987</v>
      </c>
      <c r="F2661" s="32">
        <v>0</v>
      </c>
      <c r="G2661" s="32">
        <v>0</v>
      </c>
      <c r="H2661" s="32">
        <v>0</v>
      </c>
      <c r="I2661" s="32">
        <v>0</v>
      </c>
      <c r="J2661" s="29">
        <f>Лист4!E2659/1000</f>
        <v>8.2858000000000018</v>
      </c>
      <c r="K2661" s="33"/>
      <c r="L2661" s="33"/>
    </row>
    <row r="2662" spans="1:12" s="39" customFormat="1" ht="18.75" customHeight="1" x14ac:dyDescent="0.25">
      <c r="A2662" s="23" t="str">
        <f>Лист4!A2660</f>
        <v xml:space="preserve">Шоссейная (Трусовский р-н) ул. д.3 </v>
      </c>
      <c r="B2662" s="49">
        <f t="shared" si="82"/>
        <v>13.296238297872341</v>
      </c>
      <c r="C2662" s="49">
        <f t="shared" si="83"/>
        <v>0.90656170212765963</v>
      </c>
      <c r="D2662" s="30">
        <v>0</v>
      </c>
      <c r="E2662" s="31">
        <v>0.90656170212765963</v>
      </c>
      <c r="F2662" s="32">
        <v>0</v>
      </c>
      <c r="G2662" s="32">
        <v>0</v>
      </c>
      <c r="H2662" s="32">
        <v>0</v>
      </c>
      <c r="I2662" s="32">
        <v>0</v>
      </c>
      <c r="J2662" s="29">
        <f>Лист4!E2660/1000</f>
        <v>14.2028</v>
      </c>
      <c r="K2662" s="33"/>
      <c r="L2662" s="33"/>
    </row>
    <row r="2663" spans="1:12" s="39" customFormat="1" ht="18.75" customHeight="1" x14ac:dyDescent="0.25">
      <c r="A2663" s="23" t="str">
        <f>Лист4!A2661</f>
        <v xml:space="preserve">Шоссейная (Трусовский р-н) ул. д.5 </v>
      </c>
      <c r="B2663" s="49">
        <f t="shared" si="82"/>
        <v>0</v>
      </c>
      <c r="C2663" s="49">
        <f t="shared" si="83"/>
        <v>0</v>
      </c>
      <c r="D2663" s="30">
        <v>0</v>
      </c>
      <c r="E2663" s="31">
        <v>0</v>
      </c>
      <c r="F2663" s="32">
        <v>0</v>
      </c>
      <c r="G2663" s="32">
        <v>0</v>
      </c>
      <c r="H2663" s="32">
        <v>0</v>
      </c>
      <c r="I2663" s="32">
        <v>0</v>
      </c>
      <c r="J2663" s="29">
        <f>Лист4!E2661/1000</f>
        <v>0</v>
      </c>
      <c r="K2663" s="33"/>
      <c r="L2663" s="33"/>
    </row>
    <row r="2664" spans="1:12" s="34" customFormat="1" ht="18.75" customHeight="1" x14ac:dyDescent="0.25">
      <c r="A2664" s="23" t="str">
        <f>Лист4!A2662</f>
        <v xml:space="preserve">Шоссейная (Трусовский р-н) ул. д.6/12 - корп. 1 </v>
      </c>
      <c r="B2664" s="49">
        <f t="shared" si="82"/>
        <v>23.682765957446808</v>
      </c>
      <c r="C2664" s="49">
        <f t="shared" si="83"/>
        <v>1.6147340425531915</v>
      </c>
      <c r="D2664" s="30">
        <v>0</v>
      </c>
      <c r="E2664" s="31">
        <v>1.6147340425531915</v>
      </c>
      <c r="F2664" s="32">
        <v>0</v>
      </c>
      <c r="G2664" s="32">
        <v>0</v>
      </c>
      <c r="H2664" s="32">
        <v>0</v>
      </c>
      <c r="I2664" s="32">
        <v>0</v>
      </c>
      <c r="J2664" s="29">
        <f>Лист4!E2662/1000</f>
        <v>25.297499999999999</v>
      </c>
      <c r="K2664" s="33"/>
      <c r="L2664" s="33"/>
    </row>
    <row r="2665" spans="1:12" s="34" customFormat="1" ht="18.75" customHeight="1" x14ac:dyDescent="0.25">
      <c r="A2665" s="23" t="str">
        <f>Лист4!A2663</f>
        <v xml:space="preserve">Шоссейная (Трусовский р-н) ул. д.6/12 - корп. 2 </v>
      </c>
      <c r="B2665" s="49">
        <f t="shared" si="82"/>
        <v>26.040136170212765</v>
      </c>
      <c r="C2665" s="49">
        <f t="shared" si="83"/>
        <v>1.775463829787234</v>
      </c>
      <c r="D2665" s="30">
        <v>0</v>
      </c>
      <c r="E2665" s="31">
        <v>1.775463829787234</v>
      </c>
      <c r="F2665" s="32">
        <v>0</v>
      </c>
      <c r="G2665" s="32">
        <v>0</v>
      </c>
      <c r="H2665" s="32">
        <v>0</v>
      </c>
      <c r="I2665" s="32">
        <v>0</v>
      </c>
      <c r="J2665" s="29">
        <f>Лист4!E2663/1000</f>
        <v>27.8156</v>
      </c>
      <c r="K2665" s="33"/>
      <c r="L2665" s="33"/>
    </row>
    <row r="2666" spans="1:12" s="34" customFormat="1" ht="18.75" customHeight="1" x14ac:dyDescent="0.25">
      <c r="A2666" s="23" t="str">
        <f>Лист4!A2664</f>
        <v xml:space="preserve">Шоссейная (Трусовский р-н) ул. д.6/12 - корп. 3 </v>
      </c>
      <c r="B2666" s="49">
        <f t="shared" si="82"/>
        <v>25.716661276595744</v>
      </c>
      <c r="C2666" s="49">
        <f t="shared" si="83"/>
        <v>1.7534087234042555</v>
      </c>
      <c r="D2666" s="30">
        <v>0</v>
      </c>
      <c r="E2666" s="31">
        <v>1.7534087234042555</v>
      </c>
      <c r="F2666" s="32">
        <v>0</v>
      </c>
      <c r="G2666" s="32">
        <v>0</v>
      </c>
      <c r="H2666" s="32">
        <v>0</v>
      </c>
      <c r="I2666" s="32">
        <v>0</v>
      </c>
      <c r="J2666" s="29">
        <f>Лист4!E2664/1000</f>
        <v>27.47007</v>
      </c>
      <c r="K2666" s="33"/>
      <c r="L2666" s="33"/>
    </row>
    <row r="2667" spans="1:12" s="39" customFormat="1" ht="18.75" customHeight="1" x14ac:dyDescent="0.25">
      <c r="A2667" s="23" t="str">
        <f>Лист4!A2665</f>
        <v xml:space="preserve">Шоссейная (Трусовский р-н) ул. д.6/12 - корп. 4 </v>
      </c>
      <c r="B2667" s="49">
        <f t="shared" si="82"/>
        <v>38.184885106382978</v>
      </c>
      <c r="C2667" s="49">
        <f t="shared" si="83"/>
        <v>2.6035148936170214</v>
      </c>
      <c r="D2667" s="30">
        <v>0</v>
      </c>
      <c r="E2667" s="31">
        <v>2.6035148936170214</v>
      </c>
      <c r="F2667" s="32">
        <v>0</v>
      </c>
      <c r="G2667" s="32">
        <v>0</v>
      </c>
      <c r="H2667" s="32">
        <v>0</v>
      </c>
      <c r="I2667" s="32">
        <v>0</v>
      </c>
      <c r="J2667" s="29">
        <f>Лист4!E2665/1000</f>
        <v>40.788400000000003</v>
      </c>
      <c r="K2667" s="33"/>
      <c r="L2667" s="33"/>
    </row>
    <row r="2668" spans="1:12" s="34" customFormat="1" ht="18.75" customHeight="1" x14ac:dyDescent="0.25">
      <c r="A2668" s="23" t="str">
        <f>Лист4!A2666</f>
        <v xml:space="preserve">Шоссейная (Трусовский р-н) ул. д.6/12 - корп. 5 </v>
      </c>
      <c r="B2668" s="49">
        <f t="shared" si="82"/>
        <v>33.039880851063835</v>
      </c>
      <c r="C2668" s="49">
        <f t="shared" si="83"/>
        <v>2.2527191489361709</v>
      </c>
      <c r="D2668" s="30">
        <v>0</v>
      </c>
      <c r="E2668" s="31">
        <v>2.2527191489361709</v>
      </c>
      <c r="F2668" s="32">
        <v>0</v>
      </c>
      <c r="G2668" s="32">
        <v>0</v>
      </c>
      <c r="H2668" s="32">
        <v>0</v>
      </c>
      <c r="I2668" s="32">
        <v>0</v>
      </c>
      <c r="J2668" s="29">
        <f>Лист4!E2666/1000</f>
        <v>35.292600000000007</v>
      </c>
      <c r="K2668" s="33"/>
      <c r="L2668" s="33"/>
    </row>
    <row r="2669" spans="1:12" s="34" customFormat="1" ht="18.75" customHeight="1" x14ac:dyDescent="0.25">
      <c r="A2669" s="23" t="str">
        <f>Лист4!A2667</f>
        <v xml:space="preserve">Шоссейная (Трусовский р-н) ул. д.7 </v>
      </c>
      <c r="B2669" s="49">
        <f t="shared" si="82"/>
        <v>10.806306382978722</v>
      </c>
      <c r="C2669" s="49">
        <f t="shared" si="83"/>
        <v>0.73679361702127655</v>
      </c>
      <c r="D2669" s="30">
        <v>0</v>
      </c>
      <c r="E2669" s="31">
        <v>0.73679361702127655</v>
      </c>
      <c r="F2669" s="32">
        <v>0</v>
      </c>
      <c r="G2669" s="32">
        <v>0</v>
      </c>
      <c r="H2669" s="32">
        <v>0</v>
      </c>
      <c r="I2669" s="32">
        <v>0</v>
      </c>
      <c r="J2669" s="29">
        <f>Лист4!E2667/1000</f>
        <v>11.543099999999999</v>
      </c>
      <c r="K2669" s="33"/>
      <c r="L2669" s="33"/>
    </row>
    <row r="2670" spans="1:12" s="34" customFormat="1" ht="18.75" customHeight="1" x14ac:dyDescent="0.25">
      <c r="A2670" s="23" t="str">
        <f>Лист4!A2668</f>
        <v xml:space="preserve">Шоссейная (Трусовский р-н) ул. д.9 </v>
      </c>
      <c r="B2670" s="49">
        <f t="shared" si="82"/>
        <v>6.311846808510639</v>
      </c>
      <c r="C2670" s="49">
        <f t="shared" si="83"/>
        <v>0.4303531914893618</v>
      </c>
      <c r="D2670" s="30">
        <v>0</v>
      </c>
      <c r="E2670" s="31">
        <v>0.4303531914893618</v>
      </c>
      <c r="F2670" s="32">
        <v>0</v>
      </c>
      <c r="G2670" s="32">
        <v>0</v>
      </c>
      <c r="H2670" s="32">
        <v>0</v>
      </c>
      <c r="I2670" s="32">
        <v>0</v>
      </c>
      <c r="J2670" s="29">
        <f>Лист4!E2668/1000</f>
        <v>6.7422000000000004</v>
      </c>
      <c r="K2670" s="33"/>
      <c r="L2670" s="33"/>
    </row>
    <row r="2671" spans="1:12" s="34" customFormat="1" ht="18.75" customHeight="1" x14ac:dyDescent="0.25">
      <c r="A2671" s="23" t="str">
        <f>Лист4!A2669</f>
        <v xml:space="preserve">Шоссейно-Икрянинская ул. д.10/18 - корп. 8 </v>
      </c>
      <c r="B2671" s="49">
        <f t="shared" si="82"/>
        <v>16.961531914893616</v>
      </c>
      <c r="C2671" s="49">
        <f t="shared" si="83"/>
        <v>1.1564680851063829</v>
      </c>
      <c r="D2671" s="30">
        <v>0</v>
      </c>
      <c r="E2671" s="31">
        <v>1.1564680851063829</v>
      </c>
      <c r="F2671" s="32">
        <v>0</v>
      </c>
      <c r="G2671" s="32">
        <v>0</v>
      </c>
      <c r="H2671" s="32">
        <v>0</v>
      </c>
      <c r="I2671" s="32">
        <v>0</v>
      </c>
      <c r="J2671" s="29">
        <f>Лист4!E2669/1000</f>
        <v>18.117999999999999</v>
      </c>
      <c r="K2671" s="33"/>
      <c r="L2671" s="33"/>
    </row>
    <row r="2672" spans="1:12" s="39" customFormat="1" ht="18.75" customHeight="1" x14ac:dyDescent="0.25">
      <c r="A2672" s="23" t="str">
        <f>Лист4!A2670</f>
        <v xml:space="preserve">Шушенская ул. д.10 </v>
      </c>
      <c r="B2672" s="49">
        <f t="shared" si="82"/>
        <v>47.295131914893616</v>
      </c>
      <c r="C2672" s="49">
        <f t="shared" si="83"/>
        <v>3.2246680851063836</v>
      </c>
      <c r="D2672" s="30">
        <v>0</v>
      </c>
      <c r="E2672" s="31">
        <v>3.2246680851063836</v>
      </c>
      <c r="F2672" s="32">
        <v>0</v>
      </c>
      <c r="G2672" s="32">
        <v>0</v>
      </c>
      <c r="H2672" s="32">
        <v>0</v>
      </c>
      <c r="I2672" s="32">
        <v>0</v>
      </c>
      <c r="J2672" s="29">
        <f>Лист4!E2670/1000</f>
        <v>50.519800000000004</v>
      </c>
      <c r="K2672" s="33"/>
      <c r="L2672" s="33"/>
    </row>
    <row r="2673" spans="1:12" s="34" customFormat="1" ht="18.75" customHeight="1" x14ac:dyDescent="0.25">
      <c r="A2673" s="23" t="str">
        <f>Лист4!A2671</f>
        <v xml:space="preserve">Шушенская ул. д.4 </v>
      </c>
      <c r="B2673" s="49">
        <f t="shared" si="82"/>
        <v>23.905293617021272</v>
      </c>
      <c r="C2673" s="49">
        <f t="shared" si="83"/>
        <v>1.6299063829787233</v>
      </c>
      <c r="D2673" s="30">
        <v>0</v>
      </c>
      <c r="E2673" s="31">
        <v>1.6299063829787233</v>
      </c>
      <c r="F2673" s="32">
        <v>0</v>
      </c>
      <c r="G2673" s="32">
        <v>0</v>
      </c>
      <c r="H2673" s="32">
        <v>0</v>
      </c>
      <c r="I2673" s="32">
        <v>0</v>
      </c>
      <c r="J2673" s="29">
        <f>Лист4!E2671/1000</f>
        <v>25.535199999999996</v>
      </c>
      <c r="K2673" s="33"/>
      <c r="L2673" s="33"/>
    </row>
    <row r="2674" spans="1:12" s="34" customFormat="1" ht="18.75" customHeight="1" x14ac:dyDescent="0.25">
      <c r="A2674" s="23" t="str">
        <f>Лист4!A2672</f>
        <v xml:space="preserve">Шушенская ул. д.6А </v>
      </c>
      <c r="B2674" s="49">
        <f t="shared" si="82"/>
        <v>0</v>
      </c>
      <c r="C2674" s="49">
        <f t="shared" si="83"/>
        <v>0</v>
      </c>
      <c r="D2674" s="30">
        <v>0</v>
      </c>
      <c r="E2674" s="31">
        <v>0</v>
      </c>
      <c r="F2674" s="32">
        <v>0</v>
      </c>
      <c r="G2674" s="32">
        <v>0</v>
      </c>
      <c r="H2674" s="32">
        <v>0</v>
      </c>
      <c r="I2674" s="32">
        <v>0</v>
      </c>
      <c r="J2674" s="29">
        <f>Лист4!E2672/1000</f>
        <v>0</v>
      </c>
      <c r="K2674" s="33"/>
      <c r="L2674" s="33"/>
    </row>
    <row r="2675" spans="1:12" s="34" customFormat="1" ht="18.75" customHeight="1" x14ac:dyDescent="0.25">
      <c r="A2675" s="23" t="str">
        <f>Лист4!A2673</f>
        <v xml:space="preserve">Шушенская ул. д.9 </v>
      </c>
      <c r="B2675" s="49">
        <f t="shared" si="82"/>
        <v>0</v>
      </c>
      <c r="C2675" s="49">
        <f t="shared" si="83"/>
        <v>0</v>
      </c>
      <c r="D2675" s="30">
        <v>0</v>
      </c>
      <c r="E2675" s="31">
        <v>0</v>
      </c>
      <c r="F2675" s="32">
        <v>0</v>
      </c>
      <c r="G2675" s="32">
        <v>0</v>
      </c>
      <c r="H2675" s="32">
        <v>0</v>
      </c>
      <c r="I2675" s="32">
        <v>0</v>
      </c>
      <c r="J2675" s="29">
        <f>Лист4!E2673/1000</f>
        <v>0</v>
      </c>
      <c r="K2675" s="33"/>
      <c r="L2675" s="33"/>
    </row>
    <row r="2676" spans="1:12" s="34" customFormat="1" ht="18.75" customHeight="1" x14ac:dyDescent="0.25">
      <c r="A2676" s="23" t="str">
        <f>Лист4!A2674</f>
        <v xml:space="preserve">Якуба Коласа ул. д.1А </v>
      </c>
      <c r="B2676" s="49">
        <f t="shared" si="82"/>
        <v>1004.8824851063824</v>
      </c>
      <c r="C2676" s="49">
        <f t="shared" si="83"/>
        <v>68.514714893616997</v>
      </c>
      <c r="D2676" s="30">
        <v>0</v>
      </c>
      <c r="E2676" s="31">
        <v>68.514714893616997</v>
      </c>
      <c r="F2676" s="32">
        <v>0</v>
      </c>
      <c r="G2676" s="32">
        <v>0</v>
      </c>
      <c r="H2676" s="32">
        <v>0</v>
      </c>
      <c r="I2676" s="32">
        <v>0</v>
      </c>
      <c r="J2676" s="29">
        <f>Лист4!E2674/1000</f>
        <v>1073.3971999999994</v>
      </c>
      <c r="K2676" s="33"/>
      <c r="L2676" s="33"/>
    </row>
    <row r="2677" spans="1:12" s="34" customFormat="1" ht="18.75" customHeight="1" x14ac:dyDescent="0.25">
      <c r="A2677" s="23" t="str">
        <f>Лист4!A2675</f>
        <v xml:space="preserve">9 Мая пр-кт д.1 </v>
      </c>
      <c r="B2677" s="49">
        <f t="shared" si="82"/>
        <v>109.1495829787234</v>
      </c>
      <c r="C2677" s="49">
        <f t="shared" si="83"/>
        <v>7.4420170212765964</v>
      </c>
      <c r="D2677" s="30">
        <v>0</v>
      </c>
      <c r="E2677" s="31">
        <v>7.4420170212765964</v>
      </c>
      <c r="F2677" s="32">
        <v>0</v>
      </c>
      <c r="G2677" s="32">
        <v>0</v>
      </c>
      <c r="H2677" s="32">
        <v>0</v>
      </c>
      <c r="I2677" s="32">
        <v>0</v>
      </c>
      <c r="J2677" s="29">
        <f>Лист4!E2675/1000</f>
        <v>116.5916</v>
      </c>
      <c r="K2677" s="33"/>
      <c r="L2677" s="33"/>
    </row>
    <row r="2678" spans="1:12" s="34" customFormat="1" ht="18.75" customHeight="1" x14ac:dyDescent="0.25">
      <c r="A2678" s="23" t="str">
        <f>Лист4!A2676</f>
        <v xml:space="preserve">9 Мая пр-кт д.10 </v>
      </c>
      <c r="B2678" s="49">
        <f t="shared" si="82"/>
        <v>12.079217021276595</v>
      </c>
      <c r="C2678" s="49">
        <f t="shared" si="83"/>
        <v>0.82358297872340414</v>
      </c>
      <c r="D2678" s="30">
        <v>0</v>
      </c>
      <c r="E2678" s="31">
        <v>0.82358297872340414</v>
      </c>
      <c r="F2678" s="32">
        <v>0</v>
      </c>
      <c r="G2678" s="32">
        <v>0</v>
      </c>
      <c r="H2678" s="32">
        <v>0</v>
      </c>
      <c r="I2678" s="32">
        <v>0</v>
      </c>
      <c r="J2678" s="29">
        <f>Лист4!E2676/1000</f>
        <v>12.902799999999999</v>
      </c>
      <c r="K2678" s="33"/>
      <c r="L2678" s="33"/>
    </row>
    <row r="2679" spans="1:12" s="34" customFormat="1" ht="18.75" customHeight="1" x14ac:dyDescent="0.25">
      <c r="A2679" s="23" t="str">
        <f>Лист4!A2677</f>
        <v xml:space="preserve">9 Мая пр-кт д.13 </v>
      </c>
      <c r="B2679" s="49">
        <f t="shared" si="82"/>
        <v>52.134720000000009</v>
      </c>
      <c r="C2679" s="49">
        <f t="shared" si="83"/>
        <v>3.5546400000000005</v>
      </c>
      <c r="D2679" s="30">
        <v>0</v>
      </c>
      <c r="E2679" s="31">
        <v>3.5546400000000005</v>
      </c>
      <c r="F2679" s="32">
        <v>0</v>
      </c>
      <c r="G2679" s="32">
        <v>0</v>
      </c>
      <c r="H2679" s="32">
        <v>0</v>
      </c>
      <c r="I2679" s="32">
        <v>0</v>
      </c>
      <c r="J2679" s="29">
        <f>Лист4!E2677/1000</f>
        <v>55.689360000000008</v>
      </c>
      <c r="K2679" s="33"/>
      <c r="L2679" s="33"/>
    </row>
    <row r="2680" spans="1:12" s="34" customFormat="1" ht="18.75" customHeight="1" x14ac:dyDescent="0.25">
      <c r="A2680" s="23" t="str">
        <f>Лист4!A2678</f>
        <v xml:space="preserve">9 Мая пр-кт д.14А </v>
      </c>
      <c r="B2680" s="49">
        <f t="shared" si="82"/>
        <v>705.26009446808484</v>
      </c>
      <c r="C2680" s="49">
        <f t="shared" si="83"/>
        <v>48.085915531914878</v>
      </c>
      <c r="D2680" s="30">
        <v>0</v>
      </c>
      <c r="E2680" s="31">
        <v>48.085915531914878</v>
      </c>
      <c r="F2680" s="32">
        <v>0</v>
      </c>
      <c r="G2680" s="32">
        <v>0</v>
      </c>
      <c r="H2680" s="32">
        <v>0</v>
      </c>
      <c r="I2680" s="32">
        <v>0</v>
      </c>
      <c r="J2680" s="29">
        <f>Лист4!E2678/1000</f>
        <v>753.34600999999975</v>
      </c>
      <c r="K2680" s="33"/>
      <c r="L2680" s="33"/>
    </row>
    <row r="2681" spans="1:12" s="34" customFormat="1" ht="18.75" customHeight="1" x14ac:dyDescent="0.25">
      <c r="A2681" s="23" t="str">
        <f>Лист4!A2679</f>
        <v xml:space="preserve">9 Мая пр-кт д.15 </v>
      </c>
      <c r="B2681" s="49">
        <f t="shared" si="82"/>
        <v>8.7505702127659575</v>
      </c>
      <c r="C2681" s="49">
        <f t="shared" si="83"/>
        <v>0.59662978723404259</v>
      </c>
      <c r="D2681" s="30">
        <v>0</v>
      </c>
      <c r="E2681" s="31">
        <v>0.59662978723404259</v>
      </c>
      <c r="F2681" s="32">
        <v>0</v>
      </c>
      <c r="G2681" s="32">
        <v>0</v>
      </c>
      <c r="H2681" s="32">
        <v>0</v>
      </c>
      <c r="I2681" s="32">
        <v>0</v>
      </c>
      <c r="J2681" s="29">
        <f>Лист4!E2679/1000</f>
        <v>9.3472000000000008</v>
      </c>
      <c r="K2681" s="33"/>
      <c r="L2681" s="33"/>
    </row>
    <row r="2682" spans="1:12" s="39" customFormat="1" ht="18.75" customHeight="1" x14ac:dyDescent="0.25">
      <c r="A2682" s="23" t="str">
        <f>Лист4!A2680</f>
        <v xml:space="preserve">9 Мая пр-кт д.16 </v>
      </c>
      <c r="B2682" s="49">
        <f t="shared" si="82"/>
        <v>297.47369276595731</v>
      </c>
      <c r="C2682" s="49">
        <f t="shared" si="83"/>
        <v>20.282297234042549</v>
      </c>
      <c r="D2682" s="30">
        <v>0</v>
      </c>
      <c r="E2682" s="31">
        <v>20.282297234042549</v>
      </c>
      <c r="F2682" s="32">
        <v>0</v>
      </c>
      <c r="G2682" s="32">
        <v>0</v>
      </c>
      <c r="H2682" s="32">
        <v>0</v>
      </c>
      <c r="I2682" s="32">
        <v>1333.5</v>
      </c>
      <c r="J2682" s="29">
        <f>Лист4!E2680/1000-I2682</f>
        <v>-1015.7440100000001</v>
      </c>
      <c r="K2682" s="33"/>
      <c r="L2682" s="33"/>
    </row>
    <row r="2683" spans="1:12" s="39" customFormat="1" ht="25.5" customHeight="1" x14ac:dyDescent="0.25">
      <c r="A2683" s="23" t="str">
        <f>Лист4!A2681</f>
        <v xml:space="preserve">9 Мая пр-кт д.17 </v>
      </c>
      <c r="B2683" s="49">
        <f t="shared" si="82"/>
        <v>33.222396595744677</v>
      </c>
      <c r="C2683" s="49">
        <f t="shared" si="83"/>
        <v>2.2651634042553188</v>
      </c>
      <c r="D2683" s="30">
        <v>0</v>
      </c>
      <c r="E2683" s="31">
        <v>2.2651634042553188</v>
      </c>
      <c r="F2683" s="32">
        <v>0</v>
      </c>
      <c r="G2683" s="32">
        <v>0</v>
      </c>
      <c r="H2683" s="32">
        <v>0</v>
      </c>
      <c r="I2683" s="32">
        <v>0</v>
      </c>
      <c r="J2683" s="29">
        <f>Лист4!E2681/1000</f>
        <v>35.487559999999995</v>
      </c>
      <c r="K2683" s="33"/>
      <c r="L2683" s="33"/>
    </row>
    <row r="2684" spans="1:12" s="39" customFormat="1" ht="18.75" customHeight="1" x14ac:dyDescent="0.25">
      <c r="A2684" s="23" t="str">
        <f>Лист4!A2682</f>
        <v xml:space="preserve">9 Мая пр-кт д.18 </v>
      </c>
      <c r="B2684" s="49">
        <f t="shared" si="82"/>
        <v>370.00454723404243</v>
      </c>
      <c r="C2684" s="49">
        <f t="shared" si="83"/>
        <v>25.22758276595744</v>
      </c>
      <c r="D2684" s="30">
        <v>0</v>
      </c>
      <c r="E2684" s="31">
        <v>25.22758276595744</v>
      </c>
      <c r="F2684" s="32">
        <v>0</v>
      </c>
      <c r="G2684" s="32">
        <v>0</v>
      </c>
      <c r="H2684" s="32">
        <v>0</v>
      </c>
      <c r="I2684" s="32">
        <v>2515.8000000000002</v>
      </c>
      <c r="J2684" s="29">
        <f>Лист4!E2682/1000-I2684</f>
        <v>-2120.5678700000003</v>
      </c>
      <c r="K2684" s="33"/>
      <c r="L2684" s="33"/>
    </row>
    <row r="2685" spans="1:12" s="39" customFormat="1" ht="25.5" customHeight="1" x14ac:dyDescent="0.25">
      <c r="A2685" s="23" t="str">
        <f>Лист4!A2683</f>
        <v xml:space="preserve">9 Мая пр-кт д.19 </v>
      </c>
      <c r="B2685" s="49">
        <f t="shared" si="82"/>
        <v>84.075293617021231</v>
      </c>
      <c r="C2685" s="49">
        <f t="shared" si="83"/>
        <v>5.7324063829787235</v>
      </c>
      <c r="D2685" s="30">
        <v>0</v>
      </c>
      <c r="E2685" s="31">
        <v>5.7324063829787235</v>
      </c>
      <c r="F2685" s="32">
        <v>0</v>
      </c>
      <c r="G2685" s="32">
        <v>0</v>
      </c>
      <c r="H2685" s="32">
        <v>0</v>
      </c>
      <c r="I2685" s="32">
        <v>713.1</v>
      </c>
      <c r="J2685" s="29">
        <f>Лист4!E2683/1000-I2685</f>
        <v>-623.29230000000007</v>
      </c>
      <c r="K2685" s="33"/>
      <c r="L2685" s="33"/>
    </row>
    <row r="2686" spans="1:12" s="39" customFormat="1" ht="25.5" customHeight="1" x14ac:dyDescent="0.25">
      <c r="A2686" s="23" t="str">
        <f>Лист4!A2684</f>
        <v xml:space="preserve">9 Мая пр-кт д.25 </v>
      </c>
      <c r="B2686" s="49">
        <f t="shared" si="82"/>
        <v>66.714953191489357</v>
      </c>
      <c r="C2686" s="49">
        <f t="shared" si="83"/>
        <v>4.5487468085106384</v>
      </c>
      <c r="D2686" s="30">
        <v>0</v>
      </c>
      <c r="E2686" s="31">
        <v>4.5487468085106384</v>
      </c>
      <c r="F2686" s="32">
        <v>0</v>
      </c>
      <c r="G2686" s="32">
        <v>0</v>
      </c>
      <c r="H2686" s="32">
        <v>0</v>
      </c>
      <c r="I2686" s="32">
        <v>0</v>
      </c>
      <c r="J2686" s="29">
        <f>Лист4!E2684/1000</f>
        <v>71.2637</v>
      </c>
      <c r="K2686" s="33"/>
      <c r="L2686" s="33"/>
    </row>
    <row r="2687" spans="1:12" s="39" customFormat="1" ht="18.75" customHeight="1" x14ac:dyDescent="0.25">
      <c r="A2687" s="23" t="str">
        <f>Лист4!A2685</f>
        <v xml:space="preserve">9 Мая пр-кт д.27 </v>
      </c>
      <c r="B2687" s="49">
        <f t="shared" si="82"/>
        <v>64.86837617021277</v>
      </c>
      <c r="C2687" s="49">
        <f t="shared" si="83"/>
        <v>4.422843829787233</v>
      </c>
      <c r="D2687" s="30">
        <v>0</v>
      </c>
      <c r="E2687" s="31">
        <v>4.422843829787233</v>
      </c>
      <c r="F2687" s="32">
        <v>0</v>
      </c>
      <c r="G2687" s="32">
        <v>0</v>
      </c>
      <c r="H2687" s="32">
        <v>0</v>
      </c>
      <c r="I2687" s="32">
        <v>0</v>
      </c>
      <c r="J2687" s="29">
        <f>Лист4!E2685/1000</f>
        <v>69.291219999999996</v>
      </c>
      <c r="K2687" s="33"/>
      <c r="L2687" s="33"/>
    </row>
    <row r="2688" spans="1:12" s="39" customFormat="1" ht="18.75" customHeight="1" x14ac:dyDescent="0.25">
      <c r="A2688" s="23" t="str">
        <f>Лист4!A2686</f>
        <v xml:space="preserve">9 Мая пр-кт д.29 </v>
      </c>
      <c r="B2688" s="49">
        <f t="shared" si="82"/>
        <v>10.542025531914893</v>
      </c>
      <c r="C2688" s="49">
        <f t="shared" si="83"/>
        <v>0.71877446808510637</v>
      </c>
      <c r="D2688" s="30">
        <v>0</v>
      </c>
      <c r="E2688" s="31">
        <v>0.71877446808510637</v>
      </c>
      <c r="F2688" s="32">
        <v>0</v>
      </c>
      <c r="G2688" s="32">
        <v>0</v>
      </c>
      <c r="H2688" s="32">
        <v>0</v>
      </c>
      <c r="I2688" s="32">
        <v>0</v>
      </c>
      <c r="J2688" s="29">
        <f>Лист4!E2686/1000</f>
        <v>11.2608</v>
      </c>
      <c r="K2688" s="33"/>
      <c r="L2688" s="33"/>
    </row>
    <row r="2689" spans="1:12" s="39" customFormat="1" ht="18.75" customHeight="1" x14ac:dyDescent="0.25">
      <c r="A2689" s="23" t="str">
        <f>Лист4!A2687</f>
        <v xml:space="preserve">9 Мая пр-кт д.2А </v>
      </c>
      <c r="B2689" s="49">
        <f t="shared" si="82"/>
        <v>279.20855319148927</v>
      </c>
      <c r="C2689" s="49">
        <f t="shared" si="83"/>
        <v>19.036946808510635</v>
      </c>
      <c r="D2689" s="30">
        <v>0</v>
      </c>
      <c r="E2689" s="31">
        <v>19.036946808510635</v>
      </c>
      <c r="F2689" s="32">
        <v>0</v>
      </c>
      <c r="G2689" s="32">
        <v>0</v>
      </c>
      <c r="H2689" s="32">
        <v>0</v>
      </c>
      <c r="I2689" s="32">
        <v>0</v>
      </c>
      <c r="J2689" s="29">
        <f>Лист4!E2687/1000</f>
        <v>298.24549999999994</v>
      </c>
      <c r="K2689" s="33"/>
      <c r="L2689" s="33"/>
    </row>
    <row r="2690" spans="1:12" s="39" customFormat="1" ht="25.5" customHeight="1" x14ac:dyDescent="0.25">
      <c r="A2690" s="23" t="str">
        <f>Лист4!A2688</f>
        <v xml:space="preserve">9 Мая пр-кт д.3 </v>
      </c>
      <c r="B2690" s="49">
        <f t="shared" si="82"/>
        <v>43.092832340425524</v>
      </c>
      <c r="C2690" s="49">
        <f t="shared" si="83"/>
        <v>2.9381476595744673</v>
      </c>
      <c r="D2690" s="30">
        <v>0</v>
      </c>
      <c r="E2690" s="31">
        <v>2.9381476595744673</v>
      </c>
      <c r="F2690" s="32">
        <v>0</v>
      </c>
      <c r="G2690" s="32">
        <v>0</v>
      </c>
      <c r="H2690" s="32">
        <v>0</v>
      </c>
      <c r="I2690" s="32">
        <v>0</v>
      </c>
      <c r="J2690" s="29">
        <f>Лист4!E2688/1000</f>
        <v>46.030979999999992</v>
      </c>
      <c r="K2690" s="33"/>
      <c r="L2690" s="33"/>
    </row>
    <row r="2691" spans="1:12" s="39" customFormat="1" ht="18.75" customHeight="1" x14ac:dyDescent="0.25">
      <c r="A2691" s="23" t="str">
        <f>Лист4!A2689</f>
        <v xml:space="preserve">9 Мая пр-кт д.31 </v>
      </c>
      <c r="B2691" s="49">
        <f t="shared" si="82"/>
        <v>84.806536170212766</v>
      </c>
      <c r="C2691" s="49">
        <f t="shared" si="83"/>
        <v>5.7822638297872349</v>
      </c>
      <c r="D2691" s="30">
        <v>0</v>
      </c>
      <c r="E2691" s="31">
        <v>5.7822638297872349</v>
      </c>
      <c r="F2691" s="32">
        <v>0</v>
      </c>
      <c r="G2691" s="32">
        <v>0</v>
      </c>
      <c r="H2691" s="32">
        <v>0</v>
      </c>
      <c r="I2691" s="32">
        <v>0</v>
      </c>
      <c r="J2691" s="29">
        <f>Лист4!E2689/1000</f>
        <v>90.588800000000006</v>
      </c>
      <c r="K2691" s="33"/>
      <c r="L2691" s="33"/>
    </row>
    <row r="2692" spans="1:12" s="39" customFormat="1" ht="25.5" customHeight="1" x14ac:dyDescent="0.25">
      <c r="A2692" s="23" t="str">
        <f>Лист4!A2690</f>
        <v xml:space="preserve">9 Мая пр-кт д.39 </v>
      </c>
      <c r="B2692" s="49">
        <f t="shared" ref="B2692:B2755" si="84">J2692+I2692-E2692</f>
        <v>89.399106382978744</v>
      </c>
      <c r="C2692" s="49">
        <f t="shared" ref="C2692:C2755" si="85">E2692</f>
        <v>6.0953936170212764</v>
      </c>
      <c r="D2692" s="30">
        <v>0</v>
      </c>
      <c r="E2692" s="31">
        <v>6.0953936170212764</v>
      </c>
      <c r="F2692" s="32">
        <v>0</v>
      </c>
      <c r="G2692" s="32">
        <v>0</v>
      </c>
      <c r="H2692" s="32">
        <v>0</v>
      </c>
      <c r="I2692" s="32">
        <v>698</v>
      </c>
      <c r="J2692" s="29">
        <f>Лист4!E2690/1000-I2692</f>
        <v>-602.50549999999998</v>
      </c>
      <c r="K2692" s="33"/>
      <c r="L2692" s="33"/>
    </row>
    <row r="2693" spans="1:12" s="39" customFormat="1" ht="18.75" customHeight="1" x14ac:dyDescent="0.25">
      <c r="A2693" s="23" t="str">
        <f>Лист4!A2691</f>
        <v xml:space="preserve">9 Мая пр-кт д.41 </v>
      </c>
      <c r="B2693" s="49">
        <f t="shared" si="84"/>
        <v>42.822485106382985</v>
      </c>
      <c r="C2693" s="49">
        <f t="shared" si="85"/>
        <v>2.9197148936170216</v>
      </c>
      <c r="D2693" s="30">
        <v>0</v>
      </c>
      <c r="E2693" s="31">
        <v>2.9197148936170216</v>
      </c>
      <c r="F2693" s="32">
        <v>0</v>
      </c>
      <c r="G2693" s="32">
        <v>0</v>
      </c>
      <c r="H2693" s="32">
        <v>0</v>
      </c>
      <c r="I2693" s="32">
        <v>0</v>
      </c>
      <c r="J2693" s="29">
        <f>Лист4!E2691/1000</f>
        <v>45.742200000000004</v>
      </c>
      <c r="K2693" s="33"/>
      <c r="L2693" s="33"/>
    </row>
    <row r="2694" spans="1:12" s="39" customFormat="1" ht="25.5" customHeight="1" x14ac:dyDescent="0.25">
      <c r="A2694" s="23" t="str">
        <f>Лист4!A2692</f>
        <v xml:space="preserve">9 Мая пр-кт д.43 </v>
      </c>
      <c r="B2694" s="49">
        <f t="shared" si="84"/>
        <v>48.18798553191489</v>
      </c>
      <c r="C2694" s="49">
        <f t="shared" si="85"/>
        <v>3.285544468085106</v>
      </c>
      <c r="D2694" s="30">
        <v>0</v>
      </c>
      <c r="E2694" s="31">
        <v>3.285544468085106</v>
      </c>
      <c r="F2694" s="32">
        <v>0</v>
      </c>
      <c r="G2694" s="32">
        <v>0</v>
      </c>
      <c r="H2694" s="32">
        <v>0</v>
      </c>
      <c r="I2694" s="32">
        <v>0</v>
      </c>
      <c r="J2694" s="29">
        <f>Лист4!E2692/1000</f>
        <v>51.473529999999997</v>
      </c>
      <c r="K2694" s="33"/>
      <c r="L2694" s="33"/>
    </row>
    <row r="2695" spans="1:12" s="39" customFormat="1" ht="18.75" customHeight="1" x14ac:dyDescent="0.25">
      <c r="A2695" s="23" t="str">
        <f>Лист4!A2693</f>
        <v xml:space="preserve">9 Мая пр-кт д.45 </v>
      </c>
      <c r="B2695" s="49">
        <f t="shared" si="84"/>
        <v>90.587293617021245</v>
      </c>
      <c r="C2695" s="49">
        <f t="shared" si="85"/>
        <v>6.1764063829787235</v>
      </c>
      <c r="D2695" s="30">
        <v>0</v>
      </c>
      <c r="E2695" s="31">
        <v>6.1764063829787235</v>
      </c>
      <c r="F2695" s="32">
        <v>0</v>
      </c>
      <c r="G2695" s="32">
        <v>0</v>
      </c>
      <c r="H2695" s="32">
        <v>0</v>
      </c>
      <c r="I2695" s="32">
        <v>1188.3</v>
      </c>
      <c r="J2695" s="29">
        <f>Лист4!E2693/1000-I2695</f>
        <v>-1091.5363</v>
      </c>
      <c r="K2695" s="33"/>
      <c r="L2695" s="33"/>
    </row>
    <row r="2696" spans="1:12" s="39" customFormat="1" ht="25.5" customHeight="1" x14ac:dyDescent="0.25">
      <c r="A2696" s="23" t="str">
        <f>Лист4!A2694</f>
        <v xml:space="preserve">9 Мая пр-кт д.47 </v>
      </c>
      <c r="B2696" s="49">
        <f t="shared" si="84"/>
        <v>34.895370212765954</v>
      </c>
      <c r="C2696" s="49">
        <f t="shared" si="85"/>
        <v>2.3792297872340424</v>
      </c>
      <c r="D2696" s="30">
        <v>0</v>
      </c>
      <c r="E2696" s="31">
        <v>2.3792297872340424</v>
      </c>
      <c r="F2696" s="32">
        <v>0</v>
      </c>
      <c r="G2696" s="32">
        <v>0</v>
      </c>
      <c r="H2696" s="32">
        <v>0</v>
      </c>
      <c r="I2696" s="32">
        <v>0</v>
      </c>
      <c r="J2696" s="29">
        <f>Лист4!E2694/1000</f>
        <v>37.2746</v>
      </c>
      <c r="K2696" s="33"/>
      <c r="L2696" s="33"/>
    </row>
    <row r="2697" spans="1:12" s="39" customFormat="1" ht="18.75" customHeight="1" x14ac:dyDescent="0.25">
      <c r="A2697" s="23" t="str">
        <f>Лист4!A2695</f>
        <v xml:space="preserve">9 Мая пр-кт д.4А </v>
      </c>
      <c r="B2697" s="49">
        <f t="shared" si="84"/>
        <v>190.43171914893614</v>
      </c>
      <c r="C2697" s="49">
        <f t="shared" si="85"/>
        <v>12.983980851063828</v>
      </c>
      <c r="D2697" s="30">
        <v>0</v>
      </c>
      <c r="E2697" s="31">
        <v>12.983980851063828</v>
      </c>
      <c r="F2697" s="32">
        <v>0</v>
      </c>
      <c r="G2697" s="32">
        <v>0</v>
      </c>
      <c r="H2697" s="32">
        <v>0</v>
      </c>
      <c r="I2697" s="32">
        <v>401.4</v>
      </c>
      <c r="J2697" s="29">
        <f>Лист4!E2695/1000-I2697</f>
        <v>-197.98430000000002</v>
      </c>
      <c r="K2697" s="33"/>
      <c r="L2697" s="33"/>
    </row>
    <row r="2698" spans="1:12" s="39" customFormat="1" ht="18.75" customHeight="1" x14ac:dyDescent="0.25">
      <c r="A2698" s="23" t="str">
        <f>Лист4!A2696</f>
        <v xml:space="preserve">9 Мая пр-кт д.57 </v>
      </c>
      <c r="B2698" s="49">
        <f t="shared" si="84"/>
        <v>205.14775319148933</v>
      </c>
      <c r="C2698" s="49">
        <f t="shared" si="85"/>
        <v>13.987346808510637</v>
      </c>
      <c r="D2698" s="30">
        <v>0</v>
      </c>
      <c r="E2698" s="31">
        <v>13.987346808510637</v>
      </c>
      <c r="F2698" s="32">
        <v>0</v>
      </c>
      <c r="G2698" s="32">
        <v>0</v>
      </c>
      <c r="H2698" s="32">
        <v>0</v>
      </c>
      <c r="I2698" s="32">
        <v>0</v>
      </c>
      <c r="J2698" s="29">
        <f>Лист4!E2696/1000</f>
        <v>219.13509999999997</v>
      </c>
      <c r="K2698" s="33"/>
      <c r="L2698" s="33"/>
    </row>
    <row r="2699" spans="1:12" s="39" customFormat="1" ht="25.5" customHeight="1" x14ac:dyDescent="0.25">
      <c r="A2699" s="23" t="str">
        <f>Лист4!A2697</f>
        <v xml:space="preserve">9 Мая пр-кт д.57А </v>
      </c>
      <c r="B2699" s="49">
        <f t="shared" si="84"/>
        <v>208.77840851063831</v>
      </c>
      <c r="C2699" s="49">
        <f t="shared" si="85"/>
        <v>14.234891489361704</v>
      </c>
      <c r="D2699" s="30">
        <v>0</v>
      </c>
      <c r="E2699" s="31">
        <v>14.234891489361704</v>
      </c>
      <c r="F2699" s="32">
        <v>0</v>
      </c>
      <c r="G2699" s="32">
        <v>0</v>
      </c>
      <c r="H2699" s="32">
        <v>0</v>
      </c>
      <c r="I2699" s="32">
        <v>0</v>
      </c>
      <c r="J2699" s="29">
        <f>Лист4!E2697/1000</f>
        <v>223.01330000000002</v>
      </c>
      <c r="K2699" s="33"/>
      <c r="L2699" s="33"/>
    </row>
    <row r="2700" spans="1:12" s="39" customFormat="1" ht="25.5" customHeight="1" x14ac:dyDescent="0.25">
      <c r="A2700" s="23" t="str">
        <f>Лист4!A2698</f>
        <v xml:space="preserve">9 Мая пр-кт д.59 </v>
      </c>
      <c r="B2700" s="49">
        <f t="shared" si="84"/>
        <v>187.94862127659576</v>
      </c>
      <c r="C2700" s="49">
        <f t="shared" si="85"/>
        <v>12.814678723404256</v>
      </c>
      <c r="D2700" s="30">
        <v>0</v>
      </c>
      <c r="E2700" s="31">
        <v>12.814678723404256</v>
      </c>
      <c r="F2700" s="32">
        <v>0</v>
      </c>
      <c r="G2700" s="32">
        <v>0</v>
      </c>
      <c r="H2700" s="32">
        <v>0</v>
      </c>
      <c r="I2700" s="32">
        <v>0</v>
      </c>
      <c r="J2700" s="29">
        <f>Лист4!E2698/1000</f>
        <v>200.76330000000002</v>
      </c>
      <c r="K2700" s="33"/>
      <c r="L2700" s="33"/>
    </row>
    <row r="2701" spans="1:12" s="34" customFormat="1" ht="25.5" customHeight="1" x14ac:dyDescent="0.25">
      <c r="A2701" s="23" t="str">
        <f>Лист4!A2699</f>
        <v xml:space="preserve">9 Мая пр-кт д.6 </v>
      </c>
      <c r="B2701" s="49">
        <f t="shared" si="84"/>
        <v>173.00275744680849</v>
      </c>
      <c r="C2701" s="49">
        <f t="shared" si="85"/>
        <v>11.795642553191488</v>
      </c>
      <c r="D2701" s="30">
        <v>0</v>
      </c>
      <c r="E2701" s="31">
        <v>11.795642553191488</v>
      </c>
      <c r="F2701" s="32">
        <v>0</v>
      </c>
      <c r="G2701" s="32">
        <v>0</v>
      </c>
      <c r="H2701" s="32">
        <v>0</v>
      </c>
      <c r="I2701" s="32">
        <v>0</v>
      </c>
      <c r="J2701" s="29">
        <f>Лист4!E2699/1000</f>
        <v>184.79839999999999</v>
      </c>
      <c r="K2701" s="33"/>
      <c r="L2701" s="33"/>
    </row>
    <row r="2702" spans="1:12" s="34" customFormat="1" ht="25.5" customHeight="1" x14ac:dyDescent="0.25">
      <c r="A2702" s="23" t="str">
        <f>Лист4!A2700</f>
        <v xml:space="preserve">9 Мая пр-кт д.61 </v>
      </c>
      <c r="B2702" s="49">
        <f t="shared" si="84"/>
        <v>214.74415319148937</v>
      </c>
      <c r="C2702" s="49">
        <f t="shared" si="85"/>
        <v>14.641646808510639</v>
      </c>
      <c r="D2702" s="30">
        <v>0</v>
      </c>
      <c r="E2702" s="31">
        <v>14.641646808510639</v>
      </c>
      <c r="F2702" s="32">
        <v>0</v>
      </c>
      <c r="G2702" s="32">
        <v>0</v>
      </c>
      <c r="H2702" s="32">
        <v>0</v>
      </c>
      <c r="I2702" s="32">
        <v>0</v>
      </c>
      <c r="J2702" s="29">
        <f>Лист4!E2700/1000</f>
        <v>229.38580000000002</v>
      </c>
      <c r="K2702" s="33"/>
      <c r="L2702" s="33"/>
    </row>
    <row r="2703" spans="1:12" s="34" customFormat="1" ht="25.5" customHeight="1" x14ac:dyDescent="0.25">
      <c r="A2703" s="23" t="str">
        <f>Лист4!A2701</f>
        <v xml:space="preserve">9 Мая пр-кт д.63 </v>
      </c>
      <c r="B2703" s="49">
        <f t="shared" si="84"/>
        <v>288.84303659574459</v>
      </c>
      <c r="C2703" s="49">
        <f t="shared" si="85"/>
        <v>19.693843404255318</v>
      </c>
      <c r="D2703" s="30">
        <v>0</v>
      </c>
      <c r="E2703" s="31">
        <v>19.693843404255318</v>
      </c>
      <c r="F2703" s="32">
        <v>0</v>
      </c>
      <c r="G2703" s="32">
        <v>0</v>
      </c>
      <c r="H2703" s="32">
        <v>0</v>
      </c>
      <c r="I2703" s="32">
        <v>0</v>
      </c>
      <c r="J2703" s="29">
        <f>Лист4!E2701/1000</f>
        <v>308.53687999999994</v>
      </c>
      <c r="K2703" s="33"/>
      <c r="L2703" s="33"/>
    </row>
    <row r="2704" spans="1:12" s="34" customFormat="1" ht="25.5" customHeight="1" x14ac:dyDescent="0.25">
      <c r="A2704" s="23" t="str">
        <f>Лист4!A2702</f>
        <v xml:space="preserve">9 Мая пр-кт д.65 </v>
      </c>
      <c r="B2704" s="49">
        <f t="shared" si="84"/>
        <v>165.4490808510638</v>
      </c>
      <c r="C2704" s="49">
        <f t="shared" si="85"/>
        <v>11.28061914893617</v>
      </c>
      <c r="D2704" s="30">
        <v>0</v>
      </c>
      <c r="E2704" s="31">
        <v>11.28061914893617</v>
      </c>
      <c r="F2704" s="32">
        <v>0</v>
      </c>
      <c r="G2704" s="32">
        <v>0</v>
      </c>
      <c r="H2704" s="32">
        <v>0</v>
      </c>
      <c r="I2704" s="32">
        <v>0</v>
      </c>
      <c r="J2704" s="29">
        <f>Лист4!E2702/1000</f>
        <v>176.72969999999998</v>
      </c>
      <c r="K2704" s="33"/>
      <c r="L2704" s="33"/>
    </row>
    <row r="2705" spans="1:12" s="34" customFormat="1" ht="25.5" customHeight="1" x14ac:dyDescent="0.25">
      <c r="A2705" s="23" t="str">
        <f>Лист4!A2703</f>
        <v xml:space="preserve">9 Мая пр-кт д.67 </v>
      </c>
      <c r="B2705" s="49">
        <f t="shared" si="84"/>
        <v>157.69955744680857</v>
      </c>
      <c r="C2705" s="49">
        <f t="shared" si="85"/>
        <v>10.75224255319149</v>
      </c>
      <c r="D2705" s="30">
        <v>0</v>
      </c>
      <c r="E2705" s="31">
        <v>10.75224255319149</v>
      </c>
      <c r="F2705" s="32">
        <v>0</v>
      </c>
      <c r="G2705" s="32">
        <v>0</v>
      </c>
      <c r="H2705" s="32">
        <v>0</v>
      </c>
      <c r="I2705" s="32">
        <v>1417.4</v>
      </c>
      <c r="J2705" s="29">
        <f>Лист4!E2703/1000-I2705</f>
        <v>-1248.9482</v>
      </c>
      <c r="K2705" s="33"/>
      <c r="L2705" s="33"/>
    </row>
    <row r="2706" spans="1:12" s="34" customFormat="1" ht="18.75" customHeight="1" x14ac:dyDescent="0.25">
      <c r="A2706" s="23" t="str">
        <f>Лист4!A2704</f>
        <v xml:space="preserve">9 Мая пр-кт д.69 </v>
      </c>
      <c r="B2706" s="49">
        <f t="shared" si="84"/>
        <v>174.00174468085103</v>
      </c>
      <c r="C2706" s="49">
        <f t="shared" si="85"/>
        <v>11.863755319148934</v>
      </c>
      <c r="D2706" s="30">
        <v>0</v>
      </c>
      <c r="E2706" s="31">
        <v>11.863755319148934</v>
      </c>
      <c r="F2706" s="32">
        <v>0</v>
      </c>
      <c r="G2706" s="32">
        <v>0</v>
      </c>
      <c r="H2706" s="32">
        <v>0</v>
      </c>
      <c r="I2706" s="32">
        <v>0</v>
      </c>
      <c r="J2706" s="29">
        <f>Лист4!E2704/1000</f>
        <v>185.86549999999997</v>
      </c>
      <c r="K2706" s="33"/>
      <c r="L2706" s="33"/>
    </row>
    <row r="2707" spans="1:12" s="34" customFormat="1" ht="18.75" customHeight="1" x14ac:dyDescent="0.25">
      <c r="A2707" s="23" t="str">
        <f>Лист4!A2705</f>
        <v xml:space="preserve">9 Мая пр-кт д.6А </v>
      </c>
      <c r="B2707" s="49">
        <f t="shared" si="84"/>
        <v>335.19991063829792</v>
      </c>
      <c r="C2707" s="49">
        <f t="shared" si="85"/>
        <v>22.85453936170213</v>
      </c>
      <c r="D2707" s="30">
        <v>0</v>
      </c>
      <c r="E2707" s="31">
        <v>22.85453936170213</v>
      </c>
      <c r="F2707" s="32">
        <v>0</v>
      </c>
      <c r="G2707" s="32">
        <v>0</v>
      </c>
      <c r="H2707" s="32">
        <v>0</v>
      </c>
      <c r="I2707" s="32">
        <v>0</v>
      </c>
      <c r="J2707" s="29">
        <f>Лист4!E2705/1000</f>
        <v>358.05445000000003</v>
      </c>
      <c r="K2707" s="33"/>
      <c r="L2707" s="33"/>
    </row>
    <row r="2708" spans="1:12" s="39" customFormat="1" ht="18.75" customHeight="1" x14ac:dyDescent="0.25">
      <c r="A2708" s="23" t="str">
        <f>Лист4!A2706</f>
        <v xml:space="preserve">9 Мая пр-кт д.71 </v>
      </c>
      <c r="B2708" s="49">
        <f t="shared" si="84"/>
        <v>284.03996851063835</v>
      </c>
      <c r="C2708" s="49">
        <f t="shared" si="85"/>
        <v>19.366361489361704</v>
      </c>
      <c r="D2708" s="30">
        <v>0</v>
      </c>
      <c r="E2708" s="31">
        <v>19.366361489361704</v>
      </c>
      <c r="F2708" s="32">
        <v>0</v>
      </c>
      <c r="G2708" s="32">
        <v>0</v>
      </c>
      <c r="H2708" s="32">
        <v>0</v>
      </c>
      <c r="I2708" s="32">
        <v>1371.7</v>
      </c>
      <c r="J2708" s="29">
        <f>Лист4!E2706/1000-I2708</f>
        <v>-1068.29367</v>
      </c>
      <c r="K2708" s="33"/>
      <c r="L2708" s="33"/>
    </row>
    <row r="2709" spans="1:12" s="34" customFormat="1" ht="18.75" customHeight="1" x14ac:dyDescent="0.25">
      <c r="A2709" s="23" t="str">
        <f>Лист4!A2707</f>
        <v xml:space="preserve">9 Мая пр-кт д.8 </v>
      </c>
      <c r="B2709" s="49">
        <f t="shared" si="84"/>
        <v>7.9911489361702124</v>
      </c>
      <c r="C2709" s="49">
        <f t="shared" si="85"/>
        <v>0.54485106382978721</v>
      </c>
      <c r="D2709" s="30">
        <v>0</v>
      </c>
      <c r="E2709" s="31">
        <v>0.54485106382978721</v>
      </c>
      <c r="F2709" s="32">
        <v>0</v>
      </c>
      <c r="G2709" s="32">
        <v>0</v>
      </c>
      <c r="H2709" s="32">
        <v>0</v>
      </c>
      <c r="I2709" s="32">
        <v>0</v>
      </c>
      <c r="J2709" s="29">
        <f>Лист4!E2707/1000</f>
        <v>8.5359999999999996</v>
      </c>
      <c r="K2709" s="33"/>
      <c r="L2709" s="33"/>
    </row>
    <row r="2710" spans="1:12" s="34" customFormat="1" ht="18.75" customHeight="1" x14ac:dyDescent="0.25">
      <c r="A2710" s="23" t="str">
        <f>Лист4!A2708</f>
        <v xml:space="preserve">Астраханская ул. д.10 </v>
      </c>
      <c r="B2710" s="49">
        <f t="shared" si="84"/>
        <v>341.62550212765973</v>
      </c>
      <c r="C2710" s="49">
        <f t="shared" si="85"/>
        <v>23.292647872340435</v>
      </c>
      <c r="D2710" s="30">
        <v>0</v>
      </c>
      <c r="E2710" s="31">
        <v>23.292647872340435</v>
      </c>
      <c r="F2710" s="32">
        <v>0</v>
      </c>
      <c r="G2710" s="32">
        <v>0</v>
      </c>
      <c r="H2710" s="32">
        <v>0</v>
      </c>
      <c r="I2710" s="32">
        <v>0</v>
      </c>
      <c r="J2710" s="29">
        <f>Лист4!E2708/1000</f>
        <v>364.91815000000014</v>
      </c>
      <c r="K2710" s="33"/>
      <c r="L2710" s="33"/>
    </row>
    <row r="2711" spans="1:12" s="39" customFormat="1" ht="18.75" customHeight="1" x14ac:dyDescent="0.25">
      <c r="A2711" s="23" t="str">
        <f>Лист4!A2709</f>
        <v xml:space="preserve">Астраханская ул. д.10А </v>
      </c>
      <c r="B2711" s="49">
        <f t="shared" si="84"/>
        <v>387.49953191489357</v>
      </c>
      <c r="C2711" s="49">
        <f t="shared" si="85"/>
        <v>56.760028085106399</v>
      </c>
      <c r="D2711" s="30">
        <v>0</v>
      </c>
      <c r="E2711" s="31">
        <v>56.760028085106399</v>
      </c>
      <c r="F2711" s="32">
        <v>0</v>
      </c>
      <c r="G2711" s="32">
        <v>0</v>
      </c>
      <c r="H2711" s="32">
        <v>0</v>
      </c>
      <c r="I2711" s="32">
        <v>1333.5</v>
      </c>
      <c r="J2711" s="29">
        <f>Лист4!E2709/1000-I2711</f>
        <v>-889.24044000000004</v>
      </c>
      <c r="K2711" s="33"/>
      <c r="L2711" s="33"/>
    </row>
    <row r="2712" spans="1:12" s="39" customFormat="1" ht="18.75" customHeight="1" x14ac:dyDescent="0.25">
      <c r="A2712" s="23" t="str">
        <f>Лист4!A2710</f>
        <v xml:space="preserve">Астраханская ул. д.12 </v>
      </c>
      <c r="B2712" s="49">
        <f t="shared" si="84"/>
        <v>280.26122042553192</v>
      </c>
      <c r="C2712" s="49">
        <f t="shared" si="85"/>
        <v>19.108719574468083</v>
      </c>
      <c r="D2712" s="30">
        <v>0</v>
      </c>
      <c r="E2712" s="31">
        <v>19.108719574468083</v>
      </c>
      <c r="F2712" s="32">
        <v>0</v>
      </c>
      <c r="G2712" s="32">
        <v>0</v>
      </c>
      <c r="H2712" s="32">
        <v>0</v>
      </c>
      <c r="I2712" s="32">
        <v>0</v>
      </c>
      <c r="J2712" s="29">
        <f>Лист4!E2710/1000</f>
        <v>299.36993999999999</v>
      </c>
      <c r="K2712" s="33"/>
      <c r="L2712" s="33"/>
    </row>
    <row r="2713" spans="1:12" s="39" customFormat="1" ht="18.75" customHeight="1" x14ac:dyDescent="0.25">
      <c r="A2713" s="23" t="str">
        <f>Лист4!A2711</f>
        <v xml:space="preserve">Астраханская ул. д.14 </v>
      </c>
      <c r="B2713" s="49">
        <f t="shared" si="84"/>
        <v>294.71359148936176</v>
      </c>
      <c r="C2713" s="49">
        <f t="shared" si="85"/>
        <v>20.094108510638303</v>
      </c>
      <c r="D2713" s="30">
        <v>0</v>
      </c>
      <c r="E2713" s="31">
        <v>20.094108510638303</v>
      </c>
      <c r="F2713" s="32">
        <v>0</v>
      </c>
      <c r="G2713" s="32">
        <v>0</v>
      </c>
      <c r="H2713" s="32">
        <v>0</v>
      </c>
      <c r="I2713" s="32">
        <v>0</v>
      </c>
      <c r="J2713" s="29">
        <f>Лист4!E2711/1000</f>
        <v>314.80770000000007</v>
      </c>
      <c r="K2713" s="33"/>
      <c r="L2713" s="33"/>
    </row>
    <row r="2714" spans="1:12" s="39" customFormat="1" ht="18.75" customHeight="1" x14ac:dyDescent="0.25">
      <c r="A2714" s="23" t="str">
        <f>Лист4!A2712</f>
        <v xml:space="preserve">Астраханская ул. д.4 </v>
      </c>
      <c r="B2714" s="49">
        <f t="shared" si="84"/>
        <v>73.519361702127981</v>
      </c>
      <c r="C2714" s="49">
        <f t="shared" si="85"/>
        <v>146.53683829787201</v>
      </c>
      <c r="D2714" s="30">
        <v>0</v>
      </c>
      <c r="E2714" s="31">
        <v>146.53683829787201</v>
      </c>
      <c r="F2714" s="32">
        <v>0</v>
      </c>
      <c r="G2714" s="32">
        <v>0</v>
      </c>
      <c r="H2714" s="32">
        <v>0</v>
      </c>
      <c r="I2714" s="32">
        <v>2515.8000000000002</v>
      </c>
      <c r="J2714" s="29">
        <f>Лист4!E2712/1000-I2714</f>
        <v>-2295.7438000000002</v>
      </c>
      <c r="K2714" s="33"/>
      <c r="L2714" s="33"/>
    </row>
    <row r="2715" spans="1:12" s="39" customFormat="1" ht="18.75" customHeight="1" x14ac:dyDescent="0.25">
      <c r="A2715" s="23" t="str">
        <f>Лист4!A2713</f>
        <v xml:space="preserve">Астраханская ул. д.5 </v>
      </c>
      <c r="B2715" s="49">
        <f t="shared" si="84"/>
        <v>293.1941872340426</v>
      </c>
      <c r="C2715" s="49">
        <f t="shared" si="85"/>
        <v>19.990512765957448</v>
      </c>
      <c r="D2715" s="30">
        <v>0</v>
      </c>
      <c r="E2715" s="31">
        <v>19.990512765957448</v>
      </c>
      <c r="F2715" s="32">
        <v>0</v>
      </c>
      <c r="G2715" s="32">
        <v>0</v>
      </c>
      <c r="H2715" s="32">
        <v>0</v>
      </c>
      <c r="I2715" s="32">
        <v>0</v>
      </c>
      <c r="J2715" s="29">
        <f>Лист4!E2713/1000</f>
        <v>313.18470000000002</v>
      </c>
      <c r="K2715" s="33"/>
      <c r="L2715" s="33"/>
    </row>
    <row r="2716" spans="1:12" s="39" customFormat="1" ht="18.75" customHeight="1" x14ac:dyDescent="0.25">
      <c r="A2716" s="23" t="str">
        <f>Лист4!A2714</f>
        <v xml:space="preserve">Астраханская ул. д.6 </v>
      </c>
      <c r="B2716" s="49">
        <f t="shared" si="84"/>
        <v>202.62992340425532</v>
      </c>
      <c r="C2716" s="49">
        <f t="shared" si="85"/>
        <v>13.815676595744684</v>
      </c>
      <c r="D2716" s="30">
        <v>0</v>
      </c>
      <c r="E2716" s="31">
        <v>13.815676595744684</v>
      </c>
      <c r="F2716" s="32">
        <v>0</v>
      </c>
      <c r="G2716" s="32">
        <v>0</v>
      </c>
      <c r="H2716" s="32">
        <v>0</v>
      </c>
      <c r="I2716" s="32">
        <v>0</v>
      </c>
      <c r="J2716" s="29">
        <f>Лист4!E2714/1000</f>
        <v>216.44560000000001</v>
      </c>
      <c r="K2716" s="33"/>
      <c r="L2716" s="33"/>
    </row>
    <row r="2717" spans="1:12" s="39" customFormat="1" ht="18.75" customHeight="1" x14ac:dyDescent="0.25">
      <c r="A2717" s="23" t="str">
        <f>Лист4!A2715</f>
        <v xml:space="preserve">Астраханская ул. д.6Б </v>
      </c>
      <c r="B2717" s="49">
        <f t="shared" si="84"/>
        <v>202.15336595744685</v>
      </c>
      <c r="C2717" s="49">
        <f t="shared" si="85"/>
        <v>13.783184042553195</v>
      </c>
      <c r="D2717" s="30">
        <v>0</v>
      </c>
      <c r="E2717" s="31">
        <v>13.783184042553195</v>
      </c>
      <c r="F2717" s="32">
        <v>0</v>
      </c>
      <c r="G2717" s="32">
        <v>0</v>
      </c>
      <c r="H2717" s="32">
        <v>0</v>
      </c>
      <c r="I2717" s="32">
        <v>0</v>
      </c>
      <c r="J2717" s="29">
        <f>Лист4!E2715/1000</f>
        <v>215.93655000000004</v>
      </c>
      <c r="K2717" s="33"/>
      <c r="L2717" s="33"/>
    </row>
    <row r="2718" spans="1:12" s="39" customFormat="1" ht="18.75" customHeight="1" x14ac:dyDescent="0.25">
      <c r="A2718" s="23" t="str">
        <f>Лист4!A2716</f>
        <v xml:space="preserve">Астраханская ул. д.6В </v>
      </c>
      <c r="B2718" s="49">
        <f t="shared" si="84"/>
        <v>163.80357446808532</v>
      </c>
      <c r="C2718" s="49">
        <f t="shared" si="85"/>
        <v>11.168425531914897</v>
      </c>
      <c r="D2718" s="30">
        <v>0</v>
      </c>
      <c r="E2718" s="31">
        <v>11.168425531914897</v>
      </c>
      <c r="F2718" s="32">
        <v>0</v>
      </c>
      <c r="G2718" s="32">
        <v>0</v>
      </c>
      <c r="H2718" s="32">
        <v>0</v>
      </c>
      <c r="I2718" s="32">
        <v>2540.6999999999998</v>
      </c>
      <c r="J2718" s="29">
        <f>Лист4!E2716/1000-I2718</f>
        <v>-2365.7279999999996</v>
      </c>
      <c r="K2718" s="33"/>
      <c r="L2718" s="33"/>
    </row>
    <row r="2719" spans="1:12" s="39" customFormat="1" ht="18.75" customHeight="1" x14ac:dyDescent="0.25">
      <c r="A2719" s="23" t="str">
        <f>Лист4!A2717</f>
        <v xml:space="preserve">Астраханская ул. д.7 </v>
      </c>
      <c r="B2719" s="49">
        <f t="shared" si="84"/>
        <v>245.98590382978725</v>
      </c>
      <c r="C2719" s="49">
        <f t="shared" si="85"/>
        <v>16.771766170212768</v>
      </c>
      <c r="D2719" s="30">
        <v>0</v>
      </c>
      <c r="E2719" s="31">
        <v>16.771766170212768</v>
      </c>
      <c r="F2719" s="32">
        <v>0</v>
      </c>
      <c r="G2719" s="32">
        <v>0</v>
      </c>
      <c r="H2719" s="32">
        <v>0</v>
      </c>
      <c r="I2719" s="32">
        <v>576.1</v>
      </c>
      <c r="J2719" s="29">
        <f>Лист4!E2717/1000-I2719</f>
        <v>-313.34233</v>
      </c>
      <c r="K2719" s="33"/>
      <c r="L2719" s="33"/>
    </row>
    <row r="2720" spans="1:12" s="39" customFormat="1" ht="18.75" customHeight="1" x14ac:dyDescent="0.25">
      <c r="A2720" s="23" t="str">
        <f>Лист4!A2718</f>
        <v xml:space="preserve">Астраханская ул. д.7А </v>
      </c>
      <c r="B2720" s="49">
        <f t="shared" si="84"/>
        <v>473.39145957446794</v>
      </c>
      <c r="C2720" s="49">
        <f t="shared" si="85"/>
        <v>32.276690425531903</v>
      </c>
      <c r="D2720" s="30">
        <v>0</v>
      </c>
      <c r="E2720" s="31">
        <v>32.276690425531903</v>
      </c>
      <c r="F2720" s="32">
        <v>0</v>
      </c>
      <c r="G2720" s="32">
        <v>0</v>
      </c>
      <c r="H2720" s="32">
        <v>0</v>
      </c>
      <c r="I2720" s="32">
        <v>0</v>
      </c>
      <c r="J2720" s="29">
        <f>Лист4!E2718/1000</f>
        <v>505.66814999999986</v>
      </c>
      <c r="K2720" s="33"/>
      <c r="L2720" s="33"/>
    </row>
    <row r="2721" spans="1:12" s="39" customFormat="1" ht="18.75" customHeight="1" x14ac:dyDescent="0.25">
      <c r="A2721" s="23" t="str">
        <f>Лист4!A2719</f>
        <v xml:space="preserve">Астраханская ул. д.8А </v>
      </c>
      <c r="B2721" s="49">
        <f t="shared" si="84"/>
        <v>233.1922017021277</v>
      </c>
      <c r="C2721" s="49">
        <f t="shared" si="85"/>
        <v>15.899468297872343</v>
      </c>
      <c r="D2721" s="30">
        <v>0</v>
      </c>
      <c r="E2721" s="31">
        <v>15.899468297872343</v>
      </c>
      <c r="F2721" s="32">
        <v>0</v>
      </c>
      <c r="G2721" s="32">
        <v>0</v>
      </c>
      <c r="H2721" s="32">
        <v>0</v>
      </c>
      <c r="I2721" s="32">
        <v>0</v>
      </c>
      <c r="J2721" s="29">
        <f>Лист4!E2719/1000</f>
        <v>249.09167000000005</v>
      </c>
      <c r="K2721" s="33"/>
      <c r="L2721" s="33"/>
    </row>
    <row r="2722" spans="1:12" s="39" customFormat="1" ht="18.75" customHeight="1" x14ac:dyDescent="0.25">
      <c r="A2722" s="23" t="str">
        <f>Лист4!A2720</f>
        <v xml:space="preserve">Астраханская ул. д.8Б </v>
      </c>
      <c r="B2722" s="49">
        <f t="shared" si="84"/>
        <v>150.06110638297872</v>
      </c>
      <c r="C2722" s="49">
        <f t="shared" si="85"/>
        <v>32.876333617021302</v>
      </c>
      <c r="D2722" s="30">
        <v>0</v>
      </c>
      <c r="E2722" s="31">
        <v>32.876333617021302</v>
      </c>
      <c r="F2722" s="32">
        <v>0</v>
      </c>
      <c r="G2722" s="32">
        <v>0</v>
      </c>
      <c r="H2722" s="32">
        <v>0</v>
      </c>
      <c r="I2722" s="32">
        <v>698</v>
      </c>
      <c r="J2722" s="29">
        <f>Лист4!E2720/1000-I2722</f>
        <v>-515.06255999999996</v>
      </c>
      <c r="K2722" s="33"/>
      <c r="L2722" s="33"/>
    </row>
    <row r="2723" spans="1:12" s="39" customFormat="1" ht="18.75" customHeight="1" x14ac:dyDescent="0.25">
      <c r="A2723" s="23" t="str">
        <f>Лист4!A2721</f>
        <v xml:space="preserve">Астраханская ул. д.9 </v>
      </c>
      <c r="B2723" s="49">
        <f t="shared" si="84"/>
        <v>405.34756595744682</v>
      </c>
      <c r="C2723" s="49">
        <f t="shared" si="85"/>
        <v>27.637334042553192</v>
      </c>
      <c r="D2723" s="30">
        <v>0</v>
      </c>
      <c r="E2723" s="31">
        <v>27.637334042553192</v>
      </c>
      <c r="F2723" s="32">
        <v>0</v>
      </c>
      <c r="G2723" s="32">
        <v>0</v>
      </c>
      <c r="H2723" s="32">
        <v>0</v>
      </c>
      <c r="I2723" s="32">
        <v>0</v>
      </c>
      <c r="J2723" s="29">
        <f>Лист4!E2721/1000</f>
        <v>432.98489999999998</v>
      </c>
      <c r="K2723" s="33"/>
      <c r="L2723" s="33"/>
    </row>
    <row r="2724" spans="1:12" s="39" customFormat="1" ht="18.75" customHeight="1" x14ac:dyDescent="0.25">
      <c r="A2724" s="23" t="str">
        <f>Лист4!A2722</f>
        <v xml:space="preserve">Ватутина ул. д.10 </v>
      </c>
      <c r="B2724" s="49">
        <f t="shared" si="84"/>
        <v>18.334537872340427</v>
      </c>
      <c r="C2724" s="49">
        <f t="shared" si="85"/>
        <v>1.2500821276595746</v>
      </c>
      <c r="D2724" s="30">
        <v>0</v>
      </c>
      <c r="E2724" s="31">
        <v>1.2500821276595746</v>
      </c>
      <c r="F2724" s="32">
        <v>0</v>
      </c>
      <c r="G2724" s="32">
        <v>0</v>
      </c>
      <c r="H2724" s="32">
        <v>0</v>
      </c>
      <c r="I2724" s="32">
        <v>0</v>
      </c>
      <c r="J2724" s="29">
        <f>Лист4!E2722/1000</f>
        <v>19.584620000000001</v>
      </c>
      <c r="K2724" s="33"/>
      <c r="L2724" s="33"/>
    </row>
    <row r="2725" spans="1:12" s="39" customFormat="1" ht="18.75" customHeight="1" x14ac:dyDescent="0.25">
      <c r="A2725" s="23" t="str">
        <f>Лист4!A2723</f>
        <v xml:space="preserve">Ватутина ул. д.12 </v>
      </c>
      <c r="B2725" s="49">
        <f t="shared" si="84"/>
        <v>-46.624255319148943</v>
      </c>
      <c r="C2725" s="49">
        <f t="shared" si="85"/>
        <v>74.095455319148897</v>
      </c>
      <c r="D2725" s="30">
        <v>0</v>
      </c>
      <c r="E2725" s="31">
        <v>74.095455319148897</v>
      </c>
      <c r="F2725" s="32">
        <v>0</v>
      </c>
      <c r="G2725" s="32">
        <v>0</v>
      </c>
      <c r="H2725" s="32">
        <v>0</v>
      </c>
      <c r="I2725" s="32">
        <v>1188.3</v>
      </c>
      <c r="J2725" s="29">
        <f>Лист4!E2723/1000-I2725</f>
        <v>-1160.8288</v>
      </c>
      <c r="K2725" s="33"/>
      <c r="L2725" s="33"/>
    </row>
    <row r="2726" spans="1:12" s="39" customFormat="1" ht="18.75" customHeight="1" x14ac:dyDescent="0.25">
      <c r="A2726" s="23" t="str">
        <f>Лист4!A2724</f>
        <v xml:space="preserve">Ватутина ул. д.14 </v>
      </c>
      <c r="B2726" s="49">
        <f t="shared" si="84"/>
        <v>13.863220425531914</v>
      </c>
      <c r="C2726" s="49">
        <f t="shared" si="85"/>
        <v>0.94521957446808513</v>
      </c>
      <c r="D2726" s="30">
        <v>0</v>
      </c>
      <c r="E2726" s="31">
        <v>0.94521957446808513</v>
      </c>
      <c r="F2726" s="32">
        <v>0</v>
      </c>
      <c r="G2726" s="32">
        <v>0</v>
      </c>
      <c r="H2726" s="32">
        <v>0</v>
      </c>
      <c r="I2726" s="32">
        <v>0</v>
      </c>
      <c r="J2726" s="29">
        <f>Лист4!E2724/1000</f>
        <v>14.808439999999999</v>
      </c>
      <c r="K2726" s="33"/>
      <c r="L2726" s="33"/>
    </row>
    <row r="2727" spans="1:12" s="39" customFormat="1" ht="18.75" customHeight="1" x14ac:dyDescent="0.25">
      <c r="A2727" s="23" t="str">
        <f>Лист4!A2725</f>
        <v xml:space="preserve">Ватутина ул. д.18 </v>
      </c>
      <c r="B2727" s="49">
        <f t="shared" si="84"/>
        <v>55.931423829787242</v>
      </c>
      <c r="C2727" s="49">
        <f t="shared" si="85"/>
        <v>3.8135061702127664</v>
      </c>
      <c r="D2727" s="30">
        <v>0</v>
      </c>
      <c r="E2727" s="31">
        <v>3.8135061702127664</v>
      </c>
      <c r="F2727" s="32">
        <v>0</v>
      </c>
      <c r="G2727" s="32">
        <v>0</v>
      </c>
      <c r="H2727" s="32">
        <v>0</v>
      </c>
      <c r="I2727" s="32">
        <v>0</v>
      </c>
      <c r="J2727" s="29">
        <f>Лист4!E2725/1000</f>
        <v>59.744930000000011</v>
      </c>
      <c r="K2727" s="33"/>
      <c r="L2727" s="33"/>
    </row>
    <row r="2728" spans="1:12" s="34" customFormat="1" ht="18.75" customHeight="1" x14ac:dyDescent="0.25">
      <c r="A2728" s="23" t="str">
        <f>Лист4!A2726</f>
        <v xml:space="preserve">Вознюка ул. д.11 </v>
      </c>
      <c r="B2728" s="49">
        <f t="shared" si="84"/>
        <v>68.280857021276603</v>
      </c>
      <c r="C2728" s="49">
        <f t="shared" si="85"/>
        <v>4.6555129787234044</v>
      </c>
      <c r="D2728" s="30">
        <v>0</v>
      </c>
      <c r="E2728" s="31">
        <v>4.6555129787234044</v>
      </c>
      <c r="F2728" s="32">
        <v>0</v>
      </c>
      <c r="G2728" s="32">
        <v>0</v>
      </c>
      <c r="H2728" s="32">
        <v>0</v>
      </c>
      <c r="I2728" s="32">
        <v>0</v>
      </c>
      <c r="J2728" s="29">
        <f>Лист4!E2726/1000</f>
        <v>72.936370000000011</v>
      </c>
      <c r="K2728" s="33"/>
      <c r="L2728" s="33"/>
    </row>
    <row r="2729" spans="1:12" s="39" customFormat="1" ht="18.75" customHeight="1" x14ac:dyDescent="0.25">
      <c r="A2729" s="23" t="str">
        <f>Лист4!A2727</f>
        <v xml:space="preserve">Вознюка ул. д.15 </v>
      </c>
      <c r="B2729" s="49">
        <f t="shared" si="84"/>
        <v>20.08263914893617</v>
      </c>
      <c r="C2729" s="49">
        <f t="shared" si="85"/>
        <v>1.3692708510638298</v>
      </c>
      <c r="D2729" s="30">
        <v>0</v>
      </c>
      <c r="E2729" s="31">
        <v>1.3692708510638298</v>
      </c>
      <c r="F2729" s="32">
        <v>0</v>
      </c>
      <c r="G2729" s="32">
        <v>0</v>
      </c>
      <c r="H2729" s="32">
        <v>0</v>
      </c>
      <c r="I2729" s="32">
        <v>0</v>
      </c>
      <c r="J2729" s="29">
        <f>Лист4!E2727/1000</f>
        <v>21.451910000000002</v>
      </c>
      <c r="K2729" s="33"/>
      <c r="L2729" s="33"/>
    </row>
    <row r="2730" spans="1:12" s="39" customFormat="1" ht="18.75" customHeight="1" x14ac:dyDescent="0.25">
      <c r="A2730" s="23" t="str">
        <f>Лист4!A2728</f>
        <v xml:space="preserve">Волгоградская ул. д.10 </v>
      </c>
      <c r="B2730" s="49">
        <f t="shared" si="84"/>
        <v>259.4271080851064</v>
      </c>
      <c r="C2730" s="49">
        <f t="shared" si="85"/>
        <v>17.688211914893618</v>
      </c>
      <c r="D2730" s="30">
        <v>0</v>
      </c>
      <c r="E2730" s="31">
        <v>17.688211914893618</v>
      </c>
      <c r="F2730" s="32">
        <v>0</v>
      </c>
      <c r="G2730" s="32">
        <v>0</v>
      </c>
      <c r="H2730" s="32">
        <v>0</v>
      </c>
      <c r="I2730" s="32">
        <v>564.5</v>
      </c>
      <c r="J2730" s="29">
        <f>Лист4!E2728/1000-I2730</f>
        <v>-287.38468</v>
      </c>
      <c r="K2730" s="33"/>
      <c r="L2730" s="33"/>
    </row>
    <row r="2731" spans="1:12" s="39" customFormat="1" ht="18.75" customHeight="1" x14ac:dyDescent="0.25">
      <c r="A2731" s="23" t="str">
        <f>Лист4!A2729</f>
        <v xml:space="preserve">Волгоградская ул. д.12 </v>
      </c>
      <c r="B2731" s="49">
        <f t="shared" si="84"/>
        <v>376.3689599999999</v>
      </c>
      <c r="C2731" s="49">
        <f t="shared" si="85"/>
        <v>25.661519999999992</v>
      </c>
      <c r="D2731" s="30">
        <v>0</v>
      </c>
      <c r="E2731" s="31">
        <v>25.661519999999992</v>
      </c>
      <c r="F2731" s="32">
        <v>0</v>
      </c>
      <c r="G2731" s="32">
        <v>0</v>
      </c>
      <c r="H2731" s="32">
        <v>0</v>
      </c>
      <c r="I2731" s="32">
        <v>2118.8000000000002</v>
      </c>
      <c r="J2731" s="29">
        <f>Лист4!E2729/1000-I2731</f>
        <v>-1716.7695200000003</v>
      </c>
      <c r="K2731" s="33"/>
      <c r="L2731" s="33"/>
    </row>
    <row r="2732" spans="1:12" s="39" customFormat="1" ht="18.75" customHeight="1" x14ac:dyDescent="0.25">
      <c r="A2732" s="23" t="str">
        <f>Лист4!A2730</f>
        <v xml:space="preserve">Волгоградская ул. д.18 </v>
      </c>
      <c r="B2732" s="49">
        <f t="shared" si="84"/>
        <v>294.68578723404266</v>
      </c>
      <c r="C2732" s="49">
        <f t="shared" si="85"/>
        <v>20.092212765957456</v>
      </c>
      <c r="D2732" s="30">
        <v>0</v>
      </c>
      <c r="E2732" s="31">
        <v>20.092212765957456</v>
      </c>
      <c r="F2732" s="32">
        <v>0</v>
      </c>
      <c r="G2732" s="32">
        <v>0</v>
      </c>
      <c r="H2732" s="32">
        <v>0</v>
      </c>
      <c r="I2732" s="32">
        <v>0</v>
      </c>
      <c r="J2732" s="29">
        <f>Лист4!E2730/1000</f>
        <v>314.77800000000013</v>
      </c>
      <c r="K2732" s="33"/>
      <c r="L2732" s="33"/>
    </row>
    <row r="2733" spans="1:12" s="39" customFormat="1" ht="18.75" customHeight="1" x14ac:dyDescent="0.25">
      <c r="A2733" s="23" t="str">
        <f>Лист4!A2731</f>
        <v xml:space="preserve">Волгоградская ул. д.2 </v>
      </c>
      <c r="B2733" s="49">
        <f t="shared" si="84"/>
        <v>279.22079829787231</v>
      </c>
      <c r="C2733" s="49">
        <f t="shared" si="85"/>
        <v>19.037781702127656</v>
      </c>
      <c r="D2733" s="30">
        <v>0</v>
      </c>
      <c r="E2733" s="31">
        <v>19.037781702127656</v>
      </c>
      <c r="F2733" s="32">
        <v>0</v>
      </c>
      <c r="G2733" s="32">
        <v>0</v>
      </c>
      <c r="H2733" s="32">
        <v>0</v>
      </c>
      <c r="I2733" s="32">
        <v>0</v>
      </c>
      <c r="J2733" s="29">
        <f>Лист4!E2731/1000</f>
        <v>298.25857999999994</v>
      </c>
      <c r="K2733" s="33"/>
      <c r="L2733" s="33"/>
    </row>
    <row r="2734" spans="1:12" s="39" customFormat="1" ht="18.75" customHeight="1" x14ac:dyDescent="0.25">
      <c r="A2734" s="23" t="str">
        <f>Лист4!A2732</f>
        <v xml:space="preserve">Волгоградская ул. д.20 </v>
      </c>
      <c r="B2734" s="49">
        <f t="shared" si="84"/>
        <v>207.83972936170213</v>
      </c>
      <c r="C2734" s="49">
        <f t="shared" si="85"/>
        <v>14.17089063829787</v>
      </c>
      <c r="D2734" s="30">
        <v>0</v>
      </c>
      <c r="E2734" s="31">
        <v>14.17089063829787</v>
      </c>
      <c r="F2734" s="32">
        <v>0</v>
      </c>
      <c r="G2734" s="32">
        <v>0</v>
      </c>
      <c r="H2734" s="32">
        <v>0</v>
      </c>
      <c r="I2734" s="32">
        <v>0</v>
      </c>
      <c r="J2734" s="29">
        <f>Лист4!E2732/1000</f>
        <v>222.01061999999999</v>
      </c>
      <c r="K2734" s="33"/>
      <c r="L2734" s="33"/>
    </row>
    <row r="2735" spans="1:12" s="39" customFormat="1" ht="18.75" customHeight="1" x14ac:dyDescent="0.25">
      <c r="A2735" s="23" t="str">
        <f>Лист4!A2733</f>
        <v xml:space="preserve">Волгоградская ул. д.22 </v>
      </c>
      <c r="B2735" s="49">
        <f t="shared" si="84"/>
        <v>251.31676425531919</v>
      </c>
      <c r="C2735" s="49">
        <f t="shared" si="85"/>
        <v>15.028415744680853</v>
      </c>
      <c r="D2735" s="30">
        <v>0</v>
      </c>
      <c r="E2735" s="31">
        <v>15.028415744680853</v>
      </c>
      <c r="F2735" s="32">
        <v>0</v>
      </c>
      <c r="G2735" s="32">
        <v>0</v>
      </c>
      <c r="H2735" s="32">
        <v>0</v>
      </c>
      <c r="I2735" s="32">
        <f>30.9+771.2</f>
        <v>802.1</v>
      </c>
      <c r="J2735" s="29">
        <f>Лист4!E2733/1000-I2735</f>
        <v>-535.75482</v>
      </c>
      <c r="K2735" s="33"/>
      <c r="L2735" s="33"/>
    </row>
    <row r="2736" spans="1:12" s="39" customFormat="1" ht="18.75" customHeight="1" x14ac:dyDescent="0.25">
      <c r="A2736" s="23" t="str">
        <f>Лист4!A2734</f>
        <v xml:space="preserve">Волгоградская ул. д.24 </v>
      </c>
      <c r="B2736" s="49">
        <f t="shared" si="84"/>
        <v>263.39703148936172</v>
      </c>
      <c r="C2736" s="49">
        <f t="shared" si="85"/>
        <v>17.9588885106383</v>
      </c>
      <c r="D2736" s="30">
        <v>0</v>
      </c>
      <c r="E2736" s="31">
        <v>17.9588885106383</v>
      </c>
      <c r="F2736" s="32">
        <v>0</v>
      </c>
      <c r="G2736" s="32">
        <v>0</v>
      </c>
      <c r="H2736" s="32">
        <v>0</v>
      </c>
      <c r="I2736" s="32">
        <v>0</v>
      </c>
      <c r="J2736" s="29">
        <f>Лист4!E2734/1000</f>
        <v>281.35592000000003</v>
      </c>
      <c r="K2736" s="33"/>
      <c r="L2736" s="33"/>
    </row>
    <row r="2737" spans="1:12" s="39" customFormat="1" ht="18.75" customHeight="1" x14ac:dyDescent="0.25">
      <c r="A2737" s="23" t="str">
        <f>Лист4!A2735</f>
        <v xml:space="preserve">Волгоградская ул. д.24А </v>
      </c>
      <c r="B2737" s="49">
        <f t="shared" si="84"/>
        <v>291.23955744680853</v>
      </c>
      <c r="C2737" s="49">
        <f t="shared" si="85"/>
        <v>19.85724255319149</v>
      </c>
      <c r="D2737" s="30">
        <v>0</v>
      </c>
      <c r="E2737" s="31">
        <v>19.85724255319149</v>
      </c>
      <c r="F2737" s="32">
        <v>0</v>
      </c>
      <c r="G2737" s="32">
        <v>0</v>
      </c>
      <c r="H2737" s="32">
        <v>0</v>
      </c>
      <c r="I2737" s="32">
        <v>0</v>
      </c>
      <c r="J2737" s="29">
        <f>Лист4!E2735/1000</f>
        <v>311.09680000000003</v>
      </c>
      <c r="K2737" s="33"/>
      <c r="L2737" s="33"/>
    </row>
    <row r="2738" spans="1:12" s="39" customFormat="1" ht="18.75" customHeight="1" x14ac:dyDescent="0.25">
      <c r="A2738" s="23" t="str">
        <f>Лист4!A2736</f>
        <v xml:space="preserve">Волгоградская ул. д.26 </v>
      </c>
      <c r="B2738" s="49">
        <f t="shared" si="84"/>
        <v>1006.837433191489</v>
      </c>
      <c r="C2738" s="49">
        <f t="shared" si="85"/>
        <v>68.648006808510615</v>
      </c>
      <c r="D2738" s="30">
        <v>0</v>
      </c>
      <c r="E2738" s="31">
        <v>68.648006808510615</v>
      </c>
      <c r="F2738" s="32">
        <v>0</v>
      </c>
      <c r="G2738" s="32">
        <v>0</v>
      </c>
      <c r="H2738" s="32">
        <v>0</v>
      </c>
      <c r="I2738" s="32">
        <v>0</v>
      </c>
      <c r="J2738" s="29">
        <f>Лист4!E2736/1000</f>
        <v>1075.4854399999997</v>
      </c>
      <c r="K2738" s="33"/>
      <c r="L2738" s="33"/>
    </row>
    <row r="2739" spans="1:12" s="34" customFormat="1" ht="18.75" customHeight="1" x14ac:dyDescent="0.25">
      <c r="A2739" s="23" t="str">
        <f>Лист4!A2737</f>
        <v xml:space="preserve">Волгоградская ул. д.30 </v>
      </c>
      <c r="B2739" s="49">
        <f t="shared" si="84"/>
        <v>659.19528680851067</v>
      </c>
      <c r="C2739" s="49">
        <f t="shared" si="85"/>
        <v>44.945133191489361</v>
      </c>
      <c r="D2739" s="30">
        <v>0</v>
      </c>
      <c r="E2739" s="31">
        <v>44.945133191489361</v>
      </c>
      <c r="F2739" s="32">
        <v>0</v>
      </c>
      <c r="G2739" s="32">
        <v>0</v>
      </c>
      <c r="H2739" s="32">
        <v>0</v>
      </c>
      <c r="I2739" s="32"/>
      <c r="J2739" s="29">
        <f>Лист4!E2737/1000</f>
        <v>704.14042000000006</v>
      </c>
      <c r="K2739" s="33"/>
      <c r="L2739" s="33"/>
    </row>
    <row r="2740" spans="1:12" s="34" customFormat="1" ht="25.5" customHeight="1" x14ac:dyDescent="0.25">
      <c r="A2740" s="23" t="str">
        <f>Лист4!A2738</f>
        <v xml:space="preserve">Волгоградская ул. д.34 </v>
      </c>
      <c r="B2740" s="49">
        <f t="shared" si="84"/>
        <v>325.78441617021281</v>
      </c>
      <c r="C2740" s="49">
        <f t="shared" si="85"/>
        <v>22.212573829787235</v>
      </c>
      <c r="D2740" s="30">
        <v>0</v>
      </c>
      <c r="E2740" s="31">
        <v>22.212573829787235</v>
      </c>
      <c r="F2740" s="32">
        <v>0</v>
      </c>
      <c r="G2740" s="32">
        <v>0</v>
      </c>
      <c r="H2740" s="32">
        <v>0</v>
      </c>
      <c r="I2740" s="32"/>
      <c r="J2740" s="29">
        <f>Лист4!E2738/1000</f>
        <v>347.99699000000004</v>
      </c>
      <c r="K2740" s="33"/>
      <c r="L2740" s="33"/>
    </row>
    <row r="2741" spans="1:12" s="34" customFormat="1" ht="18.75" customHeight="1" x14ac:dyDescent="0.25">
      <c r="A2741" s="23" t="str">
        <f>Лист4!A2739</f>
        <v>Волгоградская ул. д.34-60</v>
      </c>
      <c r="B2741" s="49">
        <f t="shared" si="84"/>
        <v>3.0021855319148933</v>
      </c>
      <c r="C2741" s="49">
        <f t="shared" si="85"/>
        <v>0.20469446808510638</v>
      </c>
      <c r="D2741" s="30">
        <v>0</v>
      </c>
      <c r="E2741" s="31">
        <v>0.20469446808510638</v>
      </c>
      <c r="F2741" s="32">
        <v>0</v>
      </c>
      <c r="G2741" s="32">
        <v>0</v>
      </c>
      <c r="H2741" s="32">
        <v>0</v>
      </c>
      <c r="I2741" s="32">
        <v>0</v>
      </c>
      <c r="J2741" s="29">
        <f>Лист4!E2739/1000</f>
        <v>3.20688</v>
      </c>
      <c r="K2741" s="33"/>
      <c r="L2741" s="33"/>
    </row>
    <row r="2742" spans="1:12" s="34" customFormat="1" ht="18.75" customHeight="1" x14ac:dyDescent="0.25">
      <c r="A2742" s="23" t="str">
        <f>Лист4!A2740</f>
        <v xml:space="preserve">Волгоградская ул. д.36 </v>
      </c>
      <c r="B2742" s="49">
        <f t="shared" si="84"/>
        <v>315.18918808510648</v>
      </c>
      <c r="C2742" s="49">
        <f t="shared" si="85"/>
        <v>21.490171914893622</v>
      </c>
      <c r="D2742" s="30">
        <v>0</v>
      </c>
      <c r="E2742" s="31">
        <v>21.490171914893622</v>
      </c>
      <c r="F2742" s="32">
        <v>0</v>
      </c>
      <c r="G2742" s="32">
        <v>0</v>
      </c>
      <c r="H2742" s="32">
        <v>0</v>
      </c>
      <c r="I2742" s="32">
        <v>0</v>
      </c>
      <c r="J2742" s="29">
        <f>Лист4!E2740/1000</f>
        <v>336.67936000000009</v>
      </c>
      <c r="K2742" s="33"/>
      <c r="L2742" s="33"/>
    </row>
    <row r="2743" spans="1:12" s="34" customFormat="1" ht="18.75" customHeight="1" x14ac:dyDescent="0.25">
      <c r="A2743" s="23" t="str">
        <f>Лист4!A2741</f>
        <v xml:space="preserve">Волгоградская ул. д.38 </v>
      </c>
      <c r="B2743" s="49">
        <f t="shared" si="84"/>
        <v>343.05688765957439</v>
      </c>
      <c r="C2743" s="49">
        <f t="shared" si="85"/>
        <v>23.390242340425523</v>
      </c>
      <c r="D2743" s="30">
        <v>0</v>
      </c>
      <c r="E2743" s="31">
        <v>23.390242340425523</v>
      </c>
      <c r="F2743" s="32">
        <v>0</v>
      </c>
      <c r="G2743" s="32">
        <v>0</v>
      </c>
      <c r="H2743" s="32">
        <v>0</v>
      </c>
      <c r="I2743" s="32">
        <v>0</v>
      </c>
      <c r="J2743" s="29">
        <f>Лист4!E2741/1000</f>
        <v>366.4471299999999</v>
      </c>
      <c r="K2743" s="33"/>
      <c r="L2743" s="33"/>
    </row>
    <row r="2744" spans="1:12" s="34" customFormat="1" ht="18.75" customHeight="1" x14ac:dyDescent="0.25">
      <c r="A2744" s="23" t="str">
        <f>Лист4!A2742</f>
        <v xml:space="preserve">Волгоградская ул. д.4 </v>
      </c>
      <c r="B2744" s="49">
        <f t="shared" si="84"/>
        <v>216.18212</v>
      </c>
      <c r="C2744" s="49">
        <f t="shared" si="85"/>
        <v>14.73969</v>
      </c>
      <c r="D2744" s="30">
        <v>0</v>
      </c>
      <c r="E2744" s="31">
        <v>14.73969</v>
      </c>
      <c r="F2744" s="32">
        <v>0</v>
      </c>
      <c r="G2744" s="32">
        <v>0</v>
      </c>
      <c r="H2744" s="32">
        <v>0</v>
      </c>
      <c r="I2744" s="32">
        <v>0</v>
      </c>
      <c r="J2744" s="29">
        <f>Лист4!E2742/1000</f>
        <v>230.92180999999999</v>
      </c>
      <c r="K2744" s="33"/>
      <c r="L2744" s="33"/>
    </row>
    <row r="2745" spans="1:12" s="34" customFormat="1" ht="18.75" customHeight="1" x14ac:dyDescent="0.25">
      <c r="A2745" s="23" t="str">
        <f>Лист4!A2743</f>
        <v xml:space="preserve">Волгоградская ул. д.40 </v>
      </c>
      <c r="B2745" s="49">
        <f t="shared" si="84"/>
        <v>241.82592851063833</v>
      </c>
      <c r="C2745" s="49">
        <f t="shared" si="85"/>
        <v>16.488131489361706</v>
      </c>
      <c r="D2745" s="30">
        <v>0</v>
      </c>
      <c r="E2745" s="31">
        <v>16.488131489361706</v>
      </c>
      <c r="F2745" s="32">
        <v>0</v>
      </c>
      <c r="G2745" s="32">
        <v>0</v>
      </c>
      <c r="H2745" s="32">
        <v>0</v>
      </c>
      <c r="I2745" s="32">
        <v>485.1</v>
      </c>
      <c r="J2745" s="29">
        <f>Лист4!E2743/1000-I2745</f>
        <v>-226.78593999999998</v>
      </c>
      <c r="K2745" s="33"/>
      <c r="L2745" s="33"/>
    </row>
    <row r="2746" spans="1:12" s="39" customFormat="1" ht="18.75" customHeight="1" x14ac:dyDescent="0.25">
      <c r="A2746" s="23" t="str">
        <f>Лист4!A2744</f>
        <v xml:space="preserve">Волгоградская ул. д.42 </v>
      </c>
      <c r="B2746" s="49">
        <f t="shared" si="84"/>
        <v>292.64350382978716</v>
      </c>
      <c r="C2746" s="49">
        <f t="shared" si="85"/>
        <v>19.952966170212765</v>
      </c>
      <c r="D2746" s="30">
        <v>0</v>
      </c>
      <c r="E2746" s="31">
        <v>19.952966170212765</v>
      </c>
      <c r="F2746" s="32">
        <v>0</v>
      </c>
      <c r="G2746" s="32">
        <v>0</v>
      </c>
      <c r="H2746" s="32">
        <v>0</v>
      </c>
      <c r="I2746" s="32">
        <v>575.4</v>
      </c>
      <c r="J2746" s="29">
        <f>Лист4!E2744/1000-I2746</f>
        <v>-262.80353000000002</v>
      </c>
      <c r="K2746" s="33"/>
      <c r="L2746" s="33"/>
    </row>
    <row r="2747" spans="1:12" s="39" customFormat="1" ht="18.75" customHeight="1" x14ac:dyDescent="0.25">
      <c r="A2747" s="23" t="str">
        <f>Лист4!A2745</f>
        <v xml:space="preserve">Волгоградская ул. д.44 </v>
      </c>
      <c r="B2747" s="49">
        <f t="shared" si="84"/>
        <v>204.22387489361699</v>
      </c>
      <c r="C2747" s="49">
        <f t="shared" si="85"/>
        <v>13.924355106382977</v>
      </c>
      <c r="D2747" s="30">
        <v>0</v>
      </c>
      <c r="E2747" s="31">
        <v>13.924355106382977</v>
      </c>
      <c r="F2747" s="32">
        <v>0</v>
      </c>
      <c r="G2747" s="32">
        <v>0</v>
      </c>
      <c r="H2747" s="32">
        <v>0</v>
      </c>
      <c r="I2747" s="32">
        <v>0</v>
      </c>
      <c r="J2747" s="29">
        <f>Лист4!E2745/1000</f>
        <v>218.14822999999998</v>
      </c>
      <c r="K2747" s="33"/>
      <c r="L2747" s="33"/>
    </row>
    <row r="2748" spans="1:12" s="39" customFormat="1" ht="18.75" customHeight="1" x14ac:dyDescent="0.25">
      <c r="A2748" s="23" t="str">
        <f>Лист4!A2746</f>
        <v xml:space="preserve">Волгоградская ул. д.46 </v>
      </c>
      <c r="B2748" s="49">
        <f t="shared" si="84"/>
        <v>52.730028085106383</v>
      </c>
      <c r="C2748" s="49">
        <f t="shared" si="85"/>
        <v>1.8975019148936172</v>
      </c>
      <c r="D2748" s="30">
        <v>0</v>
      </c>
      <c r="E2748" s="31">
        <v>1.8975019148936172</v>
      </c>
      <c r="F2748" s="32">
        <v>0</v>
      </c>
      <c r="G2748" s="32">
        <v>0</v>
      </c>
      <c r="H2748" s="32">
        <v>0</v>
      </c>
      <c r="I2748" s="32">
        <v>24.9</v>
      </c>
      <c r="J2748" s="29">
        <f>Лист4!E2746/1000-I2748</f>
        <v>29.727530000000002</v>
      </c>
      <c r="K2748" s="33"/>
      <c r="L2748" s="33"/>
    </row>
    <row r="2749" spans="1:12" s="39" customFormat="1" ht="18.75" customHeight="1" x14ac:dyDescent="0.25">
      <c r="A2749" s="23" t="str">
        <f>Лист4!A2747</f>
        <v xml:space="preserve">Волгоградская ул. д.6 </v>
      </c>
      <c r="B2749" s="49">
        <f t="shared" si="84"/>
        <v>195.22239361702134</v>
      </c>
      <c r="C2749" s="49">
        <f t="shared" si="85"/>
        <v>22.852656382978701</v>
      </c>
      <c r="D2749" s="30">
        <v>0</v>
      </c>
      <c r="E2749" s="31">
        <v>22.852656382978701</v>
      </c>
      <c r="F2749" s="32">
        <v>0</v>
      </c>
      <c r="G2749" s="32">
        <v>0</v>
      </c>
      <c r="H2749" s="32">
        <v>0</v>
      </c>
      <c r="I2749" s="32">
        <v>576.1</v>
      </c>
      <c r="J2749" s="29">
        <f>Лист4!E2747/1000-I2749</f>
        <v>-358.02494999999999</v>
      </c>
      <c r="K2749" s="33"/>
      <c r="L2749" s="33"/>
    </row>
    <row r="2750" spans="1:12" s="39" customFormat="1" ht="18.75" customHeight="1" x14ac:dyDescent="0.25">
      <c r="A2750" s="23" t="str">
        <f>Лист4!A2748</f>
        <v xml:space="preserve">Волгоградская ул. д.8 </v>
      </c>
      <c r="B2750" s="49">
        <f t="shared" si="84"/>
        <v>255.3285923404255</v>
      </c>
      <c r="C2750" s="49">
        <f t="shared" si="85"/>
        <v>17.408767659574465</v>
      </c>
      <c r="D2750" s="30">
        <v>0</v>
      </c>
      <c r="E2750" s="31">
        <v>17.408767659574465</v>
      </c>
      <c r="F2750" s="32">
        <v>0</v>
      </c>
      <c r="G2750" s="32">
        <v>0</v>
      </c>
      <c r="H2750" s="32">
        <v>0</v>
      </c>
      <c r="I2750" s="32">
        <v>0</v>
      </c>
      <c r="J2750" s="29">
        <f>Лист4!E2748/1000</f>
        <v>272.73735999999997</v>
      </c>
      <c r="K2750" s="33"/>
      <c r="L2750" s="33"/>
    </row>
    <row r="2751" spans="1:12" s="39" customFormat="1" ht="18.75" customHeight="1" x14ac:dyDescent="0.25">
      <c r="A2751" s="23" t="str">
        <f>Лист4!A2749</f>
        <v xml:space="preserve">Гагарина ул. д.1 </v>
      </c>
      <c r="B2751" s="49">
        <f t="shared" si="84"/>
        <v>43.858048510638298</v>
      </c>
      <c r="C2751" s="49">
        <f t="shared" si="85"/>
        <v>2.9903214893617021</v>
      </c>
      <c r="D2751" s="30">
        <v>0</v>
      </c>
      <c r="E2751" s="31">
        <v>2.9903214893617021</v>
      </c>
      <c r="F2751" s="32">
        <v>0</v>
      </c>
      <c r="G2751" s="32">
        <v>0</v>
      </c>
      <c r="H2751" s="32">
        <v>0</v>
      </c>
      <c r="I2751" s="32">
        <v>0</v>
      </c>
      <c r="J2751" s="29">
        <f>Лист4!E2749/1000</f>
        <v>46.848370000000003</v>
      </c>
      <c r="K2751" s="33"/>
      <c r="L2751" s="33"/>
    </row>
    <row r="2752" spans="1:12" s="34" customFormat="1" ht="18.75" customHeight="1" x14ac:dyDescent="0.25">
      <c r="A2752" s="23" t="str">
        <f>Лист4!A2750</f>
        <v>Гагарина ул. д.1. кв 6</v>
      </c>
      <c r="B2752" s="49">
        <f t="shared" si="84"/>
        <v>0</v>
      </c>
      <c r="C2752" s="49">
        <f t="shared" si="85"/>
        <v>0</v>
      </c>
      <c r="D2752" s="30">
        <v>0</v>
      </c>
      <c r="E2752" s="31">
        <v>0</v>
      </c>
      <c r="F2752" s="32">
        <v>0</v>
      </c>
      <c r="G2752" s="32">
        <v>0</v>
      </c>
      <c r="H2752" s="32">
        <v>0</v>
      </c>
      <c r="I2752" s="32">
        <v>0</v>
      </c>
      <c r="J2752" s="29">
        <f>Лист4!E2750/1000</f>
        <v>0</v>
      </c>
      <c r="K2752" s="33"/>
      <c r="L2752" s="33"/>
    </row>
    <row r="2753" spans="1:12" s="34" customFormat="1" ht="18.75" customHeight="1" x14ac:dyDescent="0.25">
      <c r="A2753" s="23" t="str">
        <f>Лист4!A2751</f>
        <v xml:space="preserve">Гагарина ул. д.3 </v>
      </c>
      <c r="B2753" s="49">
        <f t="shared" si="84"/>
        <v>72.748214468085109</v>
      </c>
      <c r="C2753" s="49">
        <f t="shared" si="85"/>
        <v>4.960105531914893</v>
      </c>
      <c r="D2753" s="30">
        <v>0</v>
      </c>
      <c r="E2753" s="31">
        <v>4.960105531914893</v>
      </c>
      <c r="F2753" s="32">
        <v>0</v>
      </c>
      <c r="G2753" s="32">
        <v>0</v>
      </c>
      <c r="H2753" s="32">
        <v>0</v>
      </c>
      <c r="I2753" s="32">
        <v>0</v>
      </c>
      <c r="J2753" s="29">
        <f>Лист4!E2751/1000</f>
        <v>77.708320000000001</v>
      </c>
      <c r="K2753" s="33"/>
      <c r="L2753" s="33"/>
    </row>
    <row r="2754" spans="1:12" s="34" customFormat="1" ht="18.75" customHeight="1" x14ac:dyDescent="0.25">
      <c r="A2754" s="23" t="str">
        <f>Лист4!A2752</f>
        <v xml:space="preserve">Гагарина ул. д.5 </v>
      </c>
      <c r="B2754" s="49">
        <f t="shared" si="84"/>
        <v>101.63281021276596</v>
      </c>
      <c r="C2754" s="49">
        <f t="shared" si="85"/>
        <v>6.9295097872340445</v>
      </c>
      <c r="D2754" s="30">
        <v>0</v>
      </c>
      <c r="E2754" s="31">
        <v>6.9295097872340445</v>
      </c>
      <c r="F2754" s="32">
        <v>0</v>
      </c>
      <c r="G2754" s="32">
        <v>0</v>
      </c>
      <c r="H2754" s="32">
        <v>0</v>
      </c>
      <c r="I2754" s="32">
        <v>380.5</v>
      </c>
      <c r="J2754" s="29">
        <f>Лист4!E2752/1000-I2754</f>
        <v>-271.93768</v>
      </c>
      <c r="K2754" s="33"/>
      <c r="L2754" s="33"/>
    </row>
    <row r="2755" spans="1:12" s="34" customFormat="1" ht="18.75" customHeight="1" x14ac:dyDescent="0.25">
      <c r="A2755" s="23" t="str">
        <f>Лист4!A2753</f>
        <v xml:space="preserve">Гагарина ул. д.7 </v>
      </c>
      <c r="B2755" s="49">
        <f t="shared" si="84"/>
        <v>54.118820425531858</v>
      </c>
      <c r="C2755" s="49">
        <f t="shared" si="85"/>
        <v>3.6899195744680857</v>
      </c>
      <c r="D2755" s="30">
        <v>0</v>
      </c>
      <c r="E2755" s="31">
        <v>3.6899195744680857</v>
      </c>
      <c r="F2755" s="32">
        <v>0</v>
      </c>
      <c r="G2755" s="32">
        <v>0</v>
      </c>
      <c r="H2755" s="32">
        <v>0</v>
      </c>
      <c r="I2755" s="32">
        <v>1286.2</v>
      </c>
      <c r="J2755" s="29">
        <f>Лист4!E2753/1000-I2755</f>
        <v>-1228.3912600000001</v>
      </c>
      <c r="K2755" s="33"/>
      <c r="L2755" s="33"/>
    </row>
    <row r="2756" spans="1:12" s="34" customFormat="1" ht="18.75" customHeight="1" x14ac:dyDescent="0.25">
      <c r="A2756" s="23" t="str">
        <f>Лист4!A2754</f>
        <v xml:space="preserve">Комсомольская ул. д.10 </v>
      </c>
      <c r="B2756" s="49">
        <f t="shared" ref="B2756:B2819" si="86">J2756+I2756-E2756</f>
        <v>226.03419744680846</v>
      </c>
      <c r="C2756" s="49">
        <f t="shared" ref="C2756:C2819" si="87">E2756</f>
        <v>15.411422553191489</v>
      </c>
      <c r="D2756" s="30">
        <v>0</v>
      </c>
      <c r="E2756" s="31">
        <v>15.411422553191489</v>
      </c>
      <c r="F2756" s="32">
        <v>0</v>
      </c>
      <c r="G2756" s="32">
        <v>0</v>
      </c>
      <c r="H2756" s="32">
        <v>0</v>
      </c>
      <c r="I2756" s="32">
        <v>1411.2</v>
      </c>
      <c r="J2756" s="29">
        <f>Лист4!E2754/1000-I2756</f>
        <v>-1169.7543800000001</v>
      </c>
      <c r="K2756" s="33"/>
      <c r="L2756" s="33"/>
    </row>
    <row r="2757" spans="1:12" s="34" customFormat="1" ht="18.75" customHeight="1" x14ac:dyDescent="0.25">
      <c r="A2757" s="23" t="str">
        <f>Лист4!A2755</f>
        <v xml:space="preserve">Комсомольская ул. д.11 </v>
      </c>
      <c r="B2757" s="49">
        <f t="shared" si="86"/>
        <v>234.70155148936169</v>
      </c>
      <c r="C2757" s="49">
        <f t="shared" si="87"/>
        <v>16.002378510638298</v>
      </c>
      <c r="D2757" s="30">
        <v>0</v>
      </c>
      <c r="E2757" s="31">
        <v>16.002378510638298</v>
      </c>
      <c r="F2757" s="32">
        <v>0</v>
      </c>
      <c r="G2757" s="32">
        <v>0</v>
      </c>
      <c r="H2757" s="32">
        <v>0</v>
      </c>
      <c r="I2757" s="32">
        <v>0</v>
      </c>
      <c r="J2757" s="29">
        <f>Лист4!E2755/1000</f>
        <v>250.70392999999999</v>
      </c>
      <c r="K2757" s="33"/>
      <c r="L2757" s="33"/>
    </row>
    <row r="2758" spans="1:12" s="34" customFormat="1" ht="18.75" customHeight="1" x14ac:dyDescent="0.25">
      <c r="A2758" s="23" t="str">
        <f>Лист4!A2756</f>
        <v xml:space="preserve">Комсомольская ул. д.12 </v>
      </c>
      <c r="B2758" s="49">
        <f t="shared" si="86"/>
        <v>260.47032936170223</v>
      </c>
      <c r="C2758" s="49">
        <f t="shared" si="87"/>
        <v>17.759340638297878</v>
      </c>
      <c r="D2758" s="30">
        <v>0</v>
      </c>
      <c r="E2758" s="31">
        <v>17.759340638297878</v>
      </c>
      <c r="F2758" s="32">
        <v>0</v>
      </c>
      <c r="G2758" s="32">
        <v>0</v>
      </c>
      <c r="H2758" s="32">
        <v>0</v>
      </c>
      <c r="I2758" s="32">
        <v>0</v>
      </c>
      <c r="J2758" s="29">
        <f>Лист4!E2756/1000</f>
        <v>278.22967000000011</v>
      </c>
      <c r="K2758" s="33"/>
      <c r="L2758" s="33"/>
    </row>
    <row r="2759" spans="1:12" s="34" customFormat="1" ht="18.75" customHeight="1" x14ac:dyDescent="0.25">
      <c r="A2759" s="23" t="str">
        <f>Лист4!A2757</f>
        <v xml:space="preserve">Комсомольская ул. д.13 </v>
      </c>
      <c r="B2759" s="49">
        <f t="shared" si="86"/>
        <v>203.9534246808511</v>
      </c>
      <c r="C2759" s="49">
        <f t="shared" si="87"/>
        <v>13.905915319148939</v>
      </c>
      <c r="D2759" s="30">
        <v>0</v>
      </c>
      <c r="E2759" s="31">
        <v>13.905915319148939</v>
      </c>
      <c r="F2759" s="32">
        <v>0</v>
      </c>
      <c r="G2759" s="32">
        <v>0</v>
      </c>
      <c r="H2759" s="32">
        <v>0</v>
      </c>
      <c r="I2759" s="32"/>
      <c r="J2759" s="29">
        <f>Лист4!E2757/1000</f>
        <v>217.85934000000003</v>
      </c>
      <c r="K2759" s="33"/>
      <c r="L2759" s="33"/>
    </row>
    <row r="2760" spans="1:12" s="34" customFormat="1" ht="18.75" customHeight="1" x14ac:dyDescent="0.25">
      <c r="A2760" s="23" t="str">
        <f>Лист4!A2758</f>
        <v xml:space="preserve">Комсомольская ул. д.14 </v>
      </c>
      <c r="B2760" s="49">
        <f t="shared" si="86"/>
        <v>402.35317531914887</v>
      </c>
      <c r="C2760" s="49">
        <f t="shared" si="87"/>
        <v>26.594534680851062</v>
      </c>
      <c r="D2760" s="30">
        <v>0</v>
      </c>
      <c r="E2760" s="31">
        <v>26.594534680851062</v>
      </c>
      <c r="F2760" s="32">
        <v>0</v>
      </c>
      <c r="G2760" s="32">
        <v>0</v>
      </c>
      <c r="H2760" s="32">
        <v>0</v>
      </c>
      <c r="I2760" s="32">
        <v>1457.8</v>
      </c>
      <c r="J2760" s="29">
        <f>Лист4!E2758/1000-I2760</f>
        <v>-1028.85229</v>
      </c>
      <c r="K2760" s="33"/>
      <c r="L2760" s="33"/>
    </row>
    <row r="2761" spans="1:12" s="34" customFormat="1" ht="18.75" customHeight="1" x14ac:dyDescent="0.25">
      <c r="A2761" s="23" t="str">
        <f>Лист4!A2759</f>
        <v xml:space="preserve">Комсомольская ул. д.16 </v>
      </c>
      <c r="B2761" s="49">
        <f t="shared" si="86"/>
        <v>217.75146808510578</v>
      </c>
      <c r="C2761" s="49">
        <f t="shared" si="87"/>
        <v>114.062911914894</v>
      </c>
      <c r="D2761" s="30">
        <v>0</v>
      </c>
      <c r="E2761" s="31">
        <v>114.062911914894</v>
      </c>
      <c r="F2761" s="32">
        <v>0</v>
      </c>
      <c r="G2761" s="32">
        <v>0</v>
      </c>
      <c r="H2761" s="32">
        <v>0</v>
      </c>
      <c r="I2761" s="32">
        <v>4399.1000000000004</v>
      </c>
      <c r="J2761" s="29">
        <f>Лист4!E2759/1000-I2761</f>
        <v>-4067.2856200000006</v>
      </c>
      <c r="K2761" s="33"/>
      <c r="L2761" s="33"/>
    </row>
    <row r="2762" spans="1:12" s="34" customFormat="1" ht="18.75" customHeight="1" x14ac:dyDescent="0.25">
      <c r="A2762" s="23" t="str">
        <f>Лист4!A2760</f>
        <v xml:space="preserve">Комсомольская ул. д.16А </v>
      </c>
      <c r="B2762" s="49">
        <f t="shared" si="86"/>
        <v>708.1699642553192</v>
      </c>
      <c r="C2762" s="49">
        <f t="shared" si="87"/>
        <v>48.284315744680853</v>
      </c>
      <c r="D2762" s="30">
        <v>0</v>
      </c>
      <c r="E2762" s="31">
        <v>48.284315744680853</v>
      </c>
      <c r="F2762" s="32">
        <v>0</v>
      </c>
      <c r="G2762" s="32">
        <v>0</v>
      </c>
      <c r="H2762" s="32">
        <v>0</v>
      </c>
      <c r="I2762" s="32">
        <v>0</v>
      </c>
      <c r="J2762" s="29">
        <f>Лист4!E2760/1000</f>
        <v>756.45428000000004</v>
      </c>
      <c r="K2762" s="33"/>
      <c r="L2762" s="33"/>
    </row>
    <row r="2763" spans="1:12" s="34" customFormat="1" ht="18.75" customHeight="1" x14ac:dyDescent="0.25">
      <c r="A2763" s="23" t="str">
        <f>Лист4!A2761</f>
        <v xml:space="preserve">Комсомольская ул. д.17 </v>
      </c>
      <c r="B2763" s="49">
        <f t="shared" si="86"/>
        <v>163.68291148936171</v>
      </c>
      <c r="C2763" s="49">
        <f t="shared" si="87"/>
        <v>11.160198510638299</v>
      </c>
      <c r="D2763" s="30">
        <v>0</v>
      </c>
      <c r="E2763" s="31">
        <v>11.160198510638299</v>
      </c>
      <c r="F2763" s="32">
        <v>0</v>
      </c>
      <c r="G2763" s="32">
        <v>0</v>
      </c>
      <c r="H2763" s="32">
        <v>0</v>
      </c>
      <c r="I2763" s="32">
        <v>0</v>
      </c>
      <c r="J2763" s="29">
        <f>Лист4!E2761/1000</f>
        <v>174.84311000000002</v>
      </c>
      <c r="K2763" s="33"/>
      <c r="L2763" s="33"/>
    </row>
    <row r="2764" spans="1:12" s="34" customFormat="1" ht="18.75" customHeight="1" x14ac:dyDescent="0.25">
      <c r="A2764" s="23" t="str">
        <f>Лист4!A2762</f>
        <v xml:space="preserve">Комсомольская ул. д.18 </v>
      </c>
      <c r="B2764" s="49">
        <f t="shared" si="86"/>
        <v>153.06792085106383</v>
      </c>
      <c r="C2764" s="49">
        <f t="shared" si="87"/>
        <v>10.436449148936168</v>
      </c>
      <c r="D2764" s="30">
        <v>0</v>
      </c>
      <c r="E2764" s="31">
        <v>10.436449148936168</v>
      </c>
      <c r="F2764" s="32">
        <v>0</v>
      </c>
      <c r="G2764" s="32">
        <v>0</v>
      </c>
      <c r="H2764" s="32">
        <v>0</v>
      </c>
      <c r="I2764" s="32">
        <v>1041.0999999999999</v>
      </c>
      <c r="J2764" s="29">
        <f>Лист4!E2762/1000-I2764</f>
        <v>-877.59562999999991</v>
      </c>
      <c r="K2764" s="33"/>
      <c r="L2764" s="33"/>
    </row>
    <row r="2765" spans="1:12" s="34" customFormat="1" ht="18.75" customHeight="1" x14ac:dyDescent="0.25">
      <c r="A2765" s="23" t="str">
        <f>Лист4!A2763</f>
        <v xml:space="preserve">Комсомольская ул. д.18А </v>
      </c>
      <c r="B2765" s="49">
        <f t="shared" si="86"/>
        <v>197.21207234042555</v>
      </c>
      <c r="C2765" s="49">
        <f t="shared" si="87"/>
        <v>13.44627765957447</v>
      </c>
      <c r="D2765" s="30">
        <v>0</v>
      </c>
      <c r="E2765" s="31">
        <v>13.44627765957447</v>
      </c>
      <c r="F2765" s="32">
        <v>0</v>
      </c>
      <c r="G2765" s="32">
        <v>0</v>
      </c>
      <c r="H2765" s="32">
        <v>0</v>
      </c>
      <c r="I2765" s="32">
        <v>0</v>
      </c>
      <c r="J2765" s="29">
        <f>Лист4!E2763/1000</f>
        <v>210.65835000000001</v>
      </c>
      <c r="K2765" s="33"/>
      <c r="L2765" s="33"/>
    </row>
    <row r="2766" spans="1:12" s="34" customFormat="1" ht="18.75" customHeight="1" x14ac:dyDescent="0.25">
      <c r="A2766" s="23" t="str">
        <f>Лист4!A2764</f>
        <v xml:space="preserve">Комсомольская ул. д.18Б </v>
      </c>
      <c r="B2766" s="49">
        <f t="shared" si="86"/>
        <v>178.97615999999999</v>
      </c>
      <c r="C2766" s="49">
        <f t="shared" si="87"/>
        <v>12.202920000000002</v>
      </c>
      <c r="D2766" s="30">
        <v>0</v>
      </c>
      <c r="E2766" s="31">
        <v>12.202920000000002</v>
      </c>
      <c r="F2766" s="32">
        <v>0</v>
      </c>
      <c r="G2766" s="32">
        <v>0</v>
      </c>
      <c r="H2766" s="32">
        <v>0</v>
      </c>
      <c r="I2766" s="32">
        <v>1117.9000000000001</v>
      </c>
      <c r="J2766" s="29">
        <f>Лист4!E2764/1000-I2766</f>
        <v>-926.72092000000009</v>
      </c>
      <c r="K2766" s="33"/>
      <c r="L2766" s="33"/>
    </row>
    <row r="2767" spans="1:12" s="34" customFormat="1" ht="18.75" customHeight="1" x14ac:dyDescent="0.25">
      <c r="A2767" s="23" t="str">
        <f>Лист4!A2765</f>
        <v xml:space="preserve">Комсомольская ул. д.2 </v>
      </c>
      <c r="B2767" s="49">
        <f t="shared" si="86"/>
        <v>174.34644255319145</v>
      </c>
      <c r="C2767" s="49">
        <f t="shared" si="87"/>
        <v>11.887257446808508</v>
      </c>
      <c r="D2767" s="30">
        <v>0</v>
      </c>
      <c r="E2767" s="31">
        <v>11.887257446808508</v>
      </c>
      <c r="F2767" s="32">
        <v>0</v>
      </c>
      <c r="G2767" s="32">
        <v>0</v>
      </c>
      <c r="H2767" s="32">
        <v>0</v>
      </c>
      <c r="I2767" s="32">
        <v>0</v>
      </c>
      <c r="J2767" s="29">
        <f>Лист4!E2765/1000</f>
        <v>186.23369999999997</v>
      </c>
      <c r="K2767" s="33"/>
      <c r="L2767" s="33"/>
    </row>
    <row r="2768" spans="1:12" s="34" customFormat="1" ht="18.75" customHeight="1" x14ac:dyDescent="0.25">
      <c r="A2768" s="23" t="str">
        <f>Лист4!A2766</f>
        <v xml:space="preserve">Комсомольская ул. д.20 </v>
      </c>
      <c r="B2768" s="49">
        <f t="shared" si="86"/>
        <v>146.76369446808511</v>
      </c>
      <c r="C2768" s="49">
        <f t="shared" si="87"/>
        <v>10.006615531914894</v>
      </c>
      <c r="D2768" s="30">
        <v>0</v>
      </c>
      <c r="E2768" s="31">
        <v>10.006615531914894</v>
      </c>
      <c r="F2768" s="32">
        <v>0</v>
      </c>
      <c r="G2768" s="32">
        <v>0</v>
      </c>
      <c r="H2768" s="32">
        <v>0</v>
      </c>
      <c r="I2768" s="32">
        <v>0</v>
      </c>
      <c r="J2768" s="29">
        <f>Лист4!E2766/1000</f>
        <v>156.77030999999999</v>
      </c>
      <c r="K2768" s="33"/>
      <c r="L2768" s="33"/>
    </row>
    <row r="2769" spans="1:12" s="34" customFormat="1" ht="18.75" customHeight="1" x14ac:dyDescent="0.25">
      <c r="A2769" s="23" t="str">
        <f>Лист4!A2767</f>
        <v xml:space="preserve">Комсомольская ул. д.3 </v>
      </c>
      <c r="B2769" s="49">
        <f t="shared" si="86"/>
        <v>112.09606638297872</v>
      </c>
      <c r="C2769" s="49">
        <f t="shared" si="87"/>
        <v>7.6429136170212768</v>
      </c>
      <c r="D2769" s="30">
        <v>0</v>
      </c>
      <c r="E2769" s="31">
        <v>7.6429136170212768</v>
      </c>
      <c r="F2769" s="32">
        <v>0</v>
      </c>
      <c r="G2769" s="32">
        <v>0</v>
      </c>
      <c r="H2769" s="32">
        <v>0</v>
      </c>
      <c r="I2769" s="32">
        <v>0</v>
      </c>
      <c r="J2769" s="29">
        <f>Лист4!E2767/1000</f>
        <v>119.73898</v>
      </c>
      <c r="K2769" s="33"/>
      <c r="L2769" s="33"/>
    </row>
    <row r="2770" spans="1:12" s="34" customFormat="1" ht="18.75" customHeight="1" x14ac:dyDescent="0.25">
      <c r="A2770" s="23" t="str">
        <f>Лист4!A2768</f>
        <v xml:space="preserve">Комсомольская ул. д.4 </v>
      </c>
      <c r="B2770" s="49">
        <f t="shared" si="86"/>
        <v>1601.0680672340427</v>
      </c>
      <c r="C2770" s="49">
        <f t="shared" si="87"/>
        <v>12.522822765957448</v>
      </c>
      <c r="D2770" s="30">
        <v>0</v>
      </c>
      <c r="E2770" s="31">
        <v>12.522822765957448</v>
      </c>
      <c r="F2770" s="32">
        <v>0</v>
      </c>
      <c r="G2770" s="32">
        <v>0</v>
      </c>
      <c r="H2770" s="32">
        <v>0</v>
      </c>
      <c r="I2770" s="41">
        <v>1417.4</v>
      </c>
      <c r="J2770" s="29">
        <f>Лист4!E2768/1000</f>
        <v>196.19089000000002</v>
      </c>
      <c r="K2770" s="33"/>
      <c r="L2770" s="33"/>
    </row>
    <row r="2771" spans="1:12" s="34" customFormat="1" ht="18.75" customHeight="1" x14ac:dyDescent="0.25">
      <c r="A2771" s="23" t="str">
        <f>Лист4!A2769</f>
        <v xml:space="preserve">Комсомольская ул. д.4А </v>
      </c>
      <c r="B2771" s="49">
        <f t="shared" si="86"/>
        <v>61.725615319148936</v>
      </c>
      <c r="C2771" s="49">
        <f t="shared" si="87"/>
        <v>4.2085646808510635</v>
      </c>
      <c r="D2771" s="30">
        <v>0</v>
      </c>
      <c r="E2771" s="31">
        <v>4.2085646808510635</v>
      </c>
      <c r="F2771" s="32">
        <v>0</v>
      </c>
      <c r="G2771" s="32">
        <v>0</v>
      </c>
      <c r="H2771" s="32">
        <v>0</v>
      </c>
      <c r="I2771" s="32">
        <v>0</v>
      </c>
      <c r="J2771" s="29">
        <f>Лист4!E2769/1000</f>
        <v>65.934179999999998</v>
      </c>
      <c r="K2771" s="33"/>
      <c r="L2771" s="33"/>
    </row>
    <row r="2772" spans="1:12" s="34" customFormat="1" ht="18.75" customHeight="1" x14ac:dyDescent="0.25">
      <c r="A2772" s="23" t="str">
        <f>Лист4!A2770</f>
        <v xml:space="preserve">Комсомольская ул. д.6 </v>
      </c>
      <c r="B2772" s="49">
        <f t="shared" si="86"/>
        <v>265.22272680851063</v>
      </c>
      <c r="C2772" s="49">
        <f t="shared" si="87"/>
        <v>9.3629131914893602</v>
      </c>
      <c r="D2772" s="30">
        <v>0</v>
      </c>
      <c r="E2772" s="31">
        <v>9.3629131914893602</v>
      </c>
      <c r="F2772" s="32">
        <v>0</v>
      </c>
      <c r="G2772" s="32">
        <v>0</v>
      </c>
      <c r="H2772" s="32">
        <v>0</v>
      </c>
      <c r="I2772" s="41">
        <v>127.9</v>
      </c>
      <c r="J2772" s="29">
        <f>Лист4!E2770/1000</f>
        <v>146.68563999999998</v>
      </c>
      <c r="K2772" s="33"/>
      <c r="L2772" s="33"/>
    </row>
    <row r="2773" spans="1:12" s="34" customFormat="1" ht="18.75" customHeight="1" x14ac:dyDescent="0.25">
      <c r="A2773" s="23" t="str">
        <f>Лист4!A2771</f>
        <v xml:space="preserve">Комсомольская ул. д.6А </v>
      </c>
      <c r="B2773" s="49">
        <f t="shared" si="86"/>
        <v>1467.9521906382979</v>
      </c>
      <c r="C2773" s="49">
        <f t="shared" si="87"/>
        <v>6.5626493617021264</v>
      </c>
      <c r="D2773" s="30">
        <v>0</v>
      </c>
      <c r="E2773" s="31">
        <v>6.5626493617021264</v>
      </c>
      <c r="F2773" s="32">
        <v>0</v>
      </c>
      <c r="G2773" s="32">
        <v>0</v>
      </c>
      <c r="H2773" s="32">
        <v>0</v>
      </c>
      <c r="I2773" s="41">
        <v>1371.7</v>
      </c>
      <c r="J2773" s="29">
        <f>Лист4!E2771/1000</f>
        <v>102.81483999999999</v>
      </c>
      <c r="K2773" s="33"/>
      <c r="L2773" s="33"/>
    </row>
    <row r="2774" spans="1:12" s="34" customFormat="1" ht="18.75" customHeight="1" x14ac:dyDescent="0.25">
      <c r="A2774" s="23" t="str">
        <f>Лист4!A2772</f>
        <v xml:space="preserve">Комсомольская ул. д.6Б </v>
      </c>
      <c r="B2774" s="49">
        <f t="shared" si="86"/>
        <v>221.44873276595746</v>
      </c>
      <c r="C2774" s="49">
        <f t="shared" si="87"/>
        <v>15.098777234042554</v>
      </c>
      <c r="D2774" s="30">
        <v>0</v>
      </c>
      <c r="E2774" s="31">
        <v>15.098777234042554</v>
      </c>
      <c r="F2774" s="32">
        <v>0</v>
      </c>
      <c r="G2774" s="32">
        <v>0</v>
      </c>
      <c r="H2774" s="32">
        <v>0</v>
      </c>
      <c r="I2774" s="32">
        <v>0</v>
      </c>
      <c r="J2774" s="29">
        <f>Лист4!E2772/1000</f>
        <v>236.54751000000002</v>
      </c>
      <c r="K2774" s="33"/>
      <c r="L2774" s="33"/>
    </row>
    <row r="2775" spans="1:12" s="34" customFormat="1" ht="18.75" customHeight="1" x14ac:dyDescent="0.25">
      <c r="A2775" s="23" t="str">
        <f>Лист4!A2773</f>
        <v xml:space="preserve">Комсомольская ул. д.7 </v>
      </c>
      <c r="B2775" s="49">
        <f t="shared" si="86"/>
        <v>216.0095638297872</v>
      </c>
      <c r="C2775" s="49">
        <f t="shared" si="87"/>
        <v>21.5634261702128</v>
      </c>
      <c r="D2775" s="30">
        <v>0</v>
      </c>
      <c r="E2775" s="31">
        <v>21.5634261702128</v>
      </c>
      <c r="F2775" s="32">
        <v>0</v>
      </c>
      <c r="G2775" s="32">
        <v>0</v>
      </c>
      <c r="H2775" s="32">
        <v>0</v>
      </c>
      <c r="I2775" s="42">
        <v>575.4</v>
      </c>
      <c r="J2775" s="29">
        <f>Лист4!E2773/1000-I2775</f>
        <v>-337.82700999999997</v>
      </c>
      <c r="K2775" s="33"/>
      <c r="L2775" s="33"/>
    </row>
    <row r="2776" spans="1:12" s="34" customFormat="1" ht="18.75" customHeight="1" x14ac:dyDescent="0.25">
      <c r="A2776" s="23" t="str">
        <f>Лист4!A2774</f>
        <v xml:space="preserve">Комсомольская ул. д.8 </v>
      </c>
      <c r="B2776" s="49">
        <f t="shared" si="86"/>
        <v>160.38520510638301</v>
      </c>
      <c r="C2776" s="49">
        <f t="shared" si="87"/>
        <v>10.935354893617024</v>
      </c>
      <c r="D2776" s="30">
        <v>0</v>
      </c>
      <c r="E2776" s="31">
        <v>10.935354893617024</v>
      </c>
      <c r="F2776" s="32">
        <v>0</v>
      </c>
      <c r="G2776" s="32">
        <v>0</v>
      </c>
      <c r="H2776" s="32">
        <v>0</v>
      </c>
      <c r="I2776" s="32">
        <v>0</v>
      </c>
      <c r="J2776" s="29">
        <f>Лист4!E2774/1000</f>
        <v>171.32056000000003</v>
      </c>
      <c r="K2776" s="33"/>
      <c r="L2776" s="33"/>
    </row>
    <row r="2777" spans="1:12" s="34" customFormat="1" ht="25.5" customHeight="1" x14ac:dyDescent="0.25">
      <c r="A2777" s="23" t="str">
        <f>Лист4!A2775</f>
        <v xml:space="preserve">Комсомольская ул. д.9 </v>
      </c>
      <c r="B2777" s="49">
        <f t="shared" si="86"/>
        <v>76.002136170212822</v>
      </c>
      <c r="C2777" s="49">
        <f t="shared" si="87"/>
        <v>5.1819638297872341</v>
      </c>
      <c r="D2777" s="30">
        <v>0</v>
      </c>
      <c r="E2777" s="31">
        <v>5.1819638297872341</v>
      </c>
      <c r="F2777" s="32">
        <v>0</v>
      </c>
      <c r="G2777" s="32">
        <v>0</v>
      </c>
      <c r="H2777" s="32">
        <v>0</v>
      </c>
      <c r="I2777" s="32">
        <v>660.1</v>
      </c>
      <c r="J2777" s="29">
        <f>Лист4!E2775/1000-I2777</f>
        <v>-578.91589999999997</v>
      </c>
      <c r="K2777" s="33"/>
      <c r="L2777" s="33"/>
    </row>
    <row r="2778" spans="1:12" s="34" customFormat="1" ht="18.75" customHeight="1" x14ac:dyDescent="0.25">
      <c r="A2778" s="23" t="str">
        <f>Лист4!A2776</f>
        <v xml:space="preserve">Королева ул. д.2 </v>
      </c>
      <c r="B2778" s="49">
        <f t="shared" si="86"/>
        <v>207.97366723404252</v>
      </c>
      <c r="C2778" s="49">
        <f t="shared" si="87"/>
        <v>14.180022765957446</v>
      </c>
      <c r="D2778" s="30">
        <v>0</v>
      </c>
      <c r="E2778" s="31">
        <v>14.180022765957446</v>
      </c>
      <c r="F2778" s="32">
        <v>0</v>
      </c>
      <c r="G2778" s="32">
        <v>0</v>
      </c>
      <c r="H2778" s="32">
        <v>0</v>
      </c>
      <c r="I2778" s="32">
        <v>0</v>
      </c>
      <c r="J2778" s="29">
        <f>Лист4!E2776/1000</f>
        <v>222.15368999999998</v>
      </c>
      <c r="K2778" s="33"/>
      <c r="L2778" s="33"/>
    </row>
    <row r="2779" spans="1:12" s="34" customFormat="1" ht="18.75" customHeight="1" x14ac:dyDescent="0.25">
      <c r="A2779" s="23" t="str">
        <f>Лист4!A2777</f>
        <v xml:space="preserve">Королева ул. д.6 </v>
      </c>
      <c r="B2779" s="49">
        <f t="shared" si="86"/>
        <v>161.36856765957447</v>
      </c>
      <c r="C2779" s="49">
        <f t="shared" si="87"/>
        <v>11.002402340425531</v>
      </c>
      <c r="D2779" s="30">
        <v>0</v>
      </c>
      <c r="E2779" s="31">
        <v>11.002402340425531</v>
      </c>
      <c r="F2779" s="32">
        <v>0</v>
      </c>
      <c r="G2779" s="32">
        <v>0</v>
      </c>
      <c r="H2779" s="32">
        <v>0</v>
      </c>
      <c r="I2779" s="32">
        <v>0</v>
      </c>
      <c r="J2779" s="29">
        <f>Лист4!E2777/1000</f>
        <v>172.37097</v>
      </c>
      <c r="K2779" s="33"/>
      <c r="L2779" s="33"/>
    </row>
    <row r="2780" spans="1:12" s="39" customFormat="1" ht="18.75" customHeight="1" x14ac:dyDescent="0.25">
      <c r="A2780" s="23" t="str">
        <f>Лист4!A2778</f>
        <v xml:space="preserve">Королева ул. д.8 </v>
      </c>
      <c r="B2780" s="49">
        <f t="shared" si="86"/>
        <v>181.82704595744676</v>
      </c>
      <c r="C2780" s="49">
        <f t="shared" si="87"/>
        <v>9.0018440425531878</v>
      </c>
      <c r="D2780" s="30">
        <v>0</v>
      </c>
      <c r="E2780" s="31">
        <v>9.0018440425531878</v>
      </c>
      <c r="F2780" s="32">
        <v>0</v>
      </c>
      <c r="G2780" s="32">
        <v>0</v>
      </c>
      <c r="H2780" s="32">
        <v>0</v>
      </c>
      <c r="I2780" s="32">
        <v>49.8</v>
      </c>
      <c r="J2780" s="29">
        <f>Лист4!E2778/1000-I2780</f>
        <v>141.02888999999993</v>
      </c>
      <c r="K2780" s="33"/>
      <c r="L2780" s="33"/>
    </row>
    <row r="2781" spans="1:12" s="39" customFormat="1" ht="18.75" customHeight="1" x14ac:dyDescent="0.25">
      <c r="A2781" s="23" t="str">
        <f>Лист4!A2779</f>
        <v xml:space="preserve">Ленина ул. д.1 </v>
      </c>
      <c r="B2781" s="49">
        <f t="shared" si="86"/>
        <v>43.940852765957437</v>
      </c>
      <c r="C2781" s="49">
        <f t="shared" si="87"/>
        <v>2.9959672340425527</v>
      </c>
      <c r="D2781" s="30">
        <v>0</v>
      </c>
      <c r="E2781" s="31">
        <v>2.9959672340425527</v>
      </c>
      <c r="F2781" s="32">
        <v>0</v>
      </c>
      <c r="G2781" s="32">
        <v>0</v>
      </c>
      <c r="H2781" s="32">
        <v>0</v>
      </c>
      <c r="I2781" s="32"/>
      <c r="J2781" s="29">
        <f>Лист4!E2779/1000</f>
        <v>46.93681999999999</v>
      </c>
      <c r="K2781" s="33"/>
      <c r="L2781" s="33"/>
    </row>
    <row r="2782" spans="1:12" s="39" customFormat="1" ht="18.75" customHeight="1" x14ac:dyDescent="0.25">
      <c r="A2782" s="23" t="str">
        <f>Лист4!A2780</f>
        <v xml:space="preserve">Ленина ул. д.10 </v>
      </c>
      <c r="B2782" s="49">
        <f t="shared" si="86"/>
        <v>31.419370212765955</v>
      </c>
      <c r="C2782" s="49">
        <f t="shared" si="87"/>
        <v>2.1422297872340428</v>
      </c>
      <c r="D2782" s="30">
        <v>0</v>
      </c>
      <c r="E2782" s="31">
        <v>2.1422297872340428</v>
      </c>
      <c r="F2782" s="32">
        <v>0</v>
      </c>
      <c r="G2782" s="32">
        <v>0</v>
      </c>
      <c r="H2782" s="32">
        <v>0</v>
      </c>
      <c r="I2782" s="32">
        <v>0</v>
      </c>
      <c r="J2782" s="29">
        <f>Лист4!E2780/1000</f>
        <v>33.561599999999999</v>
      </c>
      <c r="K2782" s="33"/>
      <c r="L2782" s="33"/>
    </row>
    <row r="2783" spans="1:12" s="39" customFormat="1" ht="18.75" customHeight="1" x14ac:dyDescent="0.25">
      <c r="A2783" s="23" t="str">
        <f>Лист4!A2781</f>
        <v xml:space="preserve">Ленина ул. д.13 </v>
      </c>
      <c r="B2783" s="49">
        <f t="shared" si="86"/>
        <v>61.659914893617028</v>
      </c>
      <c r="C2783" s="49">
        <f t="shared" si="87"/>
        <v>4.2040851063829789</v>
      </c>
      <c r="D2783" s="30">
        <v>0</v>
      </c>
      <c r="E2783" s="31">
        <v>4.2040851063829789</v>
      </c>
      <c r="F2783" s="32">
        <v>0</v>
      </c>
      <c r="G2783" s="32">
        <v>0</v>
      </c>
      <c r="H2783" s="32">
        <v>0</v>
      </c>
      <c r="I2783" s="32">
        <v>0</v>
      </c>
      <c r="J2783" s="29">
        <f>Лист4!E2781/1000</f>
        <v>65.864000000000004</v>
      </c>
      <c r="K2783" s="33"/>
      <c r="L2783" s="33"/>
    </row>
    <row r="2784" spans="1:12" s="39" customFormat="1" ht="18.75" customHeight="1" x14ac:dyDescent="0.25">
      <c r="A2784" s="23" t="str">
        <f>Лист4!A2782</f>
        <v xml:space="preserve">Ленина ул. д.15 </v>
      </c>
      <c r="B2784" s="49">
        <f t="shared" si="86"/>
        <v>-10.946489361702177</v>
      </c>
      <c r="C2784" s="49">
        <f t="shared" si="87"/>
        <v>91.946789361702102</v>
      </c>
      <c r="D2784" s="30">
        <v>0</v>
      </c>
      <c r="E2784" s="31">
        <v>91.946789361702102</v>
      </c>
      <c r="F2784" s="32">
        <v>0</v>
      </c>
      <c r="G2784" s="32">
        <v>0</v>
      </c>
      <c r="H2784" s="32">
        <v>0</v>
      </c>
      <c r="I2784" s="41">
        <f>1141+380.5</f>
        <v>1521.5</v>
      </c>
      <c r="J2784" s="29">
        <f>Лист4!E2782/1000-I2784</f>
        <v>-1440.4997000000001</v>
      </c>
      <c r="K2784" s="33"/>
      <c r="L2784" s="33"/>
    </row>
    <row r="2785" spans="1:12" s="39" customFormat="1" ht="18.75" customHeight="1" x14ac:dyDescent="0.25">
      <c r="A2785" s="23" t="str">
        <f>Лист4!A2783</f>
        <v xml:space="preserve">Ленина ул. д.16 </v>
      </c>
      <c r="B2785" s="49">
        <f t="shared" si="86"/>
        <v>-76.908510638297969</v>
      </c>
      <c r="C2785" s="49">
        <f t="shared" si="87"/>
        <v>81.786510638297898</v>
      </c>
      <c r="D2785" s="30">
        <v>0</v>
      </c>
      <c r="E2785" s="31">
        <v>81.786510638297898</v>
      </c>
      <c r="F2785" s="32">
        <v>0</v>
      </c>
      <c r="G2785" s="32">
        <v>0</v>
      </c>
      <c r="H2785" s="32">
        <v>0</v>
      </c>
      <c r="I2785" s="32">
        <f>357.6+928.6</f>
        <v>1286.2</v>
      </c>
      <c r="J2785" s="29">
        <f>Лист4!E2783/1000-I2785</f>
        <v>-1281.3220000000001</v>
      </c>
      <c r="K2785" s="33"/>
      <c r="L2785" s="33"/>
    </row>
    <row r="2786" spans="1:12" s="39" customFormat="1" ht="18.75" customHeight="1" x14ac:dyDescent="0.25">
      <c r="A2786" s="23" t="str">
        <f>Лист4!A2784</f>
        <v xml:space="preserve">Ленина ул. д.17 </v>
      </c>
      <c r="B2786" s="49">
        <f t="shared" si="86"/>
        <v>82.222303829787222</v>
      </c>
      <c r="C2786" s="49">
        <f t="shared" si="87"/>
        <v>5.606066170212765</v>
      </c>
      <c r="D2786" s="30">
        <v>0</v>
      </c>
      <c r="E2786" s="31">
        <v>5.606066170212765</v>
      </c>
      <c r="F2786" s="32">
        <v>0</v>
      </c>
      <c r="G2786" s="32">
        <v>0</v>
      </c>
      <c r="H2786" s="32">
        <v>0</v>
      </c>
      <c r="I2786" s="32">
        <v>0</v>
      </c>
      <c r="J2786" s="29">
        <f>Лист4!E2784/1000</f>
        <v>87.828369999999993</v>
      </c>
      <c r="K2786" s="33"/>
      <c r="L2786" s="33"/>
    </row>
    <row r="2787" spans="1:12" s="39" customFormat="1" ht="18.75" customHeight="1" x14ac:dyDescent="0.25">
      <c r="A2787" s="23" t="str">
        <f>Лист4!A2785</f>
        <v xml:space="preserve">Ленина ул. д.19 </v>
      </c>
      <c r="B2787" s="49">
        <f t="shared" si="86"/>
        <v>12.862697872340426</v>
      </c>
      <c r="C2787" s="49">
        <f t="shared" si="87"/>
        <v>0.87700212765957453</v>
      </c>
      <c r="D2787" s="30">
        <v>0</v>
      </c>
      <c r="E2787" s="31">
        <v>0.87700212765957453</v>
      </c>
      <c r="F2787" s="32">
        <v>0</v>
      </c>
      <c r="G2787" s="32">
        <v>0</v>
      </c>
      <c r="H2787" s="32">
        <v>0</v>
      </c>
      <c r="I2787" s="32">
        <v>0</v>
      </c>
      <c r="J2787" s="29">
        <f>Лист4!E2785/1000</f>
        <v>13.739700000000001</v>
      </c>
      <c r="K2787" s="33"/>
      <c r="L2787" s="33"/>
    </row>
    <row r="2788" spans="1:12" s="39" customFormat="1" ht="18.75" customHeight="1" x14ac:dyDescent="0.25">
      <c r="A2788" s="23" t="str">
        <f>Лист4!A2786</f>
        <v xml:space="preserve">Ленина ул. д.2 </v>
      </c>
      <c r="B2788" s="49">
        <f t="shared" si="86"/>
        <v>69.850655319148942</v>
      </c>
      <c r="C2788" s="49">
        <f t="shared" si="87"/>
        <v>4.7625446808510636</v>
      </c>
      <c r="D2788" s="30">
        <v>0</v>
      </c>
      <c r="E2788" s="31">
        <v>4.7625446808510636</v>
      </c>
      <c r="F2788" s="32">
        <v>0</v>
      </c>
      <c r="G2788" s="32">
        <v>0</v>
      </c>
      <c r="H2788" s="32">
        <v>0</v>
      </c>
      <c r="I2788" s="32">
        <v>962.1</v>
      </c>
      <c r="J2788" s="29">
        <f>Лист4!E2786/1000-I2788</f>
        <v>-887.48680000000002</v>
      </c>
      <c r="K2788" s="33"/>
      <c r="L2788" s="33"/>
    </row>
    <row r="2789" spans="1:12" s="39" customFormat="1" ht="18.75" customHeight="1" x14ac:dyDescent="0.25">
      <c r="A2789" s="23" t="str">
        <f>Лист4!A2787</f>
        <v xml:space="preserve">Ленина ул. д.20 </v>
      </c>
      <c r="B2789" s="49">
        <f t="shared" si="86"/>
        <v>94.456297872340429</v>
      </c>
      <c r="C2789" s="49">
        <f t="shared" si="87"/>
        <v>6.4402021276595747</v>
      </c>
      <c r="D2789" s="30">
        <v>0</v>
      </c>
      <c r="E2789" s="31">
        <v>6.4402021276595747</v>
      </c>
      <c r="F2789" s="32">
        <v>0</v>
      </c>
      <c r="G2789" s="32">
        <v>0</v>
      </c>
      <c r="H2789" s="32">
        <v>0</v>
      </c>
      <c r="I2789" s="32">
        <v>0</v>
      </c>
      <c r="J2789" s="29">
        <f>Лист4!E2787/1000</f>
        <v>100.8965</v>
      </c>
      <c r="K2789" s="33"/>
      <c r="L2789" s="33"/>
    </row>
    <row r="2790" spans="1:12" s="39" customFormat="1" ht="18.75" customHeight="1" x14ac:dyDescent="0.25">
      <c r="A2790" s="23" t="str">
        <f>Лист4!A2788</f>
        <v xml:space="preserve">Ленина ул. д.21 </v>
      </c>
      <c r="B2790" s="49">
        <f t="shared" si="86"/>
        <v>79.883029787234008</v>
      </c>
      <c r="C2790" s="49">
        <f t="shared" si="87"/>
        <v>5.4465702127659563</v>
      </c>
      <c r="D2790" s="30">
        <v>0</v>
      </c>
      <c r="E2790" s="31">
        <v>5.4465702127659563</v>
      </c>
      <c r="F2790" s="32">
        <v>0</v>
      </c>
      <c r="G2790" s="32">
        <v>0</v>
      </c>
      <c r="H2790" s="32">
        <v>0</v>
      </c>
      <c r="I2790" s="32">
        <v>315.2</v>
      </c>
      <c r="J2790" s="29">
        <f>Лист4!E2788/1000-I2790</f>
        <v>-229.87040000000002</v>
      </c>
      <c r="K2790" s="33"/>
      <c r="L2790" s="33"/>
    </row>
    <row r="2791" spans="1:12" s="39" customFormat="1" ht="18.75" customHeight="1" x14ac:dyDescent="0.25">
      <c r="A2791" s="23" t="str">
        <f>Лист4!A2789</f>
        <v xml:space="preserve">Ленина ул. д.23 </v>
      </c>
      <c r="B2791" s="49">
        <f t="shared" si="86"/>
        <v>39.887497872340418</v>
      </c>
      <c r="C2791" s="49">
        <f t="shared" si="87"/>
        <v>2.7196021276595741</v>
      </c>
      <c r="D2791" s="30">
        <v>0</v>
      </c>
      <c r="E2791" s="31">
        <v>2.7196021276595741</v>
      </c>
      <c r="F2791" s="32">
        <v>0</v>
      </c>
      <c r="G2791" s="32">
        <v>0</v>
      </c>
      <c r="H2791" s="32">
        <v>0</v>
      </c>
      <c r="I2791" s="32">
        <v>0</v>
      </c>
      <c r="J2791" s="29">
        <f>Лист4!E2789/1000</f>
        <v>42.607099999999996</v>
      </c>
      <c r="K2791" s="33"/>
      <c r="L2791" s="33"/>
    </row>
    <row r="2792" spans="1:12" s="34" customFormat="1" ht="18.75" customHeight="1" x14ac:dyDescent="0.25">
      <c r="A2792" s="23" t="str">
        <f>Лист4!A2790</f>
        <v xml:space="preserve">Ленина ул. д.24 </v>
      </c>
      <c r="B2792" s="49">
        <f t="shared" si="86"/>
        <v>46.753267234042553</v>
      </c>
      <c r="C2792" s="49">
        <f t="shared" si="87"/>
        <v>3.1877227659574467</v>
      </c>
      <c r="D2792" s="30">
        <v>0</v>
      </c>
      <c r="E2792" s="31">
        <v>3.1877227659574467</v>
      </c>
      <c r="F2792" s="32">
        <v>0</v>
      </c>
      <c r="G2792" s="32">
        <v>0</v>
      </c>
      <c r="H2792" s="32">
        <v>0</v>
      </c>
      <c r="I2792" s="32">
        <v>0</v>
      </c>
      <c r="J2792" s="29">
        <f>Лист4!E2790/1000</f>
        <v>49.940989999999999</v>
      </c>
      <c r="K2792" s="33"/>
      <c r="L2792" s="33"/>
    </row>
    <row r="2793" spans="1:12" s="39" customFormat="1" ht="18.75" customHeight="1" x14ac:dyDescent="0.25">
      <c r="A2793" s="23" t="str">
        <f>Лист4!A2791</f>
        <v xml:space="preserve">Ленина ул. д.25 </v>
      </c>
      <c r="B2793" s="49">
        <f t="shared" si="86"/>
        <v>72.947021276595791</v>
      </c>
      <c r="C2793" s="49">
        <f t="shared" si="87"/>
        <v>59.451178723404297</v>
      </c>
      <c r="D2793" s="30">
        <v>0</v>
      </c>
      <c r="E2793" s="176">
        <v>59.451178723404297</v>
      </c>
      <c r="F2793" s="32">
        <v>0</v>
      </c>
      <c r="G2793" s="32">
        <v>0</v>
      </c>
      <c r="H2793" s="32">
        <v>0</v>
      </c>
      <c r="I2793" s="32">
        <v>1766.4</v>
      </c>
      <c r="J2793" s="29">
        <f>Лист4!E2791/1000-I2793</f>
        <v>-1634.0018</v>
      </c>
      <c r="K2793" s="33"/>
      <c r="L2793" s="33"/>
    </row>
    <row r="2794" spans="1:12" s="39" customFormat="1" ht="25.5" customHeight="1" x14ac:dyDescent="0.25">
      <c r="A2794" s="23" t="str">
        <f>Лист4!A2792</f>
        <v xml:space="preserve">Ленина ул. д.28 </v>
      </c>
      <c r="B2794" s="49">
        <f t="shared" si="86"/>
        <v>64.058560851063845</v>
      </c>
      <c r="C2794" s="49">
        <f t="shared" si="87"/>
        <v>4.3676291489361709</v>
      </c>
      <c r="D2794" s="30">
        <v>0</v>
      </c>
      <c r="E2794" s="31">
        <v>4.3676291489361709</v>
      </c>
      <c r="F2794" s="32">
        <v>0</v>
      </c>
      <c r="G2794" s="32">
        <v>0</v>
      </c>
      <c r="H2794" s="32">
        <v>0</v>
      </c>
      <c r="I2794" s="32">
        <v>962.1</v>
      </c>
      <c r="J2794" s="29">
        <f>Лист4!E2792/1000-I2794</f>
        <v>-893.67381</v>
      </c>
      <c r="K2794" s="33"/>
      <c r="L2794" s="33"/>
    </row>
    <row r="2795" spans="1:12" s="39" customFormat="1" ht="18.75" customHeight="1" x14ac:dyDescent="0.25">
      <c r="A2795" s="23" t="str">
        <f>Лист4!A2793</f>
        <v xml:space="preserve">Ленина ул. д.31 </v>
      </c>
      <c r="B2795" s="49">
        <f t="shared" si="86"/>
        <v>71.20504680851063</v>
      </c>
      <c r="C2795" s="49">
        <f t="shared" si="87"/>
        <v>3.1912531914893614</v>
      </c>
      <c r="D2795" s="30">
        <v>0</v>
      </c>
      <c r="E2795" s="31">
        <v>3.1912531914893614</v>
      </c>
      <c r="F2795" s="32">
        <v>0</v>
      </c>
      <c r="G2795" s="32">
        <v>0</v>
      </c>
      <c r="H2795" s="32">
        <v>0</v>
      </c>
      <c r="I2795" s="32">
        <v>560.4</v>
      </c>
      <c r="J2795" s="29">
        <f>Лист4!E2793/1000-I2795</f>
        <v>-486.00369999999998</v>
      </c>
      <c r="K2795" s="33"/>
      <c r="L2795" s="33"/>
    </row>
    <row r="2796" spans="1:12" s="34" customFormat="1" ht="25.5" customHeight="1" x14ac:dyDescent="0.25">
      <c r="A2796" s="23" t="str">
        <f>Лист4!A2794</f>
        <v xml:space="preserve">Ленина ул. д.33 </v>
      </c>
      <c r="B2796" s="49">
        <f t="shared" si="86"/>
        <v>66.521156595744685</v>
      </c>
      <c r="C2796" s="49">
        <f t="shared" si="87"/>
        <v>4.535533404255319</v>
      </c>
      <c r="D2796" s="30">
        <v>0</v>
      </c>
      <c r="E2796" s="31">
        <v>4.535533404255319</v>
      </c>
      <c r="F2796" s="32">
        <v>0</v>
      </c>
      <c r="G2796" s="32">
        <v>0</v>
      </c>
      <c r="H2796" s="32">
        <v>0</v>
      </c>
      <c r="I2796" s="32">
        <v>0</v>
      </c>
      <c r="J2796" s="29">
        <f>Лист4!E2794/1000</f>
        <v>71.056690000000003</v>
      </c>
      <c r="K2796" s="33"/>
      <c r="L2796" s="33"/>
    </row>
    <row r="2797" spans="1:12" s="34" customFormat="1" ht="18.75" customHeight="1" x14ac:dyDescent="0.25">
      <c r="A2797" s="23" t="str">
        <f>Лист4!A2795</f>
        <v xml:space="preserve">Ленина ул. д.34 </v>
      </c>
      <c r="B2797" s="49">
        <f t="shared" si="86"/>
        <v>99.209365106383018</v>
      </c>
      <c r="C2797" s="49">
        <f t="shared" si="87"/>
        <v>6.7642748936170207</v>
      </c>
      <c r="D2797" s="30">
        <v>0</v>
      </c>
      <c r="E2797" s="31">
        <v>6.7642748936170207</v>
      </c>
      <c r="F2797" s="32">
        <v>0</v>
      </c>
      <c r="G2797" s="32">
        <v>0</v>
      </c>
      <c r="H2797" s="32">
        <v>0</v>
      </c>
      <c r="I2797" s="32">
        <v>962.1</v>
      </c>
      <c r="J2797" s="29">
        <f>Лист4!E2795/1000-I2797</f>
        <v>-856.12635999999998</v>
      </c>
      <c r="K2797" s="33"/>
      <c r="L2797" s="33"/>
    </row>
    <row r="2798" spans="1:12" s="34" customFormat="1" ht="18.75" customHeight="1" x14ac:dyDescent="0.25">
      <c r="A2798" s="23" t="str">
        <f>Лист4!A2796</f>
        <v xml:space="preserve">Ленина ул. д.35 </v>
      </c>
      <c r="B2798" s="49">
        <f t="shared" si="86"/>
        <v>74.074936170212766</v>
      </c>
      <c r="C2798" s="49">
        <f t="shared" si="87"/>
        <v>5.0505638297872348</v>
      </c>
      <c r="D2798" s="30">
        <v>0</v>
      </c>
      <c r="E2798" s="31">
        <v>5.0505638297872348</v>
      </c>
      <c r="F2798" s="32">
        <v>0</v>
      </c>
      <c r="G2798" s="32">
        <v>0</v>
      </c>
      <c r="H2798" s="32">
        <v>0</v>
      </c>
      <c r="I2798" s="32">
        <v>0</v>
      </c>
      <c r="J2798" s="29">
        <f>Лист4!E2796/1000</f>
        <v>79.125500000000002</v>
      </c>
      <c r="K2798" s="33"/>
      <c r="L2798" s="33"/>
    </row>
    <row r="2799" spans="1:12" s="34" customFormat="1" ht="18.75" customHeight="1" x14ac:dyDescent="0.25">
      <c r="A2799" s="23" t="str">
        <f>Лист4!A2797</f>
        <v xml:space="preserve">Ленина ул. д.36 </v>
      </c>
      <c r="B2799" s="49">
        <f t="shared" si="86"/>
        <v>53.461404255319138</v>
      </c>
      <c r="C2799" s="49">
        <f t="shared" si="87"/>
        <v>3.6450957446808507</v>
      </c>
      <c r="D2799" s="30">
        <v>0</v>
      </c>
      <c r="E2799" s="31">
        <v>3.6450957446808507</v>
      </c>
      <c r="F2799" s="32">
        <v>0</v>
      </c>
      <c r="G2799" s="32">
        <v>0</v>
      </c>
      <c r="H2799" s="32">
        <v>0</v>
      </c>
      <c r="I2799" s="32">
        <v>0</v>
      </c>
      <c r="J2799" s="29">
        <f>Лист4!E2797/1000</f>
        <v>57.10649999999999</v>
      </c>
      <c r="K2799" s="33"/>
      <c r="L2799" s="33"/>
    </row>
    <row r="2800" spans="1:12" s="34" customFormat="1" ht="18.75" customHeight="1" x14ac:dyDescent="0.25">
      <c r="A2800" s="23" t="str">
        <f>Лист4!A2798</f>
        <v xml:space="preserve">Ленина ул. д.37 </v>
      </c>
      <c r="B2800" s="49">
        <f t="shared" si="86"/>
        <v>95.41980425531915</v>
      </c>
      <c r="C2800" s="49">
        <f t="shared" si="87"/>
        <v>6.5058957446808519</v>
      </c>
      <c r="D2800" s="30">
        <v>0</v>
      </c>
      <c r="E2800" s="31">
        <v>6.5058957446808519</v>
      </c>
      <c r="F2800" s="32">
        <v>0</v>
      </c>
      <c r="G2800" s="32">
        <v>0</v>
      </c>
      <c r="H2800" s="32">
        <v>0</v>
      </c>
      <c r="I2800" s="32">
        <v>0</v>
      </c>
      <c r="J2800" s="29">
        <f>Лист4!E2798/1000</f>
        <v>101.92570000000001</v>
      </c>
      <c r="K2800" s="33"/>
      <c r="L2800" s="33"/>
    </row>
    <row r="2801" spans="1:12" s="34" customFormat="1" ht="18.75" customHeight="1" x14ac:dyDescent="0.25">
      <c r="A2801" s="23" t="str">
        <f>Лист4!A2799</f>
        <v xml:space="preserve">Ленина ул. д.38 </v>
      </c>
      <c r="B2801" s="49">
        <f t="shared" si="86"/>
        <v>51.895472340425535</v>
      </c>
      <c r="C2801" s="49">
        <f t="shared" si="87"/>
        <v>3.5383276595744682</v>
      </c>
      <c r="D2801" s="30">
        <v>0</v>
      </c>
      <c r="E2801" s="31">
        <v>3.5383276595744682</v>
      </c>
      <c r="F2801" s="32">
        <v>0</v>
      </c>
      <c r="G2801" s="32">
        <v>0</v>
      </c>
      <c r="H2801" s="32">
        <v>0</v>
      </c>
      <c r="I2801" s="32">
        <v>0</v>
      </c>
      <c r="J2801" s="29">
        <f>Лист4!E2799/1000</f>
        <v>55.433800000000005</v>
      </c>
      <c r="K2801" s="33"/>
      <c r="L2801" s="33"/>
    </row>
    <row r="2802" spans="1:12" s="34" customFormat="1" ht="18.75" customHeight="1" x14ac:dyDescent="0.25">
      <c r="A2802" s="23" t="str">
        <f>Лист4!A2800</f>
        <v xml:space="preserve">Ленина ул. д.4 </v>
      </c>
      <c r="B2802" s="49">
        <f t="shared" si="86"/>
        <v>29.85948595744679</v>
      </c>
      <c r="C2802" s="49">
        <f t="shared" si="87"/>
        <v>2.0358740425531914</v>
      </c>
      <c r="D2802" s="30">
        <v>0</v>
      </c>
      <c r="E2802" s="31">
        <v>2.0358740425531914</v>
      </c>
      <c r="F2802" s="32">
        <v>0</v>
      </c>
      <c r="G2802" s="32">
        <v>0</v>
      </c>
      <c r="H2802" s="32">
        <v>0</v>
      </c>
      <c r="I2802" s="32">
        <v>164.8</v>
      </c>
      <c r="J2802" s="29">
        <f>Лист4!E2800/1000-I2802</f>
        <v>-132.90464000000003</v>
      </c>
      <c r="K2802" s="33"/>
      <c r="L2802" s="33"/>
    </row>
    <row r="2803" spans="1:12" s="34" customFormat="1" ht="25.5" customHeight="1" x14ac:dyDescent="0.25">
      <c r="A2803" s="23" t="str">
        <f>Лист4!A2801</f>
        <v xml:space="preserve">Ленина ул. д.40 </v>
      </c>
      <c r="B2803" s="49">
        <f t="shared" si="86"/>
        <v>62.166944680851117</v>
      </c>
      <c r="C2803" s="49">
        <f t="shared" si="87"/>
        <v>4.2386553191489362</v>
      </c>
      <c r="D2803" s="30">
        <v>0</v>
      </c>
      <c r="E2803" s="31">
        <v>4.2386553191489362</v>
      </c>
      <c r="F2803" s="32">
        <v>0</v>
      </c>
      <c r="G2803" s="32">
        <v>0</v>
      </c>
      <c r="H2803" s="32">
        <v>0</v>
      </c>
      <c r="I2803" s="32">
        <v>1970.6</v>
      </c>
      <c r="J2803" s="29">
        <f>Лист4!E2801/1000-I2803</f>
        <v>-1904.1943999999999</v>
      </c>
      <c r="K2803" s="33"/>
      <c r="L2803" s="33"/>
    </row>
    <row r="2804" spans="1:12" s="34" customFormat="1" ht="18.75" customHeight="1" x14ac:dyDescent="0.25">
      <c r="A2804" s="23" t="str">
        <f>Лист4!A2802</f>
        <v xml:space="preserve">Ленина ул. д.45 </v>
      </c>
      <c r="B2804" s="49">
        <f t="shared" si="86"/>
        <v>59.707625531914886</v>
      </c>
      <c r="C2804" s="49">
        <f t="shared" si="87"/>
        <v>4.0709744680851054</v>
      </c>
      <c r="D2804" s="30">
        <v>0</v>
      </c>
      <c r="E2804" s="31">
        <v>4.0709744680851054</v>
      </c>
      <c r="F2804" s="32">
        <v>0</v>
      </c>
      <c r="G2804" s="32">
        <v>0</v>
      </c>
      <c r="H2804" s="32">
        <v>0</v>
      </c>
      <c r="I2804" s="32">
        <v>0</v>
      </c>
      <c r="J2804" s="29">
        <f>Лист4!E2802/1000</f>
        <v>63.77859999999999</v>
      </c>
      <c r="K2804" s="33"/>
      <c r="L2804" s="33"/>
    </row>
    <row r="2805" spans="1:12" s="34" customFormat="1" ht="18.75" customHeight="1" x14ac:dyDescent="0.25">
      <c r="A2805" s="23" t="str">
        <f>Лист4!A2803</f>
        <v xml:space="preserve">Ленина ул. д.47 </v>
      </c>
      <c r="B2805" s="49">
        <f t="shared" si="86"/>
        <v>128.98777872340432</v>
      </c>
      <c r="C2805" s="49">
        <f t="shared" si="87"/>
        <v>8.7946212765957466</v>
      </c>
      <c r="D2805" s="30">
        <v>0</v>
      </c>
      <c r="E2805" s="31">
        <v>8.7946212765957466</v>
      </c>
      <c r="F2805" s="32">
        <v>0</v>
      </c>
      <c r="G2805" s="32">
        <v>0</v>
      </c>
      <c r="H2805" s="32">
        <v>0</v>
      </c>
      <c r="I2805" s="32">
        <v>1079</v>
      </c>
      <c r="J2805" s="29">
        <f>Лист4!E2803/1000-I2805</f>
        <v>-941.21759999999995</v>
      </c>
      <c r="K2805" s="33"/>
      <c r="L2805" s="33"/>
    </row>
    <row r="2806" spans="1:12" s="34" customFormat="1" ht="18.75" customHeight="1" x14ac:dyDescent="0.25">
      <c r="A2806" s="23" t="str">
        <f>Лист4!A2804</f>
        <v xml:space="preserve">Ленина ул. д.48 </v>
      </c>
      <c r="B2806" s="49">
        <f t="shared" si="86"/>
        <v>158.56500000000003</v>
      </c>
      <c r="C2806" s="49">
        <f t="shared" si="87"/>
        <v>30.092099999999999</v>
      </c>
      <c r="D2806" s="30">
        <v>0</v>
      </c>
      <c r="E2806" s="31">
        <v>30.092099999999999</v>
      </c>
      <c r="F2806" s="32">
        <v>0</v>
      </c>
      <c r="G2806" s="32">
        <v>0</v>
      </c>
      <c r="H2806" s="32">
        <v>0</v>
      </c>
      <c r="I2806" s="32">
        <v>660.1</v>
      </c>
      <c r="J2806" s="29">
        <f>Лист4!E2804/1000-I2806</f>
        <v>-471.44290000000001</v>
      </c>
      <c r="K2806" s="33"/>
      <c r="L2806" s="33"/>
    </row>
    <row r="2807" spans="1:12" s="34" customFormat="1" ht="18.75" customHeight="1" x14ac:dyDescent="0.25">
      <c r="A2807" s="23" t="str">
        <f>Лист4!A2805</f>
        <v xml:space="preserve">Ленина ул. д.48А </v>
      </c>
      <c r="B2807" s="49">
        <f t="shared" si="86"/>
        <v>188.98002808510631</v>
      </c>
      <c r="C2807" s="49">
        <f t="shared" si="87"/>
        <v>12.885001914893619</v>
      </c>
      <c r="D2807" s="30">
        <v>0</v>
      </c>
      <c r="E2807" s="31">
        <v>12.885001914893619</v>
      </c>
      <c r="F2807" s="32">
        <v>0</v>
      </c>
      <c r="G2807" s="32">
        <v>0</v>
      </c>
      <c r="H2807" s="32">
        <v>0</v>
      </c>
      <c r="I2807" s="32">
        <v>1799.8</v>
      </c>
      <c r="J2807" s="29">
        <f>Лист4!E2805/1000-I2807</f>
        <v>-1597.93497</v>
      </c>
      <c r="K2807" s="33"/>
      <c r="L2807" s="33"/>
    </row>
    <row r="2808" spans="1:12" s="34" customFormat="1" ht="25.5" customHeight="1" x14ac:dyDescent="0.25">
      <c r="A2808" s="23" t="str">
        <f>Лист4!A2806</f>
        <v xml:space="preserve">Ленина ул. д.48Б </v>
      </c>
      <c r="B2808" s="49">
        <f t="shared" si="86"/>
        <v>182.26211744680847</v>
      </c>
      <c r="C2808" s="49">
        <f t="shared" si="87"/>
        <v>12.426962553191487</v>
      </c>
      <c r="D2808" s="30">
        <v>0</v>
      </c>
      <c r="E2808" s="31">
        <v>12.426962553191487</v>
      </c>
      <c r="F2808" s="32">
        <v>0</v>
      </c>
      <c r="G2808" s="32">
        <v>0</v>
      </c>
      <c r="H2808" s="32">
        <v>0</v>
      </c>
      <c r="I2808" s="32">
        <v>0</v>
      </c>
      <c r="J2808" s="29">
        <f>Лист4!E2806/1000</f>
        <v>194.68907999999996</v>
      </c>
      <c r="K2808" s="33"/>
      <c r="L2808" s="33"/>
    </row>
    <row r="2809" spans="1:12" s="34" customFormat="1" ht="25.5" customHeight="1" x14ac:dyDescent="0.25">
      <c r="A2809" s="23" t="str">
        <f>Лист4!A2807</f>
        <v xml:space="preserve">Ленина ул. д.5 </v>
      </c>
      <c r="B2809" s="49">
        <f t="shared" si="86"/>
        <v>45.336289361702136</v>
      </c>
      <c r="C2809" s="49">
        <f t="shared" si="87"/>
        <v>3.0911106382978728</v>
      </c>
      <c r="D2809" s="30">
        <v>0</v>
      </c>
      <c r="E2809" s="31">
        <v>3.0911106382978728</v>
      </c>
      <c r="F2809" s="32">
        <v>0</v>
      </c>
      <c r="G2809" s="32">
        <v>0</v>
      </c>
      <c r="H2809" s="32">
        <v>0</v>
      </c>
      <c r="I2809" s="32">
        <v>188.7</v>
      </c>
      <c r="J2809" s="29">
        <f>Лист4!E2807/1000-I2809</f>
        <v>-140.27259999999998</v>
      </c>
      <c r="K2809" s="33"/>
      <c r="L2809" s="33"/>
    </row>
    <row r="2810" spans="1:12" s="39" customFormat="1" ht="25.5" customHeight="1" x14ac:dyDescent="0.25">
      <c r="A2810" s="23" t="str">
        <f>Лист4!A2808</f>
        <v xml:space="preserve">Ленина ул. д.50 </v>
      </c>
      <c r="B2810" s="49">
        <f t="shared" si="86"/>
        <v>150.29405787234043</v>
      </c>
      <c r="C2810" s="49">
        <f t="shared" si="87"/>
        <v>10.247322127659574</v>
      </c>
      <c r="D2810" s="30">
        <v>0</v>
      </c>
      <c r="E2810" s="31">
        <v>10.247322127659574</v>
      </c>
      <c r="F2810" s="32">
        <v>0</v>
      </c>
      <c r="G2810" s="32">
        <v>0</v>
      </c>
      <c r="H2810" s="32">
        <v>0</v>
      </c>
      <c r="I2810" s="32">
        <v>0</v>
      </c>
      <c r="J2810" s="29">
        <f>Лист4!E2808/1000</f>
        <v>160.54138</v>
      </c>
      <c r="K2810" s="33"/>
      <c r="L2810" s="33"/>
    </row>
    <row r="2811" spans="1:12" s="34" customFormat="1" ht="18.75" customHeight="1" x14ac:dyDescent="0.25">
      <c r="A2811" s="23" t="str">
        <f>Лист4!A2809</f>
        <v xml:space="preserve">Ленина ул. д.50Б </v>
      </c>
      <c r="B2811" s="49">
        <f t="shared" si="86"/>
        <v>73.130696170212758</v>
      </c>
      <c r="C2811" s="49">
        <f t="shared" si="87"/>
        <v>4.9861838297872332</v>
      </c>
      <c r="D2811" s="30">
        <v>0</v>
      </c>
      <c r="E2811" s="31">
        <v>4.9861838297872332</v>
      </c>
      <c r="F2811" s="32">
        <v>0</v>
      </c>
      <c r="G2811" s="32">
        <v>0</v>
      </c>
      <c r="H2811" s="32">
        <v>0</v>
      </c>
      <c r="I2811" s="32">
        <v>0</v>
      </c>
      <c r="J2811" s="29">
        <f>Лист4!E2809/1000</f>
        <v>78.116879999999995</v>
      </c>
      <c r="K2811" s="33"/>
      <c r="L2811" s="33"/>
    </row>
    <row r="2812" spans="1:12" s="34" customFormat="1" ht="18.75" customHeight="1" x14ac:dyDescent="0.25">
      <c r="A2812" s="23" t="str">
        <f>Лист4!A2810</f>
        <v xml:space="preserve">Ленина ул. д.52 </v>
      </c>
      <c r="B2812" s="49">
        <f t="shared" si="86"/>
        <v>121.35742978723404</v>
      </c>
      <c r="C2812" s="49">
        <f t="shared" si="87"/>
        <v>8.2743702127659589</v>
      </c>
      <c r="D2812" s="30">
        <v>0</v>
      </c>
      <c r="E2812" s="31">
        <v>8.2743702127659589</v>
      </c>
      <c r="F2812" s="32">
        <v>0</v>
      </c>
      <c r="G2812" s="32">
        <v>0</v>
      </c>
      <c r="H2812" s="32">
        <v>0</v>
      </c>
      <c r="I2812" s="32">
        <v>727.4</v>
      </c>
      <c r="J2812" s="29">
        <f>Лист4!E2810/1000-I2812</f>
        <v>-597.76819999999998</v>
      </c>
      <c r="K2812" s="33"/>
      <c r="L2812" s="33"/>
    </row>
    <row r="2813" spans="1:12" s="34" customFormat="1" ht="18.75" customHeight="1" x14ac:dyDescent="0.25">
      <c r="A2813" s="23" t="str">
        <f>Лист4!A2811</f>
        <v xml:space="preserve">Ленина ул. д.52А </v>
      </c>
      <c r="B2813" s="49">
        <f t="shared" si="86"/>
        <v>84.088924255319142</v>
      </c>
      <c r="C2813" s="49">
        <f t="shared" si="87"/>
        <v>5.7333357446808515</v>
      </c>
      <c r="D2813" s="30">
        <v>0</v>
      </c>
      <c r="E2813" s="31">
        <v>5.7333357446808515</v>
      </c>
      <c r="F2813" s="32">
        <v>0</v>
      </c>
      <c r="G2813" s="32">
        <v>0</v>
      </c>
      <c r="H2813" s="32">
        <v>0</v>
      </c>
      <c r="I2813" s="32">
        <v>0</v>
      </c>
      <c r="J2813" s="29">
        <f>Лист4!E2811/1000</f>
        <v>89.82226</v>
      </c>
      <c r="K2813" s="33"/>
      <c r="L2813" s="33"/>
    </row>
    <row r="2814" spans="1:12" s="34" customFormat="1" ht="18.75" customHeight="1" x14ac:dyDescent="0.25">
      <c r="A2814" s="23" t="str">
        <f>Лист4!A2812</f>
        <v xml:space="preserve">Ленина ул. д.54 </v>
      </c>
      <c r="B2814" s="49">
        <f t="shared" si="86"/>
        <v>143.00973617021288</v>
      </c>
      <c r="C2814" s="49">
        <f t="shared" si="87"/>
        <v>9.7506638297872357</v>
      </c>
      <c r="D2814" s="30">
        <v>0</v>
      </c>
      <c r="E2814" s="31">
        <v>9.7506638297872357</v>
      </c>
      <c r="F2814" s="32">
        <v>0</v>
      </c>
      <c r="G2814" s="32">
        <v>0</v>
      </c>
      <c r="H2814" s="32">
        <v>0</v>
      </c>
      <c r="I2814" s="32">
        <v>1472.9</v>
      </c>
      <c r="J2814" s="29">
        <f>Лист4!E2812/1000-I2814</f>
        <v>-1320.1396</v>
      </c>
      <c r="K2814" s="33"/>
      <c r="L2814" s="33"/>
    </row>
    <row r="2815" spans="1:12" s="34" customFormat="1" ht="18.75" customHeight="1" x14ac:dyDescent="0.25">
      <c r="A2815" s="23" t="str">
        <f>Лист4!A2813</f>
        <v xml:space="preserve">Ленина ул. д.54А </v>
      </c>
      <c r="B2815" s="49">
        <f t="shared" si="86"/>
        <v>198.6492995744681</v>
      </c>
      <c r="C2815" s="49">
        <f t="shared" si="87"/>
        <v>13.544270425531916</v>
      </c>
      <c r="D2815" s="30">
        <v>0</v>
      </c>
      <c r="E2815" s="31">
        <v>13.544270425531916</v>
      </c>
      <c r="F2815" s="32">
        <v>0</v>
      </c>
      <c r="G2815" s="32">
        <v>0</v>
      </c>
      <c r="H2815" s="32">
        <v>0</v>
      </c>
      <c r="I2815" s="32">
        <v>1041.3</v>
      </c>
      <c r="J2815" s="29">
        <f>Лист4!E2813/1000-I2815</f>
        <v>-829.10642999999993</v>
      </c>
      <c r="K2815" s="33"/>
      <c r="L2815" s="33"/>
    </row>
    <row r="2816" spans="1:12" s="34" customFormat="1" ht="18.75" customHeight="1" x14ac:dyDescent="0.25">
      <c r="A2816" s="23" t="str">
        <f>Лист4!A2814</f>
        <v xml:space="preserve">Ленина ул. д.54Б </v>
      </c>
      <c r="B2816" s="49">
        <f t="shared" si="86"/>
        <v>185.07134893617018</v>
      </c>
      <c r="C2816" s="49">
        <f t="shared" si="87"/>
        <v>12.61850106382979</v>
      </c>
      <c r="D2816" s="30">
        <v>0</v>
      </c>
      <c r="E2816" s="31">
        <v>12.61850106382979</v>
      </c>
      <c r="F2816" s="32">
        <v>0</v>
      </c>
      <c r="G2816" s="32">
        <v>0</v>
      </c>
      <c r="H2816" s="32">
        <v>0</v>
      </c>
      <c r="I2816" s="32">
        <v>1033</v>
      </c>
      <c r="J2816" s="29">
        <f>Лист4!E2814/1000-I2816</f>
        <v>-835.31015000000002</v>
      </c>
      <c r="K2816" s="33"/>
      <c r="L2816" s="33"/>
    </row>
    <row r="2817" spans="1:12" s="34" customFormat="1" ht="18.75" customHeight="1" x14ac:dyDescent="0.25">
      <c r="A2817" s="23" t="str">
        <f>Лист4!A2815</f>
        <v xml:space="preserve">Ленина ул. д.7 </v>
      </c>
      <c r="B2817" s="49">
        <f t="shared" si="86"/>
        <v>44.926527659574496</v>
      </c>
      <c r="C2817" s="49">
        <f t="shared" si="87"/>
        <v>3.0631723404255315</v>
      </c>
      <c r="D2817" s="30">
        <v>0</v>
      </c>
      <c r="E2817" s="31">
        <v>3.0631723404255315</v>
      </c>
      <c r="F2817" s="32">
        <v>0</v>
      </c>
      <c r="G2817" s="32">
        <v>0</v>
      </c>
      <c r="H2817" s="32">
        <v>0</v>
      </c>
      <c r="I2817" s="32">
        <v>315.2</v>
      </c>
      <c r="J2817" s="29">
        <f>Лист4!E2815/1000-I2817</f>
        <v>-267.21029999999996</v>
      </c>
      <c r="K2817" s="33"/>
      <c r="L2817" s="33"/>
    </row>
    <row r="2818" spans="1:12" s="34" customFormat="1" ht="18.75" customHeight="1" x14ac:dyDescent="0.25">
      <c r="A2818" s="23" t="str">
        <f>Лист4!A2816</f>
        <v xml:space="preserve">Ленина ул. д.8 </v>
      </c>
      <c r="B2818" s="49">
        <f t="shared" si="86"/>
        <v>48.144893617021282</v>
      </c>
      <c r="C2818" s="49">
        <f t="shared" si="87"/>
        <v>3.2826063829787238</v>
      </c>
      <c r="D2818" s="30">
        <v>0</v>
      </c>
      <c r="E2818" s="31">
        <v>3.2826063829787238</v>
      </c>
      <c r="F2818" s="32">
        <v>0</v>
      </c>
      <c r="G2818" s="32">
        <v>0</v>
      </c>
      <c r="H2818" s="32">
        <v>0</v>
      </c>
      <c r="I2818" s="32">
        <v>0</v>
      </c>
      <c r="J2818" s="29">
        <f>Лист4!E2816/1000</f>
        <v>51.427500000000002</v>
      </c>
      <c r="K2818" s="33"/>
      <c r="L2818" s="33"/>
    </row>
    <row r="2819" spans="1:12" s="34" customFormat="1" ht="18.75" customHeight="1" x14ac:dyDescent="0.25">
      <c r="A2819" s="23" t="str">
        <f>Лист4!A2817</f>
        <v xml:space="preserve">Ленина ул. д.9 </v>
      </c>
      <c r="B2819" s="49">
        <f t="shared" si="86"/>
        <v>32.856595744680931</v>
      </c>
      <c r="C2819" s="49">
        <f t="shared" si="87"/>
        <v>16.940604255319101</v>
      </c>
      <c r="D2819" s="30">
        <v>0</v>
      </c>
      <c r="E2819" s="31">
        <v>16.940604255319101</v>
      </c>
      <c r="F2819" s="32">
        <v>0</v>
      </c>
      <c r="G2819" s="32">
        <v>0</v>
      </c>
      <c r="H2819" s="32">
        <v>0</v>
      </c>
      <c r="I2819" s="32">
        <v>315.2</v>
      </c>
      <c r="J2819" s="29">
        <f>Лист4!E2817/1000-I2819</f>
        <v>-265.40279999999996</v>
      </c>
      <c r="K2819" s="33"/>
      <c r="L2819" s="33"/>
    </row>
    <row r="2820" spans="1:12" s="34" customFormat="1" ht="18.75" customHeight="1" x14ac:dyDescent="0.25">
      <c r="A2820" s="23" t="str">
        <f>Лист4!A2818</f>
        <v xml:space="preserve">Маршала Жукова ул. д.1 </v>
      </c>
      <c r="B2820" s="49">
        <f t="shared" ref="B2820:B2883" si="88">J2820+I2820-E2820</f>
        <v>280.09081872340425</v>
      </c>
      <c r="C2820" s="49">
        <f t="shared" ref="C2820:C2883" si="89">E2820</f>
        <v>19.097101276595744</v>
      </c>
      <c r="D2820" s="30">
        <v>0</v>
      </c>
      <c r="E2820" s="31">
        <v>19.097101276595744</v>
      </c>
      <c r="F2820" s="32">
        <v>0</v>
      </c>
      <c r="G2820" s="32">
        <v>0</v>
      </c>
      <c r="H2820" s="32">
        <v>0</v>
      </c>
      <c r="I2820" s="32">
        <v>0</v>
      </c>
      <c r="J2820" s="29">
        <f>Лист4!E2818/1000</f>
        <v>299.18792000000002</v>
      </c>
      <c r="K2820" s="33"/>
      <c r="L2820" s="33"/>
    </row>
    <row r="2821" spans="1:12" s="34" customFormat="1" ht="25.5" customHeight="1" x14ac:dyDescent="0.25">
      <c r="A2821" s="23" t="str">
        <f>Лист4!A2819</f>
        <v xml:space="preserve">Маршала Жукова ул. д.10 </v>
      </c>
      <c r="B2821" s="49">
        <f t="shared" si="88"/>
        <v>25.768510638297876</v>
      </c>
      <c r="C2821" s="49">
        <f t="shared" si="89"/>
        <v>8.5638893617021292</v>
      </c>
      <c r="D2821" s="30">
        <v>0</v>
      </c>
      <c r="E2821" s="31">
        <v>8.5638893617021292</v>
      </c>
      <c r="F2821" s="32">
        <v>0</v>
      </c>
      <c r="G2821" s="32">
        <v>0</v>
      </c>
      <c r="H2821" s="32">
        <v>0</v>
      </c>
      <c r="I2821" s="32">
        <v>168.5</v>
      </c>
      <c r="J2821" s="29">
        <f>Лист4!E2819/1000-I2821</f>
        <v>-134.16759999999999</v>
      </c>
      <c r="K2821" s="33"/>
      <c r="L2821" s="33"/>
    </row>
    <row r="2822" spans="1:12" s="34" customFormat="1" ht="25.5" customHeight="1" x14ac:dyDescent="0.25">
      <c r="A2822" s="23" t="str">
        <f>Лист4!A2820</f>
        <v xml:space="preserve">Маршала Жукова ул. д.2 </v>
      </c>
      <c r="B2822" s="49">
        <f t="shared" si="88"/>
        <v>33.400306382978719</v>
      </c>
      <c r="C2822" s="49">
        <f t="shared" si="89"/>
        <v>2.2772936170212765</v>
      </c>
      <c r="D2822" s="30">
        <v>0</v>
      </c>
      <c r="E2822" s="31">
        <v>2.2772936170212765</v>
      </c>
      <c r="F2822" s="32">
        <v>0</v>
      </c>
      <c r="G2822" s="32">
        <v>0</v>
      </c>
      <c r="H2822" s="32">
        <v>0</v>
      </c>
      <c r="I2822" s="32">
        <v>0</v>
      </c>
      <c r="J2822" s="29">
        <f>Лист4!E2820/1000</f>
        <v>35.677599999999998</v>
      </c>
      <c r="K2822" s="33"/>
      <c r="L2822" s="33"/>
    </row>
    <row r="2823" spans="1:12" s="34" customFormat="1" ht="25.5" customHeight="1" x14ac:dyDescent="0.25">
      <c r="A2823" s="23" t="str">
        <f>Лист4!A2821</f>
        <v xml:space="preserve">Маршала Жукова ул. д.4 </v>
      </c>
      <c r="B2823" s="49">
        <f t="shared" si="88"/>
        <v>-1.3719148936170029</v>
      </c>
      <c r="C2823" s="49">
        <f t="shared" si="89"/>
        <v>42.238314893617002</v>
      </c>
      <c r="D2823" s="30">
        <v>0</v>
      </c>
      <c r="E2823" s="31">
        <v>42.238314893617002</v>
      </c>
      <c r="F2823" s="32">
        <v>0</v>
      </c>
      <c r="G2823" s="32">
        <v>0</v>
      </c>
      <c r="H2823" s="32">
        <v>0</v>
      </c>
      <c r="I2823" s="32">
        <v>702.6</v>
      </c>
      <c r="J2823" s="29">
        <f>Лист4!E2821/1000-I2823</f>
        <v>-661.73360000000002</v>
      </c>
      <c r="K2823" s="33"/>
      <c r="L2823" s="33"/>
    </row>
    <row r="2824" spans="1:12" s="34" customFormat="1" ht="25.5" customHeight="1" x14ac:dyDescent="0.25">
      <c r="A2824" s="23" t="str">
        <f>Лист4!A2822</f>
        <v xml:space="preserve">Маршала Жукова ул. д.5 </v>
      </c>
      <c r="B2824" s="49">
        <f t="shared" si="88"/>
        <v>1585.5329795744681</v>
      </c>
      <c r="C2824" s="49">
        <f t="shared" si="89"/>
        <v>15.520430425531917</v>
      </c>
      <c r="D2824" s="30">
        <v>0</v>
      </c>
      <c r="E2824" s="31">
        <v>15.520430425531917</v>
      </c>
      <c r="F2824" s="32">
        <v>0</v>
      </c>
      <c r="G2824" s="32">
        <v>0</v>
      </c>
      <c r="H2824" s="32">
        <v>0</v>
      </c>
      <c r="I2824" s="41">
        <v>1357.9</v>
      </c>
      <c r="J2824" s="29">
        <f>Лист4!E2822/1000</f>
        <v>243.15341000000001</v>
      </c>
      <c r="K2824" s="33"/>
      <c r="L2824" s="33"/>
    </row>
    <row r="2825" spans="1:12" s="34" customFormat="1" ht="18.75" customHeight="1" x14ac:dyDescent="0.25">
      <c r="A2825" s="23" t="str">
        <f>Лист4!A2823</f>
        <v xml:space="preserve">Маршала Жукова ул. д.8 </v>
      </c>
      <c r="B2825" s="49">
        <f t="shared" si="88"/>
        <v>78.616503829787234</v>
      </c>
      <c r="C2825" s="49">
        <f t="shared" si="89"/>
        <v>5.360216170212766</v>
      </c>
      <c r="D2825" s="30">
        <v>0</v>
      </c>
      <c r="E2825" s="31">
        <v>5.360216170212766</v>
      </c>
      <c r="F2825" s="32">
        <v>0</v>
      </c>
      <c r="G2825" s="32">
        <v>0</v>
      </c>
      <c r="H2825" s="32">
        <v>0</v>
      </c>
      <c r="I2825" s="32">
        <v>0</v>
      </c>
      <c r="J2825" s="29">
        <f>Лист4!E2823/1000</f>
        <v>83.97672</v>
      </c>
      <c r="K2825" s="33"/>
      <c r="L2825" s="33"/>
    </row>
    <row r="2826" spans="1:12" s="34" customFormat="1" ht="25.5" customHeight="1" x14ac:dyDescent="0.25">
      <c r="A2826" s="23" t="str">
        <f>Лист4!A2824</f>
        <v xml:space="preserve">Мира ул. д.2 </v>
      </c>
      <c r="B2826" s="49">
        <f t="shared" si="88"/>
        <v>26.286161702127661</v>
      </c>
      <c r="C2826" s="49">
        <f t="shared" si="89"/>
        <v>1.7922382978723406</v>
      </c>
      <c r="D2826" s="30">
        <v>0</v>
      </c>
      <c r="E2826" s="31">
        <v>1.7922382978723406</v>
      </c>
      <c r="F2826" s="32">
        <v>0</v>
      </c>
      <c r="G2826" s="32">
        <v>0</v>
      </c>
      <c r="H2826" s="32">
        <v>0</v>
      </c>
      <c r="I2826" s="32">
        <v>0</v>
      </c>
      <c r="J2826" s="29">
        <f>Лист4!E2824/1000</f>
        <v>28.078400000000002</v>
      </c>
      <c r="K2826" s="33"/>
      <c r="L2826" s="33"/>
    </row>
    <row r="2827" spans="1:12" s="34" customFormat="1" ht="18.75" customHeight="1" x14ac:dyDescent="0.25">
      <c r="A2827" s="23" t="str">
        <f>Лист4!A2825</f>
        <v xml:space="preserve">Мира ул. д.6 </v>
      </c>
      <c r="B2827" s="49">
        <f t="shared" si="88"/>
        <v>2390.6165191489363</v>
      </c>
      <c r="C2827" s="49">
        <f t="shared" si="89"/>
        <v>7.5215808510638302</v>
      </c>
      <c r="D2827" s="30">
        <v>0</v>
      </c>
      <c r="E2827" s="31">
        <v>7.5215808510638302</v>
      </c>
      <c r="F2827" s="32">
        <v>0</v>
      </c>
      <c r="G2827" s="32">
        <v>0</v>
      </c>
      <c r="H2827" s="32">
        <v>0</v>
      </c>
      <c r="I2827" s="41">
        <v>2280.3000000000002</v>
      </c>
      <c r="J2827" s="29">
        <f>Лист4!E2825/1000</f>
        <v>117.83810000000001</v>
      </c>
      <c r="K2827" s="33"/>
      <c r="L2827" s="33"/>
    </row>
    <row r="2828" spans="1:12" s="39" customFormat="1" ht="18.75" customHeight="1" x14ac:dyDescent="0.25">
      <c r="A2828" s="23" t="str">
        <f>Лист4!A2826</f>
        <v xml:space="preserve">Ниловского ул. д.13 </v>
      </c>
      <c r="B2828" s="49">
        <f t="shared" si="88"/>
        <v>41.600221276595747</v>
      </c>
      <c r="C2828" s="49">
        <f t="shared" si="89"/>
        <v>2.836378723404255</v>
      </c>
      <c r="D2828" s="30">
        <v>0</v>
      </c>
      <c r="E2828" s="31">
        <v>2.836378723404255</v>
      </c>
      <c r="F2828" s="32">
        <v>0</v>
      </c>
      <c r="G2828" s="32">
        <v>0</v>
      </c>
      <c r="H2828" s="32">
        <v>0</v>
      </c>
      <c r="I2828" s="32"/>
      <c r="J2828" s="29">
        <f>Лист4!E2826/1000</f>
        <v>44.436599999999999</v>
      </c>
      <c r="K2828" s="33"/>
      <c r="L2828" s="33"/>
    </row>
    <row r="2829" spans="1:12" s="34" customFormat="1" ht="25.5" customHeight="1" x14ac:dyDescent="0.25">
      <c r="A2829" s="23" t="str">
        <f>Лист4!A2827</f>
        <v xml:space="preserve">Ниловского ул. д.15 </v>
      </c>
      <c r="B2829" s="49">
        <f t="shared" si="88"/>
        <v>88.811097872340426</v>
      </c>
      <c r="C2829" s="49">
        <f t="shared" si="89"/>
        <v>6.0553021276595738</v>
      </c>
      <c r="D2829" s="30">
        <v>0</v>
      </c>
      <c r="E2829" s="31">
        <v>6.0553021276595738</v>
      </c>
      <c r="F2829" s="32">
        <v>0</v>
      </c>
      <c r="G2829" s="32">
        <v>0</v>
      </c>
      <c r="H2829" s="32">
        <v>0</v>
      </c>
      <c r="I2829" s="32">
        <v>0</v>
      </c>
      <c r="J2829" s="29">
        <f>Лист4!E2827/1000</f>
        <v>94.866399999999999</v>
      </c>
      <c r="K2829" s="33"/>
      <c r="L2829" s="33"/>
    </row>
    <row r="2830" spans="1:12" s="34" customFormat="1" ht="25.5" customHeight="1" x14ac:dyDescent="0.25">
      <c r="A2830" s="23" t="str">
        <f>Лист4!A2828</f>
        <v xml:space="preserve">Ниловского ул. д.16 </v>
      </c>
      <c r="B2830" s="49">
        <f t="shared" si="88"/>
        <v>74.07323234042552</v>
      </c>
      <c r="C2830" s="49">
        <f t="shared" si="89"/>
        <v>5.0504476595744681</v>
      </c>
      <c r="D2830" s="30">
        <v>0</v>
      </c>
      <c r="E2830" s="31">
        <v>5.0504476595744681</v>
      </c>
      <c r="F2830" s="32">
        <v>0</v>
      </c>
      <c r="G2830" s="32">
        <v>0</v>
      </c>
      <c r="H2830" s="32">
        <v>0</v>
      </c>
      <c r="I2830" s="32">
        <v>0</v>
      </c>
      <c r="J2830" s="29">
        <f>Лист4!E2828/1000</f>
        <v>79.123679999999993</v>
      </c>
      <c r="K2830" s="33"/>
      <c r="L2830" s="33"/>
    </row>
    <row r="2831" spans="1:12" s="34" customFormat="1" ht="18.75" customHeight="1" x14ac:dyDescent="0.25">
      <c r="A2831" s="23" t="str">
        <f>Лист4!A2829</f>
        <v xml:space="preserve">Ниловского ул. д.17 </v>
      </c>
      <c r="B2831" s="49">
        <f t="shared" si="88"/>
        <v>61.349555744680814</v>
      </c>
      <c r="C2831" s="49">
        <f t="shared" si="89"/>
        <v>4.1829242553191479</v>
      </c>
      <c r="D2831" s="30">
        <v>0</v>
      </c>
      <c r="E2831" s="31">
        <v>4.1829242553191479</v>
      </c>
      <c r="F2831" s="32">
        <v>0</v>
      </c>
      <c r="G2831" s="32">
        <v>0</v>
      </c>
      <c r="H2831" s="32">
        <v>0</v>
      </c>
      <c r="I2831" s="32">
        <v>997.1</v>
      </c>
      <c r="J2831" s="29">
        <f>Лист4!E2829/1000-I2831</f>
        <v>-931.56752000000006</v>
      </c>
      <c r="K2831" s="33"/>
      <c r="L2831" s="33"/>
    </row>
    <row r="2832" spans="1:12" s="34" customFormat="1" ht="25.5" customHeight="1" x14ac:dyDescent="0.25">
      <c r="A2832" s="23" t="str">
        <f>Лист4!A2830</f>
        <v xml:space="preserve">Ниловского ул. д.18 </v>
      </c>
      <c r="B2832" s="49">
        <f t="shared" si="88"/>
        <v>21.442170212765831</v>
      </c>
      <c r="C2832" s="49">
        <f t="shared" si="89"/>
        <v>75.675469787234107</v>
      </c>
      <c r="D2832" s="30">
        <v>0</v>
      </c>
      <c r="E2832" s="31">
        <v>75.675469787234107</v>
      </c>
      <c r="F2832" s="32">
        <v>0</v>
      </c>
      <c r="G2832" s="32">
        <v>0</v>
      </c>
      <c r="H2832" s="32">
        <v>0</v>
      </c>
      <c r="I2832" s="41">
        <f>1117.9+164.8</f>
        <v>1282.7</v>
      </c>
      <c r="J2832" s="29">
        <f>Лист4!E2830/1000-I2832</f>
        <v>-1185.5823600000001</v>
      </c>
      <c r="K2832" s="33"/>
      <c r="L2832" s="33"/>
    </row>
    <row r="2833" spans="1:12" s="34" customFormat="1" ht="18.75" customHeight="1" x14ac:dyDescent="0.25">
      <c r="A2833" s="23" t="str">
        <f>Лист4!A2831</f>
        <v xml:space="preserve">Ниловского ул. д.19 </v>
      </c>
      <c r="B2833" s="49">
        <f t="shared" si="88"/>
        <v>95.91861276595742</v>
      </c>
      <c r="C2833" s="49">
        <f t="shared" si="89"/>
        <v>3.6080872340425518</v>
      </c>
      <c r="D2833" s="30">
        <v>0</v>
      </c>
      <c r="E2833" s="31">
        <v>3.6080872340425518</v>
      </c>
      <c r="F2833" s="32">
        <v>0</v>
      </c>
      <c r="G2833" s="32">
        <v>0</v>
      </c>
      <c r="H2833" s="32">
        <v>0</v>
      </c>
      <c r="I2833" s="32">
        <f>15.2+27.8</f>
        <v>43</v>
      </c>
      <c r="J2833" s="29">
        <f>Лист4!E2831/1000-I2833</f>
        <v>56.526699999999977</v>
      </c>
      <c r="K2833" s="33"/>
      <c r="L2833" s="33"/>
    </row>
    <row r="2834" spans="1:12" s="34" customFormat="1" ht="18.75" customHeight="1" x14ac:dyDescent="0.25">
      <c r="A2834" s="23" t="str">
        <f>Лист4!A2832</f>
        <v xml:space="preserve">Ниловского ул. д.20 </v>
      </c>
      <c r="B2834" s="49">
        <f t="shared" si="88"/>
        <v>59.960784680851063</v>
      </c>
      <c r="C2834" s="49">
        <f t="shared" si="89"/>
        <v>4.0882353191489358</v>
      </c>
      <c r="D2834" s="30">
        <v>0</v>
      </c>
      <c r="E2834" s="31">
        <v>4.0882353191489358</v>
      </c>
      <c r="F2834" s="32">
        <v>0</v>
      </c>
      <c r="G2834" s="32">
        <v>0</v>
      </c>
      <c r="H2834" s="32">
        <v>0</v>
      </c>
      <c r="I2834" s="32"/>
      <c r="J2834" s="29">
        <f>Лист4!E2832/1000</f>
        <v>64.049019999999999</v>
      </c>
      <c r="K2834" s="33"/>
      <c r="L2834" s="33"/>
    </row>
    <row r="2835" spans="1:12" s="34" customFormat="1" ht="25.5" customHeight="1" x14ac:dyDescent="0.25">
      <c r="A2835" s="23" t="str">
        <f>Лист4!A2833</f>
        <v xml:space="preserve">Ниловского ул. д.21 </v>
      </c>
      <c r="B2835" s="49">
        <f t="shared" si="88"/>
        <v>38.024957446808536</v>
      </c>
      <c r="C2835" s="49">
        <f t="shared" si="89"/>
        <v>62.458502553191501</v>
      </c>
      <c r="D2835" s="30">
        <v>0</v>
      </c>
      <c r="E2835" s="31">
        <v>62.458502553191501</v>
      </c>
      <c r="F2835" s="32">
        <v>0</v>
      </c>
      <c r="G2835" s="32">
        <v>0</v>
      </c>
      <c r="H2835" s="32">
        <v>0</v>
      </c>
      <c r="I2835" s="32">
        <v>1079</v>
      </c>
      <c r="J2835" s="29">
        <f>Лист4!E2833/1000-I2835</f>
        <v>-978.51653999999996</v>
      </c>
      <c r="K2835" s="33"/>
      <c r="L2835" s="33"/>
    </row>
    <row r="2836" spans="1:12" s="34" customFormat="1" ht="18.75" customHeight="1" x14ac:dyDescent="0.25">
      <c r="A2836" s="23" t="str">
        <f>Лист4!A2834</f>
        <v xml:space="preserve">Ниловского ул. д.22 </v>
      </c>
      <c r="B2836" s="49">
        <f t="shared" si="88"/>
        <v>89.042116595744659</v>
      </c>
      <c r="C2836" s="49">
        <f t="shared" si="89"/>
        <v>6.0710534042553181</v>
      </c>
      <c r="D2836" s="30">
        <v>0</v>
      </c>
      <c r="E2836" s="31">
        <v>6.0710534042553181</v>
      </c>
      <c r="F2836" s="32">
        <v>0</v>
      </c>
      <c r="G2836" s="32">
        <v>0</v>
      </c>
      <c r="H2836" s="32">
        <v>0</v>
      </c>
      <c r="I2836" s="32">
        <v>0</v>
      </c>
      <c r="J2836" s="29">
        <f>Лист4!E2834/1000</f>
        <v>95.113169999999982</v>
      </c>
      <c r="K2836" s="33"/>
      <c r="L2836" s="33"/>
    </row>
    <row r="2837" spans="1:12" s="34" customFormat="1" ht="18.75" customHeight="1" x14ac:dyDescent="0.25">
      <c r="A2837" s="23" t="str">
        <f>Лист4!A2835</f>
        <v xml:space="preserve">Ниловского ул. д.23 </v>
      </c>
      <c r="B2837" s="49">
        <f t="shared" si="88"/>
        <v>26.69172936170213</v>
      </c>
      <c r="C2837" s="49">
        <f t="shared" si="89"/>
        <v>1.8198906382978726</v>
      </c>
      <c r="D2837" s="30">
        <v>0</v>
      </c>
      <c r="E2837" s="31">
        <v>1.8198906382978726</v>
      </c>
      <c r="F2837" s="32">
        <v>0</v>
      </c>
      <c r="G2837" s="32">
        <v>0</v>
      </c>
      <c r="H2837" s="32">
        <v>0</v>
      </c>
      <c r="I2837" s="32"/>
      <c r="J2837" s="29">
        <f>Лист4!E2835/1000</f>
        <v>28.511620000000004</v>
      </c>
      <c r="K2837" s="33"/>
      <c r="L2837" s="33"/>
    </row>
    <row r="2838" spans="1:12" s="34" customFormat="1" ht="18.75" customHeight="1" x14ac:dyDescent="0.25">
      <c r="A2838" s="23" t="str">
        <f>Лист4!A2836</f>
        <v xml:space="preserve">Ниловского ул. д.24 </v>
      </c>
      <c r="B2838" s="49">
        <f t="shared" si="88"/>
        <v>4.0339012765957447</v>
      </c>
      <c r="C2838" s="49">
        <f t="shared" si="89"/>
        <v>0.27503872340425528</v>
      </c>
      <c r="D2838" s="30">
        <v>0</v>
      </c>
      <c r="E2838" s="31">
        <v>0.27503872340425528</v>
      </c>
      <c r="F2838" s="32">
        <v>0</v>
      </c>
      <c r="G2838" s="32">
        <v>0</v>
      </c>
      <c r="H2838" s="32">
        <v>0</v>
      </c>
      <c r="I2838" s="32">
        <v>0</v>
      </c>
      <c r="J2838" s="29">
        <f>Лист4!E2836/1000</f>
        <v>4.3089399999999998</v>
      </c>
      <c r="K2838" s="33"/>
      <c r="L2838" s="33"/>
    </row>
    <row r="2839" spans="1:12" s="34" customFormat="1" ht="25.5" customHeight="1" x14ac:dyDescent="0.25">
      <c r="A2839" s="23" t="str">
        <f>Лист4!A2837</f>
        <v xml:space="preserve">Ниловского ул. д.26 </v>
      </c>
      <c r="B2839" s="49">
        <f t="shared" si="88"/>
        <v>13.304255319148902</v>
      </c>
      <c r="C2839" s="49">
        <f t="shared" si="89"/>
        <v>10.523744680851101</v>
      </c>
      <c r="D2839" s="30">
        <v>0</v>
      </c>
      <c r="E2839" s="31">
        <v>10.523744680851101</v>
      </c>
      <c r="F2839" s="32">
        <v>0</v>
      </c>
      <c r="G2839" s="32">
        <v>0</v>
      </c>
      <c r="H2839" s="32">
        <v>0</v>
      </c>
      <c r="I2839" s="32">
        <v>188.7</v>
      </c>
      <c r="J2839" s="29">
        <f>Лист4!E2837/1000-I2839</f>
        <v>-164.87199999999999</v>
      </c>
      <c r="K2839" s="33"/>
      <c r="L2839" s="33"/>
    </row>
    <row r="2840" spans="1:12" s="34" customFormat="1" ht="18.75" customHeight="1" x14ac:dyDescent="0.25">
      <c r="A2840" s="23" t="str">
        <f>Лист4!A2838</f>
        <v xml:space="preserve">Ниловского ул. д.28 </v>
      </c>
      <c r="B2840" s="49">
        <f t="shared" si="88"/>
        <v>51.596983829787234</v>
      </c>
      <c r="C2840" s="49">
        <f t="shared" si="89"/>
        <v>3.5179761702127657</v>
      </c>
      <c r="D2840" s="30">
        <v>0</v>
      </c>
      <c r="E2840" s="31">
        <v>3.5179761702127657</v>
      </c>
      <c r="F2840" s="32">
        <v>0</v>
      </c>
      <c r="G2840" s="32">
        <v>0</v>
      </c>
      <c r="H2840" s="32">
        <v>0</v>
      </c>
      <c r="I2840" s="32"/>
      <c r="J2840" s="29">
        <f>Лист4!E2838/1000</f>
        <v>55.114959999999996</v>
      </c>
      <c r="K2840" s="33"/>
      <c r="L2840" s="33"/>
    </row>
    <row r="2841" spans="1:12" s="34" customFormat="1" ht="18.75" customHeight="1" x14ac:dyDescent="0.25">
      <c r="A2841" s="23" t="str">
        <f>Лист4!A2839</f>
        <v xml:space="preserve">Ниловского ул. д.30 </v>
      </c>
      <c r="B2841" s="49">
        <f t="shared" si="88"/>
        <v>47.229955744680851</v>
      </c>
      <c r="C2841" s="49">
        <f t="shared" si="89"/>
        <v>3.2202242553191489</v>
      </c>
      <c r="D2841" s="30">
        <v>0</v>
      </c>
      <c r="E2841" s="31">
        <v>3.2202242553191489</v>
      </c>
      <c r="F2841" s="32">
        <v>0</v>
      </c>
      <c r="G2841" s="32">
        <v>0</v>
      </c>
      <c r="H2841" s="32">
        <v>0</v>
      </c>
      <c r="I2841" s="32">
        <v>0</v>
      </c>
      <c r="J2841" s="29">
        <f>Лист4!E2839/1000</f>
        <v>50.450180000000003</v>
      </c>
      <c r="K2841" s="33"/>
      <c r="L2841" s="33"/>
    </row>
    <row r="2842" spans="1:12" s="34" customFormat="1" ht="18.75" customHeight="1" x14ac:dyDescent="0.25">
      <c r="A2842" s="23" t="str">
        <f>Лист4!A2840</f>
        <v xml:space="preserve">Островского ул. д.11 </v>
      </c>
      <c r="B2842" s="49">
        <f t="shared" si="88"/>
        <v>59.721967659574482</v>
      </c>
      <c r="C2842" s="49">
        <f t="shared" si="89"/>
        <v>4.0719523404255327</v>
      </c>
      <c r="D2842" s="30">
        <v>0</v>
      </c>
      <c r="E2842" s="31">
        <v>4.0719523404255327</v>
      </c>
      <c r="F2842" s="32">
        <v>0</v>
      </c>
      <c r="G2842" s="32">
        <v>0</v>
      </c>
      <c r="H2842" s="32">
        <v>0</v>
      </c>
      <c r="I2842" s="32">
        <v>279</v>
      </c>
      <c r="J2842" s="29">
        <f>Лист4!E2840/1000-I2842</f>
        <v>-215.20607999999999</v>
      </c>
      <c r="K2842" s="33"/>
      <c r="L2842" s="33"/>
    </row>
    <row r="2843" spans="1:12" s="34" customFormat="1" ht="18.75" customHeight="1" x14ac:dyDescent="0.25">
      <c r="A2843" s="23" t="str">
        <f>Лист4!A2841</f>
        <v xml:space="preserve">Островского ул. д.12 </v>
      </c>
      <c r="B2843" s="49">
        <f t="shared" si="88"/>
        <v>36.35796765957447</v>
      </c>
      <c r="C2843" s="49">
        <f t="shared" si="89"/>
        <v>2.4789523404255318</v>
      </c>
      <c r="D2843" s="30">
        <v>0</v>
      </c>
      <c r="E2843" s="31">
        <v>2.4789523404255318</v>
      </c>
      <c r="F2843" s="32">
        <v>0</v>
      </c>
      <c r="G2843" s="32">
        <v>0</v>
      </c>
      <c r="H2843" s="32">
        <v>0</v>
      </c>
      <c r="I2843" s="32">
        <v>0</v>
      </c>
      <c r="J2843" s="29">
        <f>Лист4!E2841/1000</f>
        <v>38.836919999999999</v>
      </c>
      <c r="K2843" s="33"/>
      <c r="L2843" s="33"/>
    </row>
    <row r="2844" spans="1:12" s="34" customFormat="1" ht="18.75" customHeight="1" x14ac:dyDescent="0.25">
      <c r="A2844" s="23" t="str">
        <f>Лист4!A2842</f>
        <v xml:space="preserve">Островского ул. д.14 </v>
      </c>
      <c r="B2844" s="49">
        <f t="shared" si="88"/>
        <v>17.75502978723404</v>
      </c>
      <c r="C2844" s="49">
        <f t="shared" si="89"/>
        <v>1.2105702127659574</v>
      </c>
      <c r="D2844" s="30">
        <v>0</v>
      </c>
      <c r="E2844" s="31">
        <v>1.2105702127659574</v>
      </c>
      <c r="F2844" s="32">
        <v>0</v>
      </c>
      <c r="G2844" s="32">
        <v>0</v>
      </c>
      <c r="H2844" s="32">
        <v>0</v>
      </c>
      <c r="I2844" s="32">
        <v>0</v>
      </c>
      <c r="J2844" s="29">
        <f>Лист4!E2842/1000</f>
        <v>18.965599999999998</v>
      </c>
      <c r="K2844" s="33"/>
      <c r="L2844" s="33"/>
    </row>
    <row r="2845" spans="1:12" s="34" customFormat="1" ht="25.5" customHeight="1" x14ac:dyDescent="0.25">
      <c r="A2845" s="23" t="str">
        <f>Лист4!A2843</f>
        <v xml:space="preserve">Островского ул. д.15 </v>
      </c>
      <c r="B2845" s="49">
        <f t="shared" si="88"/>
        <v>8.82008085106383</v>
      </c>
      <c r="C2845" s="49">
        <f t="shared" si="89"/>
        <v>0.60136914893617022</v>
      </c>
      <c r="D2845" s="30">
        <v>0</v>
      </c>
      <c r="E2845" s="31">
        <v>0.60136914893617022</v>
      </c>
      <c r="F2845" s="32">
        <v>0</v>
      </c>
      <c r="G2845" s="32">
        <v>0</v>
      </c>
      <c r="H2845" s="32">
        <v>0</v>
      </c>
      <c r="I2845" s="32">
        <v>0</v>
      </c>
      <c r="J2845" s="29">
        <f>Лист4!E2843/1000</f>
        <v>9.4214500000000001</v>
      </c>
      <c r="K2845" s="33"/>
      <c r="L2845" s="33"/>
    </row>
    <row r="2846" spans="1:12" s="34" customFormat="1" ht="25.5" customHeight="1" x14ac:dyDescent="0.25">
      <c r="A2846" s="23" t="str">
        <f>Лист4!A2844</f>
        <v xml:space="preserve">Островского ул. д.17 </v>
      </c>
      <c r="B2846" s="49">
        <f t="shared" si="88"/>
        <v>44.881713191489368</v>
      </c>
      <c r="C2846" s="49">
        <f t="shared" si="89"/>
        <v>3.0601168085106387</v>
      </c>
      <c r="D2846" s="30">
        <v>0</v>
      </c>
      <c r="E2846" s="31">
        <v>3.0601168085106387</v>
      </c>
      <c r="F2846" s="32">
        <v>0</v>
      </c>
      <c r="G2846" s="32">
        <v>0</v>
      </c>
      <c r="H2846" s="32">
        <v>0</v>
      </c>
      <c r="I2846" s="32">
        <v>243.9</v>
      </c>
      <c r="J2846" s="29">
        <f>Лист4!E2844/1000-I2846</f>
        <v>-195.95817</v>
      </c>
      <c r="K2846" s="33"/>
      <c r="L2846" s="33"/>
    </row>
    <row r="2847" spans="1:12" s="34" customFormat="1" ht="18.75" customHeight="1" x14ac:dyDescent="0.25">
      <c r="A2847" s="23" t="str">
        <f>Лист4!A2845</f>
        <v xml:space="preserve">Первомайская ул. д.10 </v>
      </c>
      <c r="B2847" s="49">
        <f t="shared" si="88"/>
        <v>263.01114893617017</v>
      </c>
      <c r="C2847" s="49">
        <f t="shared" si="89"/>
        <v>3.1313310638297902</v>
      </c>
      <c r="D2847" s="30">
        <v>0</v>
      </c>
      <c r="E2847" s="31">
        <v>3.1313310638297902</v>
      </c>
      <c r="F2847" s="32">
        <v>0</v>
      </c>
      <c r="G2847" s="32">
        <v>0</v>
      </c>
      <c r="H2847" s="32">
        <v>0</v>
      </c>
      <c r="I2847" s="32">
        <v>1581.3</v>
      </c>
      <c r="J2847" s="29">
        <f>Лист4!E2845/1000-I2847</f>
        <v>-1315.15752</v>
      </c>
      <c r="K2847" s="33"/>
      <c r="L2847" s="33"/>
    </row>
    <row r="2848" spans="1:12" s="34" customFormat="1" ht="25.5" customHeight="1" x14ac:dyDescent="0.25">
      <c r="A2848" s="23" t="str">
        <f>Лист4!A2846</f>
        <v xml:space="preserve">Первомайская ул. д.12 </v>
      </c>
      <c r="B2848" s="49">
        <f t="shared" si="88"/>
        <v>289.47472680851064</v>
      </c>
      <c r="C2848" s="49">
        <f t="shared" si="89"/>
        <v>19.736913191489361</v>
      </c>
      <c r="D2848" s="30">
        <v>0</v>
      </c>
      <c r="E2848" s="31">
        <v>19.736913191489361</v>
      </c>
      <c r="F2848" s="32">
        <v>0</v>
      </c>
      <c r="G2848" s="32">
        <v>0</v>
      </c>
      <c r="H2848" s="32">
        <v>0</v>
      </c>
      <c r="I2848" s="32">
        <v>1145.8</v>
      </c>
      <c r="J2848" s="29">
        <f>Лист4!E2846/1000-I2848</f>
        <v>-836.58835999999997</v>
      </c>
      <c r="K2848" s="33"/>
      <c r="L2848" s="33"/>
    </row>
    <row r="2849" spans="1:12" s="34" customFormat="1" ht="25.5" customHeight="1" x14ac:dyDescent="0.25">
      <c r="A2849" s="23" t="str">
        <f>Лист4!A2847</f>
        <v xml:space="preserve">Первомайская ул. д.14 </v>
      </c>
      <c r="B2849" s="49">
        <f t="shared" si="88"/>
        <v>171.62384425531914</v>
      </c>
      <c r="C2849" s="49">
        <f t="shared" si="89"/>
        <v>11.70162574468085</v>
      </c>
      <c r="D2849" s="30">
        <v>0</v>
      </c>
      <c r="E2849" s="31">
        <v>11.70162574468085</v>
      </c>
      <c r="F2849" s="32">
        <v>0</v>
      </c>
      <c r="G2849" s="32">
        <v>0</v>
      </c>
      <c r="H2849" s="32">
        <v>0</v>
      </c>
      <c r="I2849" s="32">
        <v>0</v>
      </c>
      <c r="J2849" s="29">
        <f>Лист4!E2847/1000</f>
        <v>183.32547</v>
      </c>
      <c r="K2849" s="33"/>
      <c r="L2849" s="33"/>
    </row>
    <row r="2850" spans="1:12" s="34" customFormat="1" ht="18.75" customHeight="1" x14ac:dyDescent="0.25">
      <c r="A2850" s="23" t="str">
        <f>Лист4!A2848</f>
        <v xml:space="preserve">Первомайская ул. д.16 </v>
      </c>
      <c r="B2850" s="49">
        <f t="shared" si="88"/>
        <v>298.35249446808513</v>
      </c>
      <c r="C2850" s="49">
        <f t="shared" si="89"/>
        <v>20.342215531914896</v>
      </c>
      <c r="D2850" s="30">
        <v>0</v>
      </c>
      <c r="E2850" s="31">
        <v>20.342215531914896</v>
      </c>
      <c r="F2850" s="32">
        <v>0</v>
      </c>
      <c r="G2850" s="32">
        <v>0</v>
      </c>
      <c r="H2850" s="32">
        <v>0</v>
      </c>
      <c r="I2850" s="32">
        <v>0</v>
      </c>
      <c r="J2850" s="29">
        <f>Лист4!E2848/1000</f>
        <v>318.69471000000004</v>
      </c>
      <c r="K2850" s="33"/>
      <c r="L2850" s="33"/>
    </row>
    <row r="2851" spans="1:12" s="34" customFormat="1" ht="25.5" customHeight="1" x14ac:dyDescent="0.25">
      <c r="A2851" s="23" t="str">
        <f>Лист4!A2849</f>
        <v xml:space="preserve">Первомайская ул. д.18 </v>
      </c>
      <c r="B2851" s="49">
        <f t="shared" si="88"/>
        <v>159.691325106383</v>
      </c>
      <c r="C2851" s="49">
        <f t="shared" si="89"/>
        <v>10.888044893617025</v>
      </c>
      <c r="D2851" s="30">
        <v>0</v>
      </c>
      <c r="E2851" s="31">
        <v>10.888044893617025</v>
      </c>
      <c r="F2851" s="32">
        <v>0</v>
      </c>
      <c r="G2851" s="32">
        <v>0</v>
      </c>
      <c r="H2851" s="32">
        <v>0</v>
      </c>
      <c r="I2851" s="32">
        <v>0</v>
      </c>
      <c r="J2851" s="29">
        <f>Лист4!E2849/1000</f>
        <v>170.57937000000004</v>
      </c>
      <c r="K2851" s="33"/>
      <c r="L2851" s="33"/>
    </row>
    <row r="2852" spans="1:12" s="34" customFormat="1" ht="18.75" customHeight="1" x14ac:dyDescent="0.25">
      <c r="A2852" s="23" t="str">
        <f>Лист4!A2850</f>
        <v xml:space="preserve">Первомайская ул. д.2 </v>
      </c>
      <c r="B2852" s="49">
        <f t="shared" si="88"/>
        <v>154.32297872340425</v>
      </c>
      <c r="C2852" s="49">
        <f t="shared" si="89"/>
        <v>10.522021276595744</v>
      </c>
      <c r="D2852" s="30">
        <v>0</v>
      </c>
      <c r="E2852" s="31">
        <v>10.522021276595744</v>
      </c>
      <c r="F2852" s="32">
        <v>0</v>
      </c>
      <c r="G2852" s="32">
        <v>0</v>
      </c>
      <c r="H2852" s="32">
        <v>0</v>
      </c>
      <c r="I2852" s="32">
        <v>0</v>
      </c>
      <c r="J2852" s="29">
        <f>Лист4!E2850/1000</f>
        <v>164.845</v>
      </c>
      <c r="K2852" s="33"/>
      <c r="L2852" s="33"/>
    </row>
    <row r="2853" spans="1:12" s="34" customFormat="1" ht="18.75" customHeight="1" x14ac:dyDescent="0.25">
      <c r="A2853" s="23" t="str">
        <f>Лист4!A2851</f>
        <v xml:space="preserve">Первомайская ул. д.20 </v>
      </c>
      <c r="B2853" s="49">
        <f t="shared" si="88"/>
        <v>395.53579063829784</v>
      </c>
      <c r="C2853" s="49">
        <f t="shared" si="89"/>
        <v>26.968349361702124</v>
      </c>
      <c r="D2853" s="30">
        <v>0</v>
      </c>
      <c r="E2853" s="31">
        <v>26.968349361702124</v>
      </c>
      <c r="F2853" s="32">
        <v>0</v>
      </c>
      <c r="G2853" s="32">
        <v>0</v>
      </c>
      <c r="H2853" s="32">
        <v>0</v>
      </c>
      <c r="I2853" s="32">
        <v>822.2</v>
      </c>
      <c r="J2853" s="29">
        <f>Лист4!E2851/1000-I2853</f>
        <v>-399.6958600000001</v>
      </c>
      <c r="K2853" s="33"/>
      <c r="L2853" s="33"/>
    </row>
    <row r="2854" spans="1:12" s="34" customFormat="1" ht="25.5" customHeight="1" x14ac:dyDescent="0.25">
      <c r="A2854" s="23" t="str">
        <f>Лист4!A2852</f>
        <v xml:space="preserve">Первомайская ул. д.22 </v>
      </c>
      <c r="B2854" s="49">
        <f t="shared" si="88"/>
        <v>299.87063489361708</v>
      </c>
      <c r="C2854" s="49">
        <f t="shared" si="89"/>
        <v>20.44572510638298</v>
      </c>
      <c r="D2854" s="30">
        <v>0</v>
      </c>
      <c r="E2854" s="31">
        <v>20.44572510638298</v>
      </c>
      <c r="F2854" s="32">
        <v>0</v>
      </c>
      <c r="G2854" s="32">
        <v>0</v>
      </c>
      <c r="H2854" s="32">
        <v>0</v>
      </c>
      <c r="I2854" s="32">
        <v>1250.9000000000001</v>
      </c>
      <c r="J2854" s="29">
        <f>Лист4!E2852/1000-I2854</f>
        <v>-930.58364000000006</v>
      </c>
      <c r="K2854" s="33"/>
      <c r="L2854" s="33"/>
    </row>
    <row r="2855" spans="1:12" s="34" customFormat="1" ht="25.5" customHeight="1" x14ac:dyDescent="0.25">
      <c r="A2855" s="23" t="str">
        <f>Лист4!A2853</f>
        <v xml:space="preserve">Первомайская ул. д.4 </v>
      </c>
      <c r="B2855" s="49">
        <f t="shared" si="88"/>
        <v>164.22120000000001</v>
      </c>
      <c r="C2855" s="49">
        <f t="shared" si="89"/>
        <v>11.196900000000001</v>
      </c>
      <c r="D2855" s="30">
        <v>0</v>
      </c>
      <c r="E2855" s="31">
        <v>11.196900000000001</v>
      </c>
      <c r="F2855" s="32">
        <v>0</v>
      </c>
      <c r="G2855" s="32">
        <v>0</v>
      </c>
      <c r="H2855" s="32">
        <v>0</v>
      </c>
      <c r="I2855" s="32">
        <v>0</v>
      </c>
      <c r="J2855" s="29">
        <f>Лист4!E2853/1000</f>
        <v>175.41810000000001</v>
      </c>
      <c r="K2855" s="33"/>
      <c r="L2855" s="33"/>
    </row>
    <row r="2856" spans="1:12" s="34" customFormat="1" ht="18.75" customHeight="1" x14ac:dyDescent="0.25">
      <c r="A2856" s="23" t="str">
        <f>Лист4!A2854</f>
        <v xml:space="preserve">Первомайская ул. д.6 </v>
      </c>
      <c r="B2856" s="49">
        <f t="shared" si="88"/>
        <v>203.58285106382979</v>
      </c>
      <c r="C2856" s="49">
        <f t="shared" si="89"/>
        <v>13.880648936170214</v>
      </c>
      <c r="D2856" s="30">
        <v>0</v>
      </c>
      <c r="E2856" s="31">
        <v>13.880648936170214</v>
      </c>
      <c r="F2856" s="32">
        <v>0</v>
      </c>
      <c r="G2856" s="32">
        <v>0</v>
      </c>
      <c r="H2856" s="32">
        <v>0</v>
      </c>
      <c r="I2856" s="32">
        <v>585.29999999999995</v>
      </c>
      <c r="J2856" s="29">
        <f>Лист4!E2854/1000-I2856</f>
        <v>-367.83649999999994</v>
      </c>
      <c r="K2856" s="33"/>
      <c r="L2856" s="33"/>
    </row>
    <row r="2857" spans="1:12" s="34" customFormat="1" ht="18.75" customHeight="1" x14ac:dyDescent="0.25">
      <c r="A2857" s="23" t="str">
        <f>Лист4!A2855</f>
        <v xml:space="preserve">Первомайская ул. д.8 </v>
      </c>
      <c r="B2857" s="49">
        <f t="shared" si="88"/>
        <v>181.2623438297872</v>
      </c>
      <c r="C2857" s="49">
        <f t="shared" si="89"/>
        <v>12.358796170212766</v>
      </c>
      <c r="D2857" s="30">
        <v>0</v>
      </c>
      <c r="E2857" s="31">
        <v>12.358796170212766</v>
      </c>
      <c r="F2857" s="32">
        <v>0</v>
      </c>
      <c r="G2857" s="32">
        <v>0</v>
      </c>
      <c r="H2857" s="32">
        <v>0</v>
      </c>
      <c r="I2857" s="32">
        <v>1349.2</v>
      </c>
      <c r="J2857" s="29">
        <f>Лист4!E2855/1000-I2857</f>
        <v>-1155.5788600000001</v>
      </c>
      <c r="K2857" s="33"/>
      <c r="L2857" s="33"/>
    </row>
    <row r="2858" spans="1:12" s="34" customFormat="1" ht="18.75" customHeight="1" x14ac:dyDescent="0.25">
      <c r="A2858" s="23" t="str">
        <f>Лист4!A2856</f>
        <v xml:space="preserve">Пионерская ул. д.1 </v>
      </c>
      <c r="B2858" s="49">
        <f t="shared" si="88"/>
        <v>183.91126553191486</v>
      </c>
      <c r="C2858" s="49">
        <f t="shared" si="89"/>
        <v>12.539404468085106</v>
      </c>
      <c r="D2858" s="30"/>
      <c r="E2858" s="31">
        <v>12.539404468085106</v>
      </c>
      <c r="F2858" s="32"/>
      <c r="G2858" s="32"/>
      <c r="H2858" s="32"/>
      <c r="I2858" s="32">
        <v>0</v>
      </c>
      <c r="J2858" s="29">
        <f>Лист4!E2856/1000</f>
        <v>196.45066999999997</v>
      </c>
      <c r="K2858" s="33"/>
      <c r="L2858" s="33"/>
    </row>
    <row r="2859" spans="1:12" s="34" customFormat="1" ht="38.25" customHeight="1" x14ac:dyDescent="0.25">
      <c r="A2859" s="23" t="str">
        <f>Лист4!A2857</f>
        <v xml:space="preserve">Пионерская ул. д.2 </v>
      </c>
      <c r="B2859" s="49">
        <f t="shared" si="88"/>
        <v>123.29638808510634</v>
      </c>
      <c r="C2859" s="49">
        <f t="shared" si="89"/>
        <v>8.4065719148936147</v>
      </c>
      <c r="D2859" s="30">
        <v>0</v>
      </c>
      <c r="E2859" s="31">
        <v>8.4065719148936147</v>
      </c>
      <c r="F2859" s="32">
        <v>0</v>
      </c>
      <c r="G2859" s="32">
        <v>0</v>
      </c>
      <c r="H2859" s="32">
        <v>0</v>
      </c>
      <c r="I2859" s="32">
        <v>938.8</v>
      </c>
      <c r="J2859" s="29">
        <f>Лист4!E2857/1000-I2859</f>
        <v>-807.09703999999999</v>
      </c>
      <c r="K2859" s="33"/>
      <c r="L2859" s="33"/>
    </row>
    <row r="2860" spans="1:12" s="34" customFormat="1" ht="18.75" customHeight="1" x14ac:dyDescent="0.25">
      <c r="A2860" s="23" t="str">
        <f>Лист4!A2858</f>
        <v xml:space="preserve">Пионерская ул. д.4 </v>
      </c>
      <c r="B2860" s="49">
        <f t="shared" si="88"/>
        <v>81.649227234042556</v>
      </c>
      <c r="C2860" s="49">
        <f t="shared" si="89"/>
        <v>5.5669927659574476</v>
      </c>
      <c r="D2860" s="30">
        <v>0</v>
      </c>
      <c r="E2860" s="31">
        <v>5.5669927659574476</v>
      </c>
      <c r="F2860" s="32">
        <v>0</v>
      </c>
      <c r="G2860" s="32">
        <v>0</v>
      </c>
      <c r="H2860" s="32">
        <v>0</v>
      </c>
      <c r="I2860" s="32">
        <v>0</v>
      </c>
      <c r="J2860" s="29">
        <f>Лист4!E2858/1000</f>
        <v>87.216220000000007</v>
      </c>
      <c r="K2860" s="33"/>
      <c r="L2860" s="33"/>
    </row>
    <row r="2861" spans="1:12" s="34" customFormat="1" ht="18.75" customHeight="1" x14ac:dyDescent="0.25">
      <c r="A2861" s="23" t="str">
        <f>Лист4!A2859</f>
        <v xml:space="preserve">Пионерская ул. д.5 </v>
      </c>
      <c r="B2861" s="49">
        <f t="shared" si="88"/>
        <v>255.28147489361706</v>
      </c>
      <c r="C2861" s="49">
        <f t="shared" si="89"/>
        <v>17.405555106382984</v>
      </c>
      <c r="D2861" s="30">
        <v>0</v>
      </c>
      <c r="E2861" s="31">
        <v>17.405555106382984</v>
      </c>
      <c r="F2861" s="32">
        <v>0</v>
      </c>
      <c r="G2861" s="32">
        <v>0</v>
      </c>
      <c r="H2861" s="32">
        <v>0</v>
      </c>
      <c r="I2861" s="32">
        <v>0</v>
      </c>
      <c r="J2861" s="29">
        <f>Лист4!E2859/1000</f>
        <v>272.68703000000005</v>
      </c>
      <c r="K2861" s="33"/>
      <c r="L2861" s="33"/>
    </row>
    <row r="2862" spans="1:12" s="34" customFormat="1" ht="25.5" customHeight="1" x14ac:dyDescent="0.25">
      <c r="A2862" s="23" t="str">
        <f>Лист4!A2860</f>
        <v xml:space="preserve">Победы ул. д.4 </v>
      </c>
      <c r="B2862" s="49">
        <f t="shared" si="88"/>
        <v>48.145361702127666</v>
      </c>
      <c r="C2862" s="49">
        <f t="shared" si="89"/>
        <v>3.282638297872341</v>
      </c>
      <c r="D2862" s="30">
        <v>0</v>
      </c>
      <c r="E2862" s="31">
        <v>3.282638297872341</v>
      </c>
      <c r="F2862" s="32">
        <v>0</v>
      </c>
      <c r="G2862" s="32">
        <v>0</v>
      </c>
      <c r="H2862" s="32">
        <v>0</v>
      </c>
      <c r="I2862" s="32">
        <v>0</v>
      </c>
      <c r="J2862" s="29">
        <f>Лист4!E2860/1000</f>
        <v>51.428000000000004</v>
      </c>
      <c r="K2862" s="33"/>
      <c r="L2862" s="33"/>
    </row>
    <row r="2863" spans="1:12" s="34" customFormat="1" ht="38.25" customHeight="1" x14ac:dyDescent="0.25">
      <c r="A2863" s="23" t="str">
        <f>Лист4!A2861</f>
        <v xml:space="preserve">Победы ул. д.8 </v>
      </c>
      <c r="B2863" s="49">
        <f t="shared" si="88"/>
        <v>89.938939574468094</v>
      </c>
      <c r="C2863" s="49">
        <f t="shared" si="89"/>
        <v>6.1322004255319147</v>
      </c>
      <c r="D2863" s="30">
        <v>0</v>
      </c>
      <c r="E2863" s="31">
        <v>6.1322004255319147</v>
      </c>
      <c r="F2863" s="32">
        <v>0</v>
      </c>
      <c r="G2863" s="32">
        <v>0</v>
      </c>
      <c r="H2863" s="32">
        <v>0</v>
      </c>
      <c r="I2863" s="32">
        <v>0</v>
      </c>
      <c r="J2863" s="29">
        <f>Лист4!E2861/1000</f>
        <v>96.071140000000014</v>
      </c>
      <c r="K2863" s="33"/>
      <c r="L2863" s="33"/>
    </row>
    <row r="2864" spans="1:12" s="34" customFormat="1" ht="18.75" customHeight="1" x14ac:dyDescent="0.25">
      <c r="A2864" s="23" t="str">
        <f>Лист4!A2862</f>
        <v xml:space="preserve">свх Знаменский ул. д.40 </v>
      </c>
      <c r="B2864" s="49">
        <f t="shared" si="88"/>
        <v>3.808714893617021</v>
      </c>
      <c r="C2864" s="49">
        <f t="shared" si="89"/>
        <v>0.2596851063829787</v>
      </c>
      <c r="D2864" s="30">
        <v>0</v>
      </c>
      <c r="E2864" s="31">
        <v>0.2596851063829787</v>
      </c>
      <c r="F2864" s="32">
        <v>0</v>
      </c>
      <c r="G2864" s="32">
        <v>0</v>
      </c>
      <c r="H2864" s="32">
        <v>0</v>
      </c>
      <c r="I2864" s="32">
        <v>0</v>
      </c>
      <c r="J2864" s="29">
        <f>Лист4!E2862/1000</f>
        <v>4.0683999999999996</v>
      </c>
      <c r="K2864" s="33"/>
      <c r="L2864" s="33"/>
    </row>
    <row r="2865" spans="1:12" s="34" customFormat="1" ht="18.75" customHeight="1" x14ac:dyDescent="0.25">
      <c r="A2865" s="23" t="str">
        <f>Лист4!A2863</f>
        <v xml:space="preserve">свх Знаменский ул. д.41 </v>
      </c>
      <c r="B2865" s="49">
        <f t="shared" si="88"/>
        <v>4.5497872340425536</v>
      </c>
      <c r="C2865" s="49">
        <f t="shared" si="89"/>
        <v>0.31021276595744685</v>
      </c>
      <c r="D2865" s="30">
        <v>0</v>
      </c>
      <c r="E2865" s="31">
        <v>0.31021276595744685</v>
      </c>
      <c r="F2865" s="32">
        <v>0</v>
      </c>
      <c r="G2865" s="32">
        <v>0</v>
      </c>
      <c r="H2865" s="32">
        <v>0</v>
      </c>
      <c r="I2865" s="32">
        <v>0</v>
      </c>
      <c r="J2865" s="29">
        <f>Лист4!E2863/1000</f>
        <v>4.8600000000000003</v>
      </c>
      <c r="K2865" s="33"/>
      <c r="L2865" s="33"/>
    </row>
    <row r="2866" spans="1:12" s="34" customFormat="1" ht="18.75" customHeight="1" x14ac:dyDescent="0.25">
      <c r="A2866" s="23" t="str">
        <f>Лист4!A2864</f>
        <v xml:space="preserve">свх Знаменский ул. д.42 </v>
      </c>
      <c r="B2866" s="49">
        <f t="shared" si="88"/>
        <v>16.881957446808514</v>
      </c>
      <c r="C2866" s="49">
        <f t="shared" si="89"/>
        <v>1.1510425531914894</v>
      </c>
      <c r="D2866" s="30">
        <v>0</v>
      </c>
      <c r="E2866" s="31">
        <v>1.1510425531914894</v>
      </c>
      <c r="F2866" s="32">
        <v>0</v>
      </c>
      <c r="G2866" s="32">
        <v>0</v>
      </c>
      <c r="H2866" s="32">
        <v>0</v>
      </c>
      <c r="I2866" s="32"/>
      <c r="J2866" s="29">
        <f>Лист4!E2864/1000</f>
        <v>18.033000000000001</v>
      </c>
      <c r="K2866" s="33"/>
      <c r="L2866" s="33"/>
    </row>
    <row r="2867" spans="1:12" s="34" customFormat="1" ht="25.5" customHeight="1" x14ac:dyDescent="0.25">
      <c r="A2867" s="23" t="str">
        <f>Лист4!A2865</f>
        <v xml:space="preserve">свх Знаменский ул. д.43 </v>
      </c>
      <c r="B2867" s="49">
        <f t="shared" si="88"/>
        <v>17.454331914893618</v>
      </c>
      <c r="C2867" s="49">
        <f t="shared" si="89"/>
        <v>1.1900680851063832</v>
      </c>
      <c r="D2867" s="30">
        <v>0</v>
      </c>
      <c r="E2867" s="31">
        <v>1.1900680851063832</v>
      </c>
      <c r="F2867" s="32">
        <v>0</v>
      </c>
      <c r="G2867" s="32">
        <v>0</v>
      </c>
      <c r="H2867" s="32">
        <v>0</v>
      </c>
      <c r="I2867" s="32">
        <v>0</v>
      </c>
      <c r="J2867" s="29">
        <f>Лист4!E2865/1000</f>
        <v>18.644400000000001</v>
      </c>
      <c r="K2867" s="33"/>
      <c r="L2867" s="33"/>
    </row>
    <row r="2868" spans="1:12" s="34" customFormat="1" ht="25.5" customHeight="1" x14ac:dyDescent="0.25">
      <c r="A2868" s="23" t="str">
        <f>Лист4!A2866</f>
        <v xml:space="preserve">свх Знаменский ул. д.44 </v>
      </c>
      <c r="B2868" s="49">
        <f t="shared" si="88"/>
        <v>50.12448170212766</v>
      </c>
      <c r="C2868" s="49">
        <f t="shared" si="89"/>
        <v>3.4175782978723404</v>
      </c>
      <c r="D2868" s="30">
        <v>0</v>
      </c>
      <c r="E2868" s="31">
        <v>3.4175782978723404</v>
      </c>
      <c r="F2868" s="32">
        <v>0</v>
      </c>
      <c r="G2868" s="32">
        <v>0</v>
      </c>
      <c r="H2868" s="32">
        <v>0</v>
      </c>
      <c r="I2868" s="32">
        <v>0</v>
      </c>
      <c r="J2868" s="29">
        <f>Лист4!E2866/1000</f>
        <v>53.542059999999999</v>
      </c>
      <c r="K2868" s="33"/>
      <c r="L2868" s="33"/>
    </row>
    <row r="2869" spans="1:12" s="34" customFormat="1" ht="18.75" customHeight="1" x14ac:dyDescent="0.25">
      <c r="A2869" s="23" t="str">
        <f>Лист4!A2867</f>
        <v xml:space="preserve">свх Знаменский ул. д.45 </v>
      </c>
      <c r="B2869" s="49">
        <f t="shared" si="88"/>
        <v>5.5982978723404262</v>
      </c>
      <c r="C2869" s="49">
        <f t="shared" si="89"/>
        <v>0.38170212765957456</v>
      </c>
      <c r="D2869" s="30">
        <v>0</v>
      </c>
      <c r="E2869" s="31">
        <v>0.38170212765957456</v>
      </c>
      <c r="F2869" s="32">
        <v>0</v>
      </c>
      <c r="G2869" s="32">
        <v>0</v>
      </c>
      <c r="H2869" s="32">
        <v>0</v>
      </c>
      <c r="I2869" s="32">
        <v>0</v>
      </c>
      <c r="J2869" s="29">
        <f>Лист4!E2867/1000</f>
        <v>5.98</v>
      </c>
      <c r="K2869" s="33"/>
      <c r="L2869" s="33"/>
    </row>
    <row r="2870" spans="1:12" s="34" customFormat="1" ht="18.75" customHeight="1" x14ac:dyDescent="0.25">
      <c r="A2870" s="23" t="str">
        <f>Лист4!A2868</f>
        <v xml:space="preserve">свх Ракетный ул. д.52 </v>
      </c>
      <c r="B2870" s="49">
        <f t="shared" si="88"/>
        <v>11.196595744680852</v>
      </c>
      <c r="C2870" s="49">
        <f t="shared" si="89"/>
        <v>0.76340425531914913</v>
      </c>
      <c r="D2870" s="30">
        <v>0</v>
      </c>
      <c r="E2870" s="31">
        <v>0.76340425531914913</v>
      </c>
      <c r="F2870" s="32">
        <v>0</v>
      </c>
      <c r="G2870" s="32">
        <v>0</v>
      </c>
      <c r="H2870" s="32">
        <v>0</v>
      </c>
      <c r="I2870" s="32">
        <v>0</v>
      </c>
      <c r="J2870" s="29">
        <f>Лист4!E2868/1000</f>
        <v>11.96</v>
      </c>
      <c r="K2870" s="33"/>
      <c r="L2870" s="33"/>
    </row>
    <row r="2871" spans="1:12" s="34" customFormat="1" ht="18.75" customHeight="1" x14ac:dyDescent="0.25">
      <c r="A2871" s="23" t="str">
        <f>Лист4!A2869</f>
        <v xml:space="preserve">свх Ракетный ул. д.60 </v>
      </c>
      <c r="B2871" s="49">
        <f t="shared" si="88"/>
        <v>16.932697872340427</v>
      </c>
      <c r="C2871" s="49">
        <f t="shared" si="89"/>
        <v>1.1545021276595744</v>
      </c>
      <c r="D2871" s="30">
        <v>0</v>
      </c>
      <c r="E2871" s="31">
        <v>1.1545021276595744</v>
      </c>
      <c r="F2871" s="32">
        <v>0</v>
      </c>
      <c r="G2871" s="32">
        <v>0</v>
      </c>
      <c r="H2871" s="32">
        <v>0</v>
      </c>
      <c r="I2871" s="32">
        <v>0</v>
      </c>
      <c r="J2871" s="29">
        <f>Лист4!E2869/1000</f>
        <v>18.087199999999999</v>
      </c>
      <c r="K2871" s="33"/>
      <c r="L2871" s="33"/>
    </row>
    <row r="2872" spans="1:12" s="34" customFormat="1" ht="18.75" customHeight="1" x14ac:dyDescent="0.25">
      <c r="A2872" s="23" t="str">
        <f>Лист4!A2870</f>
        <v xml:space="preserve">свх Ракетный ул. д.61 </v>
      </c>
      <c r="B2872" s="49">
        <f t="shared" si="88"/>
        <v>12.236493617021296</v>
      </c>
      <c r="C2872" s="49">
        <f t="shared" si="89"/>
        <v>0.83430638297872328</v>
      </c>
      <c r="D2872" s="30">
        <v>0</v>
      </c>
      <c r="E2872" s="31">
        <v>0.83430638297872328</v>
      </c>
      <c r="F2872" s="32">
        <v>0</v>
      </c>
      <c r="G2872" s="32">
        <v>0</v>
      </c>
      <c r="H2872" s="32">
        <v>0</v>
      </c>
      <c r="I2872" s="32">
        <v>322.60000000000002</v>
      </c>
      <c r="J2872" s="29">
        <f>Лист4!E2870/1000-I2872</f>
        <v>-309.5292</v>
      </c>
      <c r="K2872" s="33"/>
      <c r="L2872" s="33"/>
    </row>
    <row r="2873" spans="1:12" s="34" customFormat="1" ht="18.75" customHeight="1" x14ac:dyDescent="0.25">
      <c r="A2873" s="23" t="str">
        <f>Лист4!A2871</f>
        <v xml:space="preserve">свх Ракетный ул. д.62 </v>
      </c>
      <c r="B2873" s="49">
        <f t="shared" si="88"/>
        <v>8.0843914893617033</v>
      </c>
      <c r="C2873" s="49">
        <f t="shared" si="89"/>
        <v>0.55120851063829779</v>
      </c>
      <c r="D2873" s="30">
        <v>0</v>
      </c>
      <c r="E2873" s="31">
        <v>0.55120851063829779</v>
      </c>
      <c r="F2873" s="32">
        <v>0</v>
      </c>
      <c r="G2873" s="32">
        <v>0</v>
      </c>
      <c r="H2873" s="32">
        <v>0</v>
      </c>
      <c r="I2873" s="32">
        <v>0</v>
      </c>
      <c r="J2873" s="29">
        <f>Лист4!E2871/1000</f>
        <v>8.6356000000000002</v>
      </c>
      <c r="K2873" s="33"/>
      <c r="L2873" s="33"/>
    </row>
    <row r="2874" spans="1:12" s="34" customFormat="1" ht="18.75" customHeight="1" x14ac:dyDescent="0.25">
      <c r="A2874" s="23" t="str">
        <f>Лист4!A2872</f>
        <v xml:space="preserve">свх Ракетный ул. д.64 </v>
      </c>
      <c r="B2874" s="49">
        <f t="shared" si="88"/>
        <v>45.458000851063829</v>
      </c>
      <c r="C2874" s="49">
        <f t="shared" si="89"/>
        <v>3.0994091489361706</v>
      </c>
      <c r="D2874" s="30">
        <v>0</v>
      </c>
      <c r="E2874" s="31">
        <v>3.0994091489361706</v>
      </c>
      <c r="F2874" s="32">
        <v>0</v>
      </c>
      <c r="G2874" s="32">
        <v>0</v>
      </c>
      <c r="H2874" s="32">
        <v>0</v>
      </c>
      <c r="I2874" s="32">
        <v>0</v>
      </c>
      <c r="J2874" s="29">
        <f>Лист4!E2872/1000</f>
        <v>48.557409999999997</v>
      </c>
      <c r="K2874" s="33"/>
      <c r="L2874" s="33"/>
    </row>
    <row r="2875" spans="1:12" s="34" customFormat="1" ht="18.75" customHeight="1" x14ac:dyDescent="0.25">
      <c r="A2875" s="23" t="str">
        <f>Лист4!A2873</f>
        <v xml:space="preserve">свх Ракетный ул. д.65 </v>
      </c>
      <c r="B2875" s="49">
        <f t="shared" si="88"/>
        <v>5.2238297872340427</v>
      </c>
      <c r="C2875" s="49">
        <f t="shared" si="89"/>
        <v>0.35617021276595745</v>
      </c>
      <c r="D2875" s="30">
        <v>0</v>
      </c>
      <c r="E2875" s="31">
        <v>0.35617021276595745</v>
      </c>
      <c r="F2875" s="32">
        <v>0</v>
      </c>
      <c r="G2875" s="32">
        <v>0</v>
      </c>
      <c r="H2875" s="32">
        <v>0</v>
      </c>
      <c r="I2875" s="32">
        <v>0</v>
      </c>
      <c r="J2875" s="29">
        <f>Лист4!E2873/1000</f>
        <v>5.58</v>
      </c>
      <c r="K2875" s="33"/>
      <c r="L2875" s="33"/>
    </row>
    <row r="2876" spans="1:12" s="34" customFormat="1" ht="25.5" customHeight="1" x14ac:dyDescent="0.25">
      <c r="A2876" s="23" t="str">
        <f>Лист4!A2874</f>
        <v xml:space="preserve">Советской Армии ул. д.45 </v>
      </c>
      <c r="B2876" s="49">
        <f t="shared" si="88"/>
        <v>345.52885446808517</v>
      </c>
      <c r="C2876" s="49">
        <f t="shared" si="89"/>
        <v>23.558785531914896</v>
      </c>
      <c r="D2876" s="30">
        <v>0</v>
      </c>
      <c r="E2876" s="31">
        <v>23.558785531914896</v>
      </c>
      <c r="F2876" s="32">
        <v>0</v>
      </c>
      <c r="G2876" s="32">
        <v>0</v>
      </c>
      <c r="H2876" s="32">
        <v>0</v>
      </c>
      <c r="I2876" s="32">
        <v>0</v>
      </c>
      <c r="J2876" s="29">
        <f>Лист4!E2874/1000</f>
        <v>369.08764000000008</v>
      </c>
      <c r="K2876" s="33"/>
      <c r="L2876" s="33"/>
    </row>
    <row r="2877" spans="1:12" s="34" customFormat="1" ht="25.5" customHeight="1" x14ac:dyDescent="0.25">
      <c r="A2877" s="23" t="str">
        <f>Лист4!A2875</f>
        <v xml:space="preserve">Толбухина ул. д.1 </v>
      </c>
      <c r="B2877" s="49">
        <f t="shared" si="88"/>
        <v>4.4205319148935978</v>
      </c>
      <c r="C2877" s="49">
        <f t="shared" si="89"/>
        <v>14.368768085106399</v>
      </c>
      <c r="D2877" s="30">
        <v>0</v>
      </c>
      <c r="E2877" s="31">
        <v>14.368768085106399</v>
      </c>
      <c r="F2877" s="32">
        <v>0</v>
      </c>
      <c r="G2877" s="32">
        <v>0</v>
      </c>
      <c r="H2877" s="32">
        <v>0</v>
      </c>
      <c r="I2877" s="32">
        <v>243.9</v>
      </c>
      <c r="J2877" s="29">
        <f>Лист4!E2875/1000-I2877</f>
        <v>-225.11070000000001</v>
      </c>
      <c r="K2877" s="33"/>
      <c r="L2877" s="33"/>
    </row>
    <row r="2878" spans="1:12" s="34" customFormat="1" ht="18.75" customHeight="1" x14ac:dyDescent="0.25">
      <c r="A2878" s="23" t="str">
        <f>Лист4!A2876</f>
        <v xml:space="preserve">Толбухина ул. д.2 </v>
      </c>
      <c r="B2878" s="49">
        <f t="shared" si="88"/>
        <v>285.25706468085093</v>
      </c>
      <c r="C2878" s="49">
        <f t="shared" si="89"/>
        <v>19.449345319148932</v>
      </c>
      <c r="D2878" s="30">
        <v>0</v>
      </c>
      <c r="E2878" s="31">
        <v>19.449345319148932</v>
      </c>
      <c r="F2878" s="32">
        <v>0</v>
      </c>
      <c r="G2878" s="32">
        <v>0</v>
      </c>
      <c r="H2878" s="32">
        <v>0</v>
      </c>
      <c r="I2878" s="32">
        <v>0</v>
      </c>
      <c r="J2878" s="29">
        <f>Лист4!E2876/1000</f>
        <v>304.70640999999989</v>
      </c>
      <c r="K2878" s="33"/>
      <c r="L2878" s="33"/>
    </row>
    <row r="2879" spans="1:12" s="34" customFormat="1" ht="25.5" customHeight="1" x14ac:dyDescent="0.25">
      <c r="A2879" s="23" t="str">
        <f>Лист4!A2877</f>
        <v xml:space="preserve">Толбухина ул. д.2А </v>
      </c>
      <c r="B2879" s="49">
        <f t="shared" si="88"/>
        <v>256.5413085106382</v>
      </c>
      <c r="C2879" s="49">
        <f t="shared" si="89"/>
        <v>62.307521489361697</v>
      </c>
      <c r="D2879" s="30">
        <v>0</v>
      </c>
      <c r="E2879" s="31">
        <v>62.307521489361697</v>
      </c>
      <c r="F2879" s="32">
        <v>0</v>
      </c>
      <c r="G2879" s="32">
        <v>0</v>
      </c>
      <c r="H2879" s="32">
        <v>0</v>
      </c>
      <c r="I2879" s="32">
        <f>1266.1+28.9</f>
        <v>1295</v>
      </c>
      <c r="J2879" s="29">
        <f>Лист4!E2877/1000-I2879</f>
        <v>-976.15117000000009</v>
      </c>
      <c r="K2879" s="33"/>
      <c r="L2879" s="33"/>
    </row>
    <row r="2880" spans="1:12" s="40" customFormat="1" ht="27" customHeight="1" x14ac:dyDescent="0.25">
      <c r="A2880" s="23" t="str">
        <f>Лист4!A2878</f>
        <v xml:space="preserve">Толбухина ул. д.3 </v>
      </c>
      <c r="B2880" s="49">
        <f t="shared" si="88"/>
        <v>-13.974999999999994</v>
      </c>
      <c r="C2880" s="49">
        <f t="shared" si="89"/>
        <v>71.086500000000001</v>
      </c>
      <c r="D2880" s="30">
        <v>0</v>
      </c>
      <c r="E2880" s="31">
        <v>71.086500000000001</v>
      </c>
      <c r="F2880" s="32">
        <v>0</v>
      </c>
      <c r="G2880" s="32">
        <v>0</v>
      </c>
      <c r="H2880" s="32">
        <v>0</v>
      </c>
      <c r="I2880" s="32">
        <v>153.5</v>
      </c>
      <c r="J2880" s="29">
        <f>Лист4!E2878/1000-I2880</f>
        <v>-96.388499999999993</v>
      </c>
      <c r="K2880" s="33"/>
      <c r="L2880" s="33"/>
    </row>
    <row r="2881" spans="1:12" s="34" customFormat="1" ht="18.75" customHeight="1" x14ac:dyDescent="0.25">
      <c r="A2881" s="23" t="str">
        <f>Лист4!A2879</f>
        <v xml:space="preserve">Толбухина ул. д.5 </v>
      </c>
      <c r="B2881" s="49">
        <f t="shared" si="88"/>
        <v>70.750005957446817</v>
      </c>
      <c r="C2881" s="49">
        <f t="shared" si="89"/>
        <v>4.8238640425531925</v>
      </c>
      <c r="D2881" s="30">
        <v>0</v>
      </c>
      <c r="E2881" s="31">
        <v>4.8238640425531925</v>
      </c>
      <c r="F2881" s="32">
        <v>0</v>
      </c>
      <c r="G2881" s="32">
        <v>0</v>
      </c>
      <c r="H2881" s="32">
        <v>0</v>
      </c>
      <c r="I2881" s="32">
        <v>0</v>
      </c>
      <c r="J2881" s="29">
        <f>Лист4!E2879/1000</f>
        <v>75.573870000000014</v>
      </c>
      <c r="K2881" s="33"/>
      <c r="L2881" s="33"/>
    </row>
    <row r="2882" spans="1:12" s="34" customFormat="1" ht="18.75" customHeight="1" x14ac:dyDescent="0.25">
      <c r="A2882" s="23" t="str">
        <f>Лист4!A2880</f>
        <v xml:space="preserve">Фрунзе ул. д.1 </v>
      </c>
      <c r="B2882" s="49">
        <f t="shared" si="88"/>
        <v>41.481308936170215</v>
      </c>
      <c r="C2882" s="49">
        <f t="shared" si="89"/>
        <v>2.8282710638297872</v>
      </c>
      <c r="D2882" s="30">
        <v>0</v>
      </c>
      <c r="E2882" s="31">
        <v>2.8282710638297872</v>
      </c>
      <c r="F2882" s="32">
        <v>0</v>
      </c>
      <c r="G2882" s="32">
        <v>0</v>
      </c>
      <c r="H2882" s="32">
        <v>0</v>
      </c>
      <c r="I2882" s="32">
        <v>0</v>
      </c>
      <c r="J2882" s="29">
        <f>Лист4!E2880/1000</f>
        <v>44.309580000000004</v>
      </c>
      <c r="K2882" s="33"/>
      <c r="L2882" s="33"/>
    </row>
    <row r="2883" spans="1:12" s="34" customFormat="1" ht="18.75" customHeight="1" x14ac:dyDescent="0.25">
      <c r="A2883" s="23" t="str">
        <f>Лист4!A2881</f>
        <v xml:space="preserve">Фрунзе ул. д.2 </v>
      </c>
      <c r="B2883" s="49">
        <f t="shared" si="88"/>
        <v>72.512</v>
      </c>
      <c r="C2883" s="49">
        <f t="shared" si="89"/>
        <v>4.9440000000000008</v>
      </c>
      <c r="D2883" s="30">
        <v>0</v>
      </c>
      <c r="E2883" s="31">
        <v>4.9440000000000008</v>
      </c>
      <c r="F2883" s="32">
        <v>0</v>
      </c>
      <c r="G2883" s="32">
        <v>0</v>
      </c>
      <c r="H2883" s="32">
        <v>0</v>
      </c>
      <c r="I2883" s="32">
        <v>0</v>
      </c>
      <c r="J2883" s="29">
        <f>Лист4!E2881/1000</f>
        <v>77.456000000000003</v>
      </c>
      <c r="K2883" s="33"/>
      <c r="L2883" s="33"/>
    </row>
    <row r="2884" spans="1:12" s="34" customFormat="1" ht="18.75" customHeight="1" x14ac:dyDescent="0.25">
      <c r="A2884" s="23" t="str">
        <f>Лист4!A2882</f>
        <v xml:space="preserve">Фрунзе ул. д.3 </v>
      </c>
      <c r="B2884" s="49">
        <f t="shared" ref="B2884:B2947" si="90">J2884+I2884-E2884</f>
        <v>20.330134468085106</v>
      </c>
      <c r="C2884" s="49">
        <f t="shared" ref="C2884:C2947" si="91">E2884</f>
        <v>1.3861455319148934</v>
      </c>
      <c r="D2884" s="30">
        <v>0</v>
      </c>
      <c r="E2884" s="31">
        <v>1.3861455319148934</v>
      </c>
      <c r="F2884" s="32">
        <v>0</v>
      </c>
      <c r="G2884" s="32">
        <v>0</v>
      </c>
      <c r="H2884" s="32">
        <v>0</v>
      </c>
      <c r="I2884" s="32">
        <v>0</v>
      </c>
      <c r="J2884" s="29">
        <f>Лист4!E2882/1000</f>
        <v>21.716279999999998</v>
      </c>
      <c r="K2884" s="33"/>
      <c r="L2884" s="33"/>
    </row>
    <row r="2885" spans="1:12" s="34" customFormat="1" ht="18.75" customHeight="1" x14ac:dyDescent="0.25">
      <c r="A2885" s="23" t="str">
        <f>Лист4!A2883</f>
        <v xml:space="preserve">Фрунзе ул. д.4 </v>
      </c>
      <c r="B2885" s="49">
        <f t="shared" si="90"/>
        <v>26.59104680851064</v>
      </c>
      <c r="C2885" s="49">
        <f t="shared" si="91"/>
        <v>0.585753191489362</v>
      </c>
      <c r="D2885" s="30">
        <v>0</v>
      </c>
      <c r="E2885" s="31">
        <v>0.585753191489362</v>
      </c>
      <c r="F2885" s="32">
        <v>0</v>
      </c>
      <c r="G2885" s="32">
        <v>0</v>
      </c>
      <c r="H2885" s="32">
        <v>0</v>
      </c>
      <c r="I2885" s="32">
        <v>18</v>
      </c>
      <c r="J2885" s="29">
        <f>Лист4!E2883/1000-I2885</f>
        <v>9.1768000000000036</v>
      </c>
      <c r="K2885" s="33"/>
      <c r="L2885" s="33"/>
    </row>
    <row r="2886" spans="1:12" s="34" customFormat="1" ht="18.75" customHeight="1" x14ac:dyDescent="0.25">
      <c r="A2886" s="23" t="str">
        <f>Лист4!A2884</f>
        <v xml:space="preserve">Фрунзе ул. д.5 </v>
      </c>
      <c r="B2886" s="49">
        <f t="shared" si="90"/>
        <v>45.192306382978728</v>
      </c>
      <c r="C2886" s="49">
        <f t="shared" si="91"/>
        <v>3.0812936170212768</v>
      </c>
      <c r="D2886" s="30">
        <v>0</v>
      </c>
      <c r="E2886" s="31">
        <v>3.0812936170212768</v>
      </c>
      <c r="F2886" s="32">
        <v>0</v>
      </c>
      <c r="G2886" s="32">
        <v>0</v>
      </c>
      <c r="H2886" s="32">
        <v>0</v>
      </c>
      <c r="I2886" s="32">
        <v>0</v>
      </c>
      <c r="J2886" s="29">
        <f>Лист4!E2884/1000</f>
        <v>48.273600000000002</v>
      </c>
      <c r="K2886" s="33"/>
      <c r="L2886" s="33"/>
    </row>
    <row r="2887" spans="1:12" s="34" customFormat="1" ht="25.5" customHeight="1" x14ac:dyDescent="0.25">
      <c r="A2887" s="23" t="str">
        <f>Лист4!A2885</f>
        <v xml:space="preserve">Черняховского ул. д.11 </v>
      </c>
      <c r="B2887" s="49">
        <f t="shared" si="90"/>
        <v>63.562212765957447</v>
      </c>
      <c r="C2887" s="49">
        <f t="shared" si="91"/>
        <v>4.3337872340425534</v>
      </c>
      <c r="D2887" s="30">
        <v>0</v>
      </c>
      <c r="E2887" s="31">
        <v>4.3337872340425534</v>
      </c>
      <c r="F2887" s="32">
        <v>0</v>
      </c>
      <c r="G2887" s="32">
        <v>0</v>
      </c>
      <c r="H2887" s="32">
        <v>0</v>
      </c>
      <c r="I2887" s="32">
        <v>0</v>
      </c>
      <c r="J2887" s="29">
        <f>Лист4!E2885/1000</f>
        <v>67.896000000000001</v>
      </c>
      <c r="K2887" s="33"/>
      <c r="L2887" s="33"/>
    </row>
    <row r="2888" spans="1:12" s="34" customFormat="1" ht="18.75" customHeight="1" x14ac:dyDescent="0.25">
      <c r="A2888" s="23" t="str">
        <f>Лист4!A2886</f>
        <v xml:space="preserve">Черняховского ул. д.12 </v>
      </c>
      <c r="B2888" s="49">
        <f t="shared" si="90"/>
        <v>53.885514893617028</v>
      </c>
      <c r="C2888" s="49">
        <f t="shared" si="91"/>
        <v>2.8012851063829793</v>
      </c>
      <c r="D2888" s="30">
        <v>0</v>
      </c>
      <c r="E2888" s="31">
        <v>2.8012851063829793</v>
      </c>
      <c r="F2888" s="32">
        <v>0</v>
      </c>
      <c r="G2888" s="32">
        <v>0</v>
      </c>
      <c r="H2888" s="32">
        <v>0</v>
      </c>
      <c r="I2888" s="32">
        <v>12.8</v>
      </c>
      <c r="J2888" s="29">
        <f>Лист4!E2886/1000-I2888</f>
        <v>43.886800000000008</v>
      </c>
      <c r="K2888" s="33"/>
      <c r="L2888" s="33"/>
    </row>
    <row r="2889" spans="1:12" s="34" customFormat="1" ht="18.75" customHeight="1" x14ac:dyDescent="0.25">
      <c r="A2889" s="23" t="str">
        <f>Лист4!A2887</f>
        <v xml:space="preserve">Черняховского ул. д.14 </v>
      </c>
      <c r="B2889" s="49">
        <f t="shared" si="90"/>
        <v>52.335191489361705</v>
      </c>
      <c r="C2889" s="49">
        <f t="shared" si="91"/>
        <v>3.5683085106382979</v>
      </c>
      <c r="D2889" s="30">
        <v>0</v>
      </c>
      <c r="E2889" s="31">
        <v>3.5683085106382979</v>
      </c>
      <c r="F2889" s="32">
        <v>0</v>
      </c>
      <c r="G2889" s="32">
        <v>0</v>
      </c>
      <c r="H2889" s="32">
        <v>0</v>
      </c>
      <c r="I2889" s="32">
        <v>0</v>
      </c>
      <c r="J2889" s="29">
        <f>Лист4!E2887/1000</f>
        <v>55.903500000000001</v>
      </c>
      <c r="K2889" s="33"/>
      <c r="L2889" s="33"/>
    </row>
    <row r="2890" spans="1:12" s="34" customFormat="1" ht="18.75" customHeight="1" x14ac:dyDescent="0.25">
      <c r="A2890" s="23" t="str">
        <f>Лист4!A2888</f>
        <v xml:space="preserve">Черняховского ул. д.16 </v>
      </c>
      <c r="B2890" s="49">
        <f t="shared" si="90"/>
        <v>22.07611063829787</v>
      </c>
      <c r="C2890" s="49">
        <f t="shared" si="91"/>
        <v>1.5051893617021275</v>
      </c>
      <c r="D2890" s="30">
        <v>0</v>
      </c>
      <c r="E2890" s="31">
        <v>1.5051893617021275</v>
      </c>
      <c r="F2890" s="32">
        <v>0</v>
      </c>
      <c r="G2890" s="32">
        <v>0</v>
      </c>
      <c r="H2890" s="32">
        <v>0</v>
      </c>
      <c r="I2890" s="32">
        <v>0</v>
      </c>
      <c r="J2890" s="29">
        <f>Лист4!E2888/1000</f>
        <v>23.581299999999999</v>
      </c>
      <c r="K2890" s="33"/>
      <c r="L2890" s="33"/>
    </row>
    <row r="2891" spans="1:12" s="34" customFormat="1" ht="25.5" customHeight="1" x14ac:dyDescent="0.25">
      <c r="A2891" s="23" t="str">
        <f>Лист4!A2889</f>
        <v xml:space="preserve">Черняховского ул. д.7 </v>
      </c>
      <c r="B2891" s="49">
        <f t="shared" si="90"/>
        <v>296.19469148936179</v>
      </c>
      <c r="C2891" s="49">
        <f t="shared" si="91"/>
        <v>41.4063185106383</v>
      </c>
      <c r="D2891" s="30">
        <v>0</v>
      </c>
      <c r="E2891" s="31">
        <v>41.4063185106383</v>
      </c>
      <c r="F2891" s="32">
        <v>0</v>
      </c>
      <c r="G2891" s="32">
        <v>0</v>
      </c>
      <c r="H2891" s="32">
        <v>0</v>
      </c>
      <c r="I2891" s="32">
        <f>938.8+47.5</f>
        <v>986.3</v>
      </c>
      <c r="J2891" s="29">
        <f>Лист4!E2889/1000-I2891</f>
        <v>-648.69898999999987</v>
      </c>
      <c r="K2891" s="33"/>
      <c r="L2891" s="33"/>
    </row>
    <row r="2892" spans="1:12" s="34" customFormat="1" ht="25.5" customHeight="1" x14ac:dyDescent="0.25">
      <c r="A2892" s="23" t="str">
        <f>Лист4!A2890</f>
        <v xml:space="preserve">Черняховского ул. д.9 </v>
      </c>
      <c r="B2892" s="49">
        <f t="shared" si="90"/>
        <v>19.280893617021277</v>
      </c>
      <c r="C2892" s="49">
        <f t="shared" si="91"/>
        <v>1.3146063829787236</v>
      </c>
      <c r="D2892" s="30">
        <v>0</v>
      </c>
      <c r="E2892" s="31">
        <v>1.3146063829787236</v>
      </c>
      <c r="F2892" s="32">
        <v>0</v>
      </c>
      <c r="G2892" s="32">
        <v>0</v>
      </c>
      <c r="H2892" s="32">
        <v>0</v>
      </c>
      <c r="I2892" s="32">
        <v>0</v>
      </c>
      <c r="J2892" s="29">
        <f>Лист4!E2890/1000</f>
        <v>20.595500000000001</v>
      </c>
      <c r="K2892" s="33"/>
      <c r="L2892" s="33"/>
    </row>
    <row r="2893" spans="1:12" s="34" customFormat="1" ht="18.75" customHeight="1" x14ac:dyDescent="0.25">
      <c r="A2893" s="23" t="str">
        <f>Лист4!A2891</f>
        <v xml:space="preserve">Янгеля ул. д.1 </v>
      </c>
      <c r="B2893" s="49">
        <f t="shared" si="90"/>
        <v>422.11122893617016</v>
      </c>
      <c r="C2893" s="49">
        <f t="shared" si="91"/>
        <v>28.780311063829785</v>
      </c>
      <c r="D2893" s="30">
        <v>0</v>
      </c>
      <c r="E2893" s="31">
        <v>28.780311063829785</v>
      </c>
      <c r="F2893" s="32">
        <v>0</v>
      </c>
      <c r="G2893" s="32">
        <v>0</v>
      </c>
      <c r="H2893" s="32">
        <v>0</v>
      </c>
      <c r="I2893" s="32">
        <v>0</v>
      </c>
      <c r="J2893" s="29">
        <f>Лист4!E2891/1000</f>
        <v>450.89153999999996</v>
      </c>
      <c r="K2893" s="33"/>
      <c r="L2893" s="33"/>
    </row>
    <row r="2894" spans="1:12" s="34" customFormat="1" ht="25.5" customHeight="1" x14ac:dyDescent="0.25">
      <c r="A2894" s="23" t="str">
        <f>Лист4!A2892</f>
        <v xml:space="preserve">Янгеля ул. д.11 </v>
      </c>
      <c r="B2894" s="49">
        <f t="shared" si="90"/>
        <v>276.87655319148939</v>
      </c>
      <c r="C2894" s="49">
        <f t="shared" si="91"/>
        <v>18.877946808510636</v>
      </c>
      <c r="D2894" s="30">
        <v>0</v>
      </c>
      <c r="E2894" s="31">
        <v>18.877946808510636</v>
      </c>
      <c r="F2894" s="32">
        <v>0</v>
      </c>
      <c r="G2894" s="32">
        <v>0</v>
      </c>
      <c r="H2894" s="32">
        <v>0</v>
      </c>
      <c r="I2894" s="32">
        <v>827.2</v>
      </c>
      <c r="J2894" s="29">
        <f>Лист4!E2892/1000-I2894</f>
        <v>-531.44550000000004</v>
      </c>
      <c r="K2894" s="33"/>
      <c r="L2894" s="33"/>
    </row>
    <row r="2895" spans="1:12" s="34" customFormat="1" ht="30" customHeight="1" x14ac:dyDescent="0.25">
      <c r="A2895" s="23" t="str">
        <f>Лист4!A2893</f>
        <v xml:space="preserve">Янгеля ул. д.13 </v>
      </c>
      <c r="B2895" s="49">
        <f t="shared" si="90"/>
        <v>300.70283404255326</v>
      </c>
      <c r="C2895" s="49">
        <f t="shared" si="91"/>
        <v>20.502465957446812</v>
      </c>
      <c r="D2895" s="30">
        <v>0</v>
      </c>
      <c r="E2895" s="31">
        <v>20.502465957446812</v>
      </c>
      <c r="F2895" s="32">
        <v>0</v>
      </c>
      <c r="G2895" s="32">
        <v>0</v>
      </c>
      <c r="H2895" s="32">
        <v>0</v>
      </c>
      <c r="I2895" s="32">
        <v>0</v>
      </c>
      <c r="J2895" s="29">
        <f>Лист4!E2893/1000</f>
        <v>321.20530000000008</v>
      </c>
      <c r="K2895" s="33"/>
      <c r="L2895" s="33"/>
    </row>
    <row r="2896" spans="1:12" s="34" customFormat="1" ht="18.75" customHeight="1" x14ac:dyDescent="0.25">
      <c r="A2896" s="23" t="str">
        <f>Лист4!A2894</f>
        <v xml:space="preserve">Янгеля ул. д.15 </v>
      </c>
      <c r="B2896" s="49">
        <f t="shared" si="90"/>
        <v>529.21395063829789</v>
      </c>
      <c r="C2896" s="49">
        <f t="shared" si="91"/>
        <v>36.082769361702134</v>
      </c>
      <c r="D2896" s="30">
        <v>0</v>
      </c>
      <c r="E2896" s="31">
        <v>36.082769361702134</v>
      </c>
      <c r="F2896" s="32">
        <v>0</v>
      </c>
      <c r="G2896" s="32">
        <v>0</v>
      </c>
      <c r="H2896" s="32">
        <v>0</v>
      </c>
      <c r="I2896" s="32">
        <v>0</v>
      </c>
      <c r="J2896" s="29">
        <f>Лист4!E2894/1000</f>
        <v>565.29672000000005</v>
      </c>
      <c r="K2896" s="33"/>
      <c r="L2896" s="33"/>
    </row>
    <row r="2897" spans="1:12" s="34" customFormat="1" ht="18.75" customHeight="1" x14ac:dyDescent="0.25">
      <c r="A2897" s="23" t="str">
        <f>Лист4!A2895</f>
        <v xml:space="preserve">Янгеля ул. д.17 </v>
      </c>
      <c r="B2897" s="49">
        <f t="shared" si="90"/>
        <v>257.40265872340422</v>
      </c>
      <c r="C2897" s="49">
        <f t="shared" si="91"/>
        <v>17.550181276595744</v>
      </c>
      <c r="D2897" s="30">
        <v>0</v>
      </c>
      <c r="E2897" s="31">
        <v>17.550181276595744</v>
      </c>
      <c r="F2897" s="32">
        <v>0</v>
      </c>
      <c r="G2897" s="32">
        <v>0</v>
      </c>
      <c r="H2897" s="32">
        <v>0</v>
      </c>
      <c r="I2897" s="32">
        <v>0</v>
      </c>
      <c r="J2897" s="29">
        <f>Лист4!E2895/1000</f>
        <v>274.95283999999998</v>
      </c>
      <c r="K2897" s="33"/>
      <c r="L2897" s="33"/>
    </row>
    <row r="2898" spans="1:12" s="34" customFormat="1" ht="18.75" customHeight="1" x14ac:dyDescent="0.25">
      <c r="A2898" s="23" t="str">
        <f>Лист4!A2896</f>
        <v xml:space="preserve">Янгеля ул. д.19 </v>
      </c>
      <c r="B2898" s="49">
        <f t="shared" si="90"/>
        <v>306.02411914893617</v>
      </c>
      <c r="C2898" s="49">
        <f t="shared" si="91"/>
        <v>20.865280851063833</v>
      </c>
      <c r="D2898" s="30">
        <v>0</v>
      </c>
      <c r="E2898" s="31">
        <v>20.865280851063833</v>
      </c>
      <c r="F2898" s="32">
        <v>0</v>
      </c>
      <c r="G2898" s="32">
        <v>0</v>
      </c>
      <c r="H2898" s="32">
        <v>0</v>
      </c>
      <c r="I2898" s="32">
        <v>0</v>
      </c>
      <c r="J2898" s="29">
        <f>Лист4!E2896/1000</f>
        <v>326.88940000000002</v>
      </c>
      <c r="K2898" s="33"/>
      <c r="L2898" s="33"/>
    </row>
    <row r="2899" spans="1:12" s="43" customFormat="1" ht="18.75" customHeight="1" x14ac:dyDescent="0.25">
      <c r="A2899" s="23" t="str">
        <f>Лист4!A2897</f>
        <v xml:space="preserve">Янгеля ул. д.1А </v>
      </c>
      <c r="B2899" s="49">
        <f t="shared" si="90"/>
        <v>246.98946893617025</v>
      </c>
      <c r="C2899" s="49">
        <f t="shared" si="91"/>
        <v>16.840191063829788</v>
      </c>
      <c r="D2899" s="30">
        <v>0</v>
      </c>
      <c r="E2899" s="31">
        <v>16.840191063829788</v>
      </c>
      <c r="F2899" s="32">
        <v>0</v>
      </c>
      <c r="G2899" s="32">
        <v>0</v>
      </c>
      <c r="H2899" s="32">
        <v>0</v>
      </c>
      <c r="I2899" s="32">
        <v>0</v>
      </c>
      <c r="J2899" s="29">
        <f>Лист4!E2897/1000</f>
        <v>263.82966000000005</v>
      </c>
      <c r="K2899" s="33"/>
      <c r="L2899" s="33"/>
    </row>
    <row r="2900" spans="1:12" s="34" customFormat="1" ht="18.75" customHeight="1" x14ac:dyDescent="0.25">
      <c r="A2900" s="23" t="str">
        <f>Лист4!A2898</f>
        <v xml:space="preserve">Янгеля ул. д.21 </v>
      </c>
      <c r="B2900" s="49">
        <f t="shared" si="90"/>
        <v>219.27496425531913</v>
      </c>
      <c r="C2900" s="49">
        <f t="shared" si="91"/>
        <v>14.95056574468085</v>
      </c>
      <c r="D2900" s="30">
        <v>0</v>
      </c>
      <c r="E2900" s="31">
        <v>14.95056574468085</v>
      </c>
      <c r="F2900" s="32">
        <v>0</v>
      </c>
      <c r="G2900" s="32">
        <v>0</v>
      </c>
      <c r="H2900" s="32">
        <v>0</v>
      </c>
      <c r="I2900" s="32">
        <v>0</v>
      </c>
      <c r="J2900" s="29">
        <f>Лист4!E2898/1000</f>
        <v>234.22552999999999</v>
      </c>
      <c r="K2900" s="33"/>
      <c r="L2900" s="33"/>
    </row>
    <row r="2901" spans="1:12" s="34" customFormat="1" ht="18.75" customHeight="1" x14ac:dyDescent="0.25">
      <c r="A2901" s="23" t="str">
        <f>Лист4!A2899</f>
        <v xml:space="preserve">Янгеля ул. д.23 </v>
      </c>
      <c r="B2901" s="49">
        <f t="shared" si="90"/>
        <v>287.62770978723404</v>
      </c>
      <c r="C2901" s="49">
        <f t="shared" si="91"/>
        <v>19.610980212765959</v>
      </c>
      <c r="D2901" s="30">
        <v>0</v>
      </c>
      <c r="E2901" s="31">
        <v>19.610980212765959</v>
      </c>
      <c r="F2901" s="32">
        <v>0</v>
      </c>
      <c r="G2901" s="32">
        <v>0</v>
      </c>
      <c r="H2901" s="32">
        <v>0</v>
      </c>
      <c r="I2901" s="32">
        <v>0</v>
      </c>
      <c r="J2901" s="29">
        <f>Лист4!E2899/1000</f>
        <v>307.23869000000002</v>
      </c>
      <c r="K2901" s="33"/>
      <c r="L2901" s="33"/>
    </row>
    <row r="2902" spans="1:12" s="34" customFormat="1" ht="18.75" customHeight="1" x14ac:dyDescent="0.25">
      <c r="A2902" s="23" t="str">
        <f>Лист4!A2900</f>
        <v xml:space="preserve">Янгеля ул. д.24 </v>
      </c>
      <c r="B2902" s="49">
        <f t="shared" si="90"/>
        <v>53.777361702127664</v>
      </c>
      <c r="C2902" s="49">
        <f t="shared" si="91"/>
        <v>3.6666382978723409</v>
      </c>
      <c r="D2902" s="30">
        <v>0</v>
      </c>
      <c r="E2902" s="31">
        <v>3.6666382978723409</v>
      </c>
      <c r="F2902" s="32">
        <v>0</v>
      </c>
      <c r="G2902" s="32">
        <v>0</v>
      </c>
      <c r="H2902" s="32">
        <v>0</v>
      </c>
      <c r="I2902" s="32">
        <v>0</v>
      </c>
      <c r="J2902" s="29">
        <f>Лист4!E2900/1000</f>
        <v>57.444000000000003</v>
      </c>
      <c r="K2902" s="33"/>
      <c r="L2902" s="33"/>
    </row>
    <row r="2903" spans="1:12" s="34" customFormat="1" ht="18.75" customHeight="1" x14ac:dyDescent="0.25">
      <c r="A2903" s="23" t="str">
        <f>Лист4!A2901</f>
        <v xml:space="preserve">Янгеля ул. д.3 </v>
      </c>
      <c r="B2903" s="49">
        <f t="shared" si="90"/>
        <v>276.67865617021278</v>
      </c>
      <c r="C2903" s="49">
        <f t="shared" si="91"/>
        <v>18.864453829787234</v>
      </c>
      <c r="D2903" s="30">
        <v>0</v>
      </c>
      <c r="E2903" s="31">
        <v>18.864453829787234</v>
      </c>
      <c r="F2903" s="32">
        <v>0</v>
      </c>
      <c r="G2903" s="32">
        <v>0</v>
      </c>
      <c r="H2903" s="32">
        <v>0</v>
      </c>
      <c r="I2903" s="32">
        <v>0</v>
      </c>
      <c r="J2903" s="29">
        <f>Лист4!E2901/1000</f>
        <v>295.54311000000001</v>
      </c>
      <c r="K2903" s="33"/>
      <c r="L2903" s="33"/>
    </row>
    <row r="2904" spans="1:12" s="34" customFormat="1" ht="18.75" customHeight="1" x14ac:dyDescent="0.25">
      <c r="A2904" s="23" t="str">
        <f>Лист4!A2902</f>
        <v xml:space="preserve">Янгеля ул. д.4 </v>
      </c>
      <c r="B2904" s="49">
        <f t="shared" si="90"/>
        <v>685.13800000000015</v>
      </c>
      <c r="C2904" s="49">
        <f t="shared" si="91"/>
        <v>24.718500000000006</v>
      </c>
      <c r="D2904" s="30">
        <v>0</v>
      </c>
      <c r="E2904" s="31">
        <v>24.718500000000006</v>
      </c>
      <c r="F2904" s="32">
        <v>0</v>
      </c>
      <c r="G2904" s="32">
        <v>0</v>
      </c>
      <c r="H2904" s="32">
        <v>0</v>
      </c>
      <c r="I2904" s="32">
        <f>322.6</f>
        <v>322.60000000000002</v>
      </c>
      <c r="J2904" s="29">
        <f>Лист4!E2902/1000-I2904</f>
        <v>387.25650000000007</v>
      </c>
      <c r="K2904" s="33"/>
      <c r="L2904" s="33"/>
    </row>
    <row r="2905" spans="1:12" s="34" customFormat="1" ht="18.75" customHeight="1" x14ac:dyDescent="0.25">
      <c r="A2905" s="23" t="str">
        <f>Лист4!A2903</f>
        <v xml:space="preserve">Янгеля ул. д.6 </v>
      </c>
      <c r="B2905" s="49">
        <f t="shared" si="90"/>
        <v>438.20439744680846</v>
      </c>
      <c r="C2905" s="49">
        <f t="shared" si="91"/>
        <v>29.877572553191484</v>
      </c>
      <c r="D2905" s="30">
        <v>0</v>
      </c>
      <c r="E2905" s="31">
        <v>29.877572553191484</v>
      </c>
      <c r="F2905" s="32">
        <v>0</v>
      </c>
      <c r="G2905" s="32">
        <v>0</v>
      </c>
      <c r="H2905" s="32">
        <v>0</v>
      </c>
      <c r="I2905" s="32">
        <v>0</v>
      </c>
      <c r="J2905" s="29">
        <f>Лист4!E2903/1000</f>
        <v>468.08196999999996</v>
      </c>
      <c r="K2905" s="33"/>
      <c r="L2905" s="33"/>
    </row>
    <row r="2906" spans="1:12" s="34" customFormat="1" ht="18.75" customHeight="1" x14ac:dyDescent="0.25">
      <c r="A2906" s="23" t="str">
        <f>Лист4!A2904</f>
        <v xml:space="preserve">Янгеля ул. д.6А </v>
      </c>
      <c r="B2906" s="49">
        <f t="shared" si="90"/>
        <v>240.40478468085107</v>
      </c>
      <c r="C2906" s="49">
        <f t="shared" si="91"/>
        <v>16.391235319148933</v>
      </c>
      <c r="D2906" s="30">
        <v>0</v>
      </c>
      <c r="E2906" s="31">
        <v>16.391235319148933</v>
      </c>
      <c r="F2906" s="32">
        <v>0</v>
      </c>
      <c r="G2906" s="32">
        <v>0</v>
      </c>
      <c r="H2906" s="32">
        <v>0</v>
      </c>
      <c r="I2906" s="32">
        <v>319.3</v>
      </c>
      <c r="J2906" s="29">
        <f>Лист4!E2904/1000-I2906</f>
        <v>-62.503980000000013</v>
      </c>
      <c r="K2906" s="33"/>
      <c r="L2906" s="33"/>
    </row>
    <row r="2907" spans="1:12" s="34" customFormat="1" ht="18.75" customHeight="1" x14ac:dyDescent="0.25">
      <c r="A2907" s="23" t="str">
        <f>Лист4!A2905</f>
        <v xml:space="preserve">Янгеля ул. д.7 </v>
      </c>
      <c r="B2907" s="49">
        <f t="shared" si="90"/>
        <v>283.85523404255321</v>
      </c>
      <c r="C2907" s="49">
        <f t="shared" si="91"/>
        <v>19.353765957446811</v>
      </c>
      <c r="D2907" s="30">
        <v>0</v>
      </c>
      <c r="E2907" s="31">
        <v>19.353765957446811</v>
      </c>
      <c r="F2907" s="32">
        <v>0</v>
      </c>
      <c r="G2907" s="32">
        <v>0</v>
      </c>
      <c r="H2907" s="32">
        <v>0</v>
      </c>
      <c r="I2907" s="32">
        <v>0</v>
      </c>
      <c r="J2907" s="29">
        <f>Лист4!E2905/1000</f>
        <v>303.209</v>
      </c>
      <c r="K2907" s="33"/>
      <c r="L2907" s="33"/>
    </row>
    <row r="2908" spans="1:12" s="34" customFormat="1" ht="18.75" customHeight="1" x14ac:dyDescent="0.25">
      <c r="A2908" s="23" t="str">
        <f>Лист4!A2906</f>
        <v xml:space="preserve">8 Марта ул. д.38 </v>
      </c>
      <c r="B2908" s="49">
        <f t="shared" si="90"/>
        <v>62.938657872340436</v>
      </c>
      <c r="C2908" s="49">
        <f t="shared" si="91"/>
        <v>4.2912721276595756</v>
      </c>
      <c r="D2908" s="30">
        <v>0</v>
      </c>
      <c r="E2908" s="31">
        <v>4.2912721276595756</v>
      </c>
      <c r="F2908" s="32">
        <v>0</v>
      </c>
      <c r="G2908" s="32">
        <v>0</v>
      </c>
      <c r="H2908" s="32">
        <v>0</v>
      </c>
      <c r="I2908" s="32">
        <v>0</v>
      </c>
      <c r="J2908" s="29">
        <f>Лист4!E2906/1000</f>
        <v>67.22993000000001</v>
      </c>
      <c r="K2908" s="33"/>
      <c r="L2908" s="33"/>
    </row>
    <row r="2909" spans="1:12" s="34" customFormat="1" ht="18.75" customHeight="1" x14ac:dyDescent="0.25">
      <c r="A2909" s="23" t="str">
        <f>Лист4!A2907</f>
        <v xml:space="preserve">8 Марта ул. д.42 </v>
      </c>
      <c r="B2909" s="49">
        <f t="shared" si="90"/>
        <v>47.045923404255312</v>
      </c>
      <c r="C2909" s="49">
        <f t="shared" si="91"/>
        <v>3.20767659574468</v>
      </c>
      <c r="D2909" s="30">
        <v>0</v>
      </c>
      <c r="E2909" s="31">
        <v>3.20767659574468</v>
      </c>
      <c r="F2909" s="32">
        <v>0</v>
      </c>
      <c r="G2909" s="32">
        <v>0</v>
      </c>
      <c r="H2909" s="32">
        <v>0</v>
      </c>
      <c r="I2909" s="32">
        <v>0</v>
      </c>
      <c r="J2909" s="29">
        <f>Лист4!E2907/1000</f>
        <v>50.253599999999992</v>
      </c>
      <c r="K2909" s="33"/>
      <c r="L2909" s="33"/>
    </row>
    <row r="2910" spans="1:12" s="34" customFormat="1" ht="18.75" customHeight="1" x14ac:dyDescent="0.25">
      <c r="A2910" s="23" t="str">
        <f>Лист4!A2908</f>
        <v xml:space="preserve">Агурина ул. д.1 </v>
      </c>
      <c r="B2910" s="49">
        <f t="shared" si="90"/>
        <v>301.05570468085108</v>
      </c>
      <c r="C2910" s="49">
        <f t="shared" si="91"/>
        <v>20.526525319148938</v>
      </c>
      <c r="D2910" s="30">
        <v>0</v>
      </c>
      <c r="E2910" s="31">
        <v>20.526525319148938</v>
      </c>
      <c r="F2910" s="32">
        <v>0</v>
      </c>
      <c r="G2910" s="32">
        <v>0</v>
      </c>
      <c r="H2910" s="32">
        <v>0</v>
      </c>
      <c r="I2910" s="32">
        <v>0</v>
      </c>
      <c r="J2910" s="29">
        <f>Лист4!E2908/1000</f>
        <v>321.58223000000004</v>
      </c>
      <c r="K2910" s="33"/>
      <c r="L2910" s="33"/>
    </row>
    <row r="2911" spans="1:12" s="34" customFormat="1" ht="18.75" customHeight="1" x14ac:dyDescent="0.25">
      <c r="A2911" s="23" t="str">
        <f>Лист4!A2909</f>
        <v xml:space="preserve">Агурина ул. д.11 </v>
      </c>
      <c r="B2911" s="49">
        <f t="shared" si="90"/>
        <v>165.75988936170211</v>
      </c>
      <c r="C2911" s="49">
        <f t="shared" si="91"/>
        <v>11.301810638297869</v>
      </c>
      <c r="D2911" s="30">
        <v>0</v>
      </c>
      <c r="E2911" s="31">
        <v>11.301810638297869</v>
      </c>
      <c r="F2911" s="32">
        <v>0</v>
      </c>
      <c r="G2911" s="32">
        <v>0</v>
      </c>
      <c r="H2911" s="32">
        <v>0</v>
      </c>
      <c r="I2911" s="32">
        <v>359.1</v>
      </c>
      <c r="J2911" s="29">
        <f>Лист4!E2909/1000-I2911</f>
        <v>-182.03830000000005</v>
      </c>
      <c r="K2911" s="33"/>
      <c r="L2911" s="33"/>
    </row>
    <row r="2912" spans="1:12" s="34" customFormat="1" ht="18.75" customHeight="1" x14ac:dyDescent="0.25">
      <c r="A2912" s="23" t="str">
        <f>Лист4!A2910</f>
        <v xml:space="preserve">Агурина ул. д.13 </v>
      </c>
      <c r="B2912" s="49">
        <f t="shared" si="90"/>
        <v>388.40050723404261</v>
      </c>
      <c r="C2912" s="49">
        <f t="shared" si="91"/>
        <v>26.481852765957449</v>
      </c>
      <c r="D2912" s="30">
        <v>0</v>
      </c>
      <c r="E2912" s="31">
        <v>26.481852765957449</v>
      </c>
      <c r="F2912" s="32">
        <v>0</v>
      </c>
      <c r="G2912" s="32">
        <v>0</v>
      </c>
      <c r="H2912" s="32">
        <v>0</v>
      </c>
      <c r="I2912" s="32">
        <v>314.5</v>
      </c>
      <c r="J2912" s="29">
        <f>Лист4!E2910/1000-I2912</f>
        <v>100.38236000000006</v>
      </c>
      <c r="K2912" s="33"/>
      <c r="L2912" s="33"/>
    </row>
    <row r="2913" spans="1:12" s="34" customFormat="1" ht="18.75" customHeight="1" x14ac:dyDescent="0.25">
      <c r="A2913" s="23" t="str">
        <f>Лист4!A2911</f>
        <v xml:space="preserve">Агурина ул. д.14 </v>
      </c>
      <c r="B2913" s="49">
        <f t="shared" si="90"/>
        <v>173.45746382978726</v>
      </c>
      <c r="C2913" s="49">
        <f t="shared" si="91"/>
        <v>1.3607361702127672</v>
      </c>
      <c r="D2913" s="30">
        <v>0</v>
      </c>
      <c r="E2913" s="31">
        <v>1.3607361702127672</v>
      </c>
      <c r="F2913" s="32">
        <v>0</v>
      </c>
      <c r="G2913" s="32">
        <v>0</v>
      </c>
      <c r="H2913" s="32">
        <v>0</v>
      </c>
      <c r="I2913" s="32">
        <v>153.5</v>
      </c>
      <c r="J2913" s="29">
        <f>Лист4!E2911/1000-I2913</f>
        <v>21.318200000000019</v>
      </c>
      <c r="K2913" s="33"/>
      <c r="L2913" s="33"/>
    </row>
    <row r="2914" spans="1:12" s="34" customFormat="1" ht="18.75" customHeight="1" x14ac:dyDescent="0.25">
      <c r="A2914" s="23" t="str">
        <f>Лист4!A2912</f>
        <v xml:space="preserve">Агурина ул. д.16 </v>
      </c>
      <c r="B2914" s="49">
        <f t="shared" si="90"/>
        <v>393.9326178723403</v>
      </c>
      <c r="C2914" s="49">
        <f t="shared" si="91"/>
        <v>26.859042127659567</v>
      </c>
      <c r="D2914" s="30">
        <v>0</v>
      </c>
      <c r="E2914" s="31">
        <v>26.859042127659567</v>
      </c>
      <c r="F2914" s="32">
        <v>0</v>
      </c>
      <c r="G2914" s="32">
        <v>0</v>
      </c>
      <c r="H2914" s="32">
        <v>0</v>
      </c>
      <c r="I2914" s="32">
        <v>1759.1</v>
      </c>
      <c r="J2914" s="29">
        <f>Лист4!E2912/1000-I2914</f>
        <v>-1338.30834</v>
      </c>
      <c r="K2914" s="33"/>
      <c r="L2914" s="33"/>
    </row>
    <row r="2915" spans="1:12" s="34" customFormat="1" ht="18.75" customHeight="1" x14ac:dyDescent="0.25">
      <c r="A2915" s="23" t="str">
        <f>Лист4!A2913</f>
        <v xml:space="preserve">Агурина ул. д.17 </v>
      </c>
      <c r="B2915" s="49">
        <f t="shared" si="90"/>
        <v>402.10087148936157</v>
      </c>
      <c r="C2915" s="49">
        <f t="shared" si="91"/>
        <v>27.415968510638294</v>
      </c>
      <c r="D2915" s="30">
        <v>0</v>
      </c>
      <c r="E2915" s="31">
        <v>27.415968510638294</v>
      </c>
      <c r="F2915" s="32">
        <v>0</v>
      </c>
      <c r="G2915" s="32">
        <v>0</v>
      </c>
      <c r="H2915" s="32">
        <v>0</v>
      </c>
      <c r="I2915" s="32">
        <v>781.2</v>
      </c>
      <c r="J2915" s="29">
        <f>Лист4!E2913/1000-I2915</f>
        <v>-351.68316000000016</v>
      </c>
      <c r="K2915" s="33"/>
      <c r="L2915" s="33"/>
    </row>
    <row r="2916" spans="1:12" s="34" customFormat="1" ht="18.75" customHeight="1" x14ac:dyDescent="0.25">
      <c r="A2916" s="23" t="str">
        <f>Лист4!A2914</f>
        <v xml:space="preserve">Агурина ул. д.17А </v>
      </c>
      <c r="B2916" s="49">
        <f t="shared" si="90"/>
        <v>39.05299574468085</v>
      </c>
      <c r="C2916" s="49">
        <f t="shared" si="91"/>
        <v>2.6627042553191487</v>
      </c>
      <c r="D2916" s="30">
        <v>0</v>
      </c>
      <c r="E2916" s="31">
        <v>2.6627042553191487</v>
      </c>
      <c r="F2916" s="32">
        <v>0</v>
      </c>
      <c r="G2916" s="32">
        <v>0</v>
      </c>
      <c r="H2916" s="32">
        <v>0</v>
      </c>
      <c r="I2916" s="32">
        <v>0</v>
      </c>
      <c r="J2916" s="29">
        <f>Лист4!E2914/1000</f>
        <v>41.715699999999998</v>
      </c>
      <c r="K2916" s="33"/>
      <c r="L2916" s="33"/>
    </row>
    <row r="2917" spans="1:12" s="34" customFormat="1" ht="18.75" customHeight="1" x14ac:dyDescent="0.25">
      <c r="A2917" s="23" t="str">
        <f>Лист4!A2915</f>
        <v xml:space="preserve">Агурина ул. д.4 </v>
      </c>
      <c r="B2917" s="49">
        <f t="shared" si="90"/>
        <v>417.2081123404256</v>
      </c>
      <c r="C2917" s="49">
        <f t="shared" si="91"/>
        <v>28.44600765957447</v>
      </c>
      <c r="D2917" s="30">
        <v>0</v>
      </c>
      <c r="E2917" s="31">
        <v>28.44600765957447</v>
      </c>
      <c r="F2917" s="32">
        <v>0</v>
      </c>
      <c r="G2917" s="32">
        <v>0</v>
      </c>
      <c r="H2917" s="32">
        <v>0</v>
      </c>
      <c r="I2917" s="32">
        <v>229.4</v>
      </c>
      <c r="J2917" s="29">
        <f>Лист4!E2915/1000-I2917</f>
        <v>216.25412000000009</v>
      </c>
      <c r="K2917" s="33"/>
      <c r="L2917" s="33"/>
    </row>
    <row r="2918" spans="1:12" s="34" customFormat="1" ht="18.75" customHeight="1" x14ac:dyDescent="0.25">
      <c r="A2918" s="23" t="str">
        <f>Лист4!A2916</f>
        <v xml:space="preserve">Агурина ул. д.5 </v>
      </c>
      <c r="B2918" s="49">
        <f t="shared" si="90"/>
        <v>376.17330042553198</v>
      </c>
      <c r="C2918" s="49">
        <f t="shared" si="91"/>
        <v>25.648179574468095</v>
      </c>
      <c r="D2918" s="30">
        <v>0</v>
      </c>
      <c r="E2918" s="31">
        <v>25.648179574468095</v>
      </c>
      <c r="F2918" s="32">
        <v>0</v>
      </c>
      <c r="G2918" s="32">
        <v>0</v>
      </c>
      <c r="H2918" s="32">
        <v>0</v>
      </c>
      <c r="I2918" s="32">
        <v>1993.4</v>
      </c>
      <c r="J2918" s="29">
        <f>Лист4!E2916/1000-I2918</f>
        <v>-1591.57852</v>
      </c>
      <c r="K2918" s="33"/>
      <c r="L2918" s="33"/>
    </row>
    <row r="2919" spans="1:12" s="34" customFormat="1" ht="18.75" customHeight="1" x14ac:dyDescent="0.25">
      <c r="A2919" s="23" t="str">
        <f>Лист4!A2917</f>
        <v xml:space="preserve">Агурина ул. д.7 </v>
      </c>
      <c r="B2919" s="49">
        <f t="shared" si="90"/>
        <v>657.18053617021235</v>
      </c>
      <c r="C2919" s="49">
        <f t="shared" si="91"/>
        <v>44.807763829787206</v>
      </c>
      <c r="D2919" s="30">
        <v>0</v>
      </c>
      <c r="E2919" s="31">
        <v>44.807763829787206</v>
      </c>
      <c r="F2919" s="32">
        <v>0</v>
      </c>
      <c r="G2919" s="32">
        <v>0</v>
      </c>
      <c r="H2919" s="32">
        <v>0</v>
      </c>
      <c r="I2919" s="32">
        <v>0</v>
      </c>
      <c r="J2919" s="29">
        <f>Лист4!E2917/1000</f>
        <v>701.98829999999953</v>
      </c>
      <c r="K2919" s="33"/>
      <c r="L2919" s="33"/>
    </row>
    <row r="2920" spans="1:12" s="34" customFormat="1" ht="18.75" customHeight="1" x14ac:dyDescent="0.25">
      <c r="A2920" s="23" t="str">
        <f>Лист4!A2918</f>
        <v xml:space="preserve">Агурина ул. д.8 </v>
      </c>
      <c r="B2920" s="49">
        <f t="shared" si="90"/>
        <v>504.37761702127654</v>
      </c>
      <c r="C2920" s="49">
        <f t="shared" si="91"/>
        <v>34.389382978723397</v>
      </c>
      <c r="D2920" s="30">
        <v>0</v>
      </c>
      <c r="E2920" s="31">
        <v>34.389382978723397</v>
      </c>
      <c r="F2920" s="32">
        <v>0</v>
      </c>
      <c r="G2920" s="32">
        <v>0</v>
      </c>
      <c r="H2920" s="32">
        <v>0</v>
      </c>
      <c r="I2920" s="32">
        <v>677.7</v>
      </c>
      <c r="J2920" s="29">
        <f>Лист4!E2918/1000-I2920</f>
        <v>-138.93300000000011</v>
      </c>
      <c r="K2920" s="33"/>
      <c r="L2920" s="33"/>
    </row>
    <row r="2921" spans="1:12" s="34" customFormat="1" ht="18.75" customHeight="1" x14ac:dyDescent="0.25">
      <c r="A2921" s="23" t="str">
        <f>Лист4!A2919</f>
        <v xml:space="preserve">Агурина ул. д.9 </v>
      </c>
      <c r="B2921" s="49">
        <f t="shared" si="90"/>
        <v>705.25306382978704</v>
      </c>
      <c r="C2921" s="49">
        <f t="shared" si="91"/>
        <v>48.085436170212759</v>
      </c>
      <c r="D2921" s="30">
        <v>0</v>
      </c>
      <c r="E2921" s="31">
        <v>48.085436170212759</v>
      </c>
      <c r="F2921" s="32">
        <v>0</v>
      </c>
      <c r="G2921" s="32">
        <v>0</v>
      </c>
      <c r="H2921" s="32">
        <v>0</v>
      </c>
      <c r="I2921" s="32">
        <v>1427.4</v>
      </c>
      <c r="J2921" s="29">
        <f>Лист4!E2919/1000-I2921</f>
        <v>-674.06150000000025</v>
      </c>
      <c r="K2921" s="33"/>
      <c r="L2921" s="33"/>
    </row>
    <row r="2922" spans="1:12" s="34" customFormat="1" ht="18.75" customHeight="1" x14ac:dyDescent="0.25">
      <c r="A2922" s="23" t="str">
        <f>Лист4!A2920</f>
        <v xml:space="preserve">Андреева ул. д.1 </v>
      </c>
      <c r="B2922" s="49">
        <f t="shared" si="90"/>
        <v>102.40470127659574</v>
      </c>
      <c r="C2922" s="49">
        <f t="shared" si="91"/>
        <v>6.9821387234042556</v>
      </c>
      <c r="D2922" s="30">
        <v>0</v>
      </c>
      <c r="E2922" s="31">
        <v>6.9821387234042556</v>
      </c>
      <c r="F2922" s="32">
        <v>0</v>
      </c>
      <c r="G2922" s="32">
        <v>0</v>
      </c>
      <c r="H2922" s="32">
        <v>0</v>
      </c>
      <c r="I2922" s="32">
        <v>0</v>
      </c>
      <c r="J2922" s="29">
        <f>Лист4!E2920/1000</f>
        <v>109.38684000000001</v>
      </c>
      <c r="K2922" s="33"/>
      <c r="L2922" s="33"/>
    </row>
    <row r="2923" spans="1:12" s="34" customFormat="1" ht="18.75" customHeight="1" x14ac:dyDescent="0.25">
      <c r="A2923" s="23" t="str">
        <f>Лист4!A2921</f>
        <v xml:space="preserve">Андреева ул. д.10 </v>
      </c>
      <c r="B2923" s="49">
        <f t="shared" si="90"/>
        <v>148.47640851063832</v>
      </c>
      <c r="C2923" s="49">
        <f t="shared" si="91"/>
        <v>10.123391489361703</v>
      </c>
      <c r="D2923" s="30">
        <v>0</v>
      </c>
      <c r="E2923" s="31">
        <v>10.123391489361703</v>
      </c>
      <c r="F2923" s="32">
        <v>0</v>
      </c>
      <c r="G2923" s="32">
        <v>0</v>
      </c>
      <c r="H2923" s="32">
        <v>0</v>
      </c>
      <c r="I2923" s="32">
        <v>0</v>
      </c>
      <c r="J2923" s="29">
        <f>Лист4!E2921/1000</f>
        <v>158.59980000000002</v>
      </c>
      <c r="K2923" s="33"/>
      <c r="L2923" s="33"/>
    </row>
    <row r="2924" spans="1:12" s="34" customFormat="1" ht="18.75" customHeight="1" x14ac:dyDescent="0.25">
      <c r="A2924" s="23" t="str">
        <f>Лист4!A2922</f>
        <v xml:space="preserve">Андреева ул. д.17 </v>
      </c>
      <c r="B2924" s="49">
        <f t="shared" si="90"/>
        <v>117.20984936170211</v>
      </c>
      <c r="C2924" s="49">
        <f t="shared" si="91"/>
        <v>7.9915806382978705</v>
      </c>
      <c r="D2924" s="30">
        <v>0</v>
      </c>
      <c r="E2924" s="31">
        <v>7.9915806382978705</v>
      </c>
      <c r="F2924" s="32">
        <v>0</v>
      </c>
      <c r="G2924" s="32">
        <v>0</v>
      </c>
      <c r="H2924" s="32">
        <v>0</v>
      </c>
      <c r="I2924" s="32">
        <v>0</v>
      </c>
      <c r="J2924" s="29">
        <f>Лист4!E2922/1000</f>
        <v>125.20142999999999</v>
      </c>
      <c r="K2924" s="33"/>
      <c r="L2924" s="33"/>
    </row>
    <row r="2925" spans="1:12" s="34" customFormat="1" ht="18.75" customHeight="1" x14ac:dyDescent="0.25">
      <c r="A2925" s="23" t="str">
        <f>Лист4!A2923</f>
        <v xml:space="preserve">Андреева ул. д.2 </v>
      </c>
      <c r="B2925" s="49">
        <f t="shared" si="90"/>
        <v>80.143565957446782</v>
      </c>
      <c r="C2925" s="49">
        <f t="shared" si="91"/>
        <v>5.4643340425531912</v>
      </c>
      <c r="D2925" s="30">
        <v>0</v>
      </c>
      <c r="E2925" s="31">
        <v>5.4643340425531912</v>
      </c>
      <c r="F2925" s="32">
        <v>0</v>
      </c>
      <c r="G2925" s="32">
        <v>0</v>
      </c>
      <c r="H2925" s="32">
        <v>0</v>
      </c>
      <c r="I2925" s="32">
        <v>566.1</v>
      </c>
      <c r="J2925" s="29">
        <f>Лист4!E2923/1000-I2925</f>
        <v>-480.49210000000005</v>
      </c>
      <c r="K2925" s="33"/>
      <c r="L2925" s="33"/>
    </row>
    <row r="2926" spans="1:12" s="34" customFormat="1" ht="18.75" customHeight="1" x14ac:dyDescent="0.25">
      <c r="A2926" s="23" t="str">
        <f>Лист4!A2924</f>
        <v xml:space="preserve">Андреева ул. д.4 </v>
      </c>
      <c r="B2926" s="49">
        <f t="shared" si="90"/>
        <v>168.32049276595745</v>
      </c>
      <c r="C2926" s="49">
        <f t="shared" si="91"/>
        <v>11.476397234042555</v>
      </c>
      <c r="D2926" s="30">
        <v>0</v>
      </c>
      <c r="E2926" s="31">
        <v>11.476397234042555</v>
      </c>
      <c r="F2926" s="32">
        <v>0</v>
      </c>
      <c r="G2926" s="32">
        <v>0</v>
      </c>
      <c r="H2926" s="32">
        <v>0</v>
      </c>
      <c r="I2926" s="32">
        <v>0</v>
      </c>
      <c r="J2926" s="29">
        <f>Лист4!E2924/1000</f>
        <v>179.79689000000002</v>
      </c>
      <c r="K2926" s="33"/>
      <c r="L2926" s="33"/>
    </row>
    <row r="2927" spans="1:12" s="34" customFormat="1" ht="18.75" customHeight="1" x14ac:dyDescent="0.25">
      <c r="A2927" s="23" t="str">
        <f>Лист4!A2925</f>
        <v xml:space="preserve">Андреева ул. д.6 </v>
      </c>
      <c r="B2927" s="49">
        <f t="shared" si="90"/>
        <v>167.98572765957451</v>
      </c>
      <c r="C2927" s="49">
        <f t="shared" si="91"/>
        <v>11.453572340425534</v>
      </c>
      <c r="D2927" s="30">
        <v>0</v>
      </c>
      <c r="E2927" s="31">
        <v>11.453572340425534</v>
      </c>
      <c r="F2927" s="32">
        <v>0</v>
      </c>
      <c r="G2927" s="32">
        <v>0</v>
      </c>
      <c r="H2927" s="32">
        <v>0</v>
      </c>
      <c r="I2927" s="32">
        <v>338.7</v>
      </c>
      <c r="J2927" s="29">
        <f>Лист4!E2925/1000-I2927</f>
        <v>-159.26069999999996</v>
      </c>
      <c r="K2927" s="33"/>
      <c r="L2927" s="33"/>
    </row>
    <row r="2928" spans="1:12" s="34" customFormat="1" ht="18.75" customHeight="1" x14ac:dyDescent="0.25">
      <c r="A2928" s="23" t="str">
        <f>Лист4!A2926</f>
        <v xml:space="preserve">Андреева ул. д.8 </v>
      </c>
      <c r="B2928" s="49">
        <f t="shared" si="90"/>
        <v>195.60024936170217</v>
      </c>
      <c r="C2928" s="49">
        <f t="shared" si="91"/>
        <v>13.336380638297875</v>
      </c>
      <c r="D2928" s="30">
        <v>0</v>
      </c>
      <c r="E2928" s="31">
        <v>13.336380638297875</v>
      </c>
      <c r="F2928" s="32">
        <v>0</v>
      </c>
      <c r="G2928" s="32">
        <v>0</v>
      </c>
      <c r="H2928" s="32">
        <v>0</v>
      </c>
      <c r="I2928" s="32">
        <v>0</v>
      </c>
      <c r="J2928" s="29">
        <f>Лист4!E2926/1000</f>
        <v>208.93663000000004</v>
      </c>
      <c r="K2928" s="33"/>
      <c r="L2928" s="33"/>
    </row>
    <row r="2929" spans="1:12" s="34" customFormat="1" ht="18.75" customHeight="1" x14ac:dyDescent="0.25">
      <c r="A2929" s="23" t="str">
        <f>Лист4!A2927</f>
        <v xml:space="preserve">Андреева ул. д.9 </v>
      </c>
      <c r="B2929" s="49">
        <f t="shared" si="90"/>
        <v>1828.8149021276595</v>
      </c>
      <c r="C2929" s="49">
        <f t="shared" si="91"/>
        <v>1.9441978723404256</v>
      </c>
      <c r="D2929" s="30">
        <v>0</v>
      </c>
      <c r="E2929" s="31">
        <v>1.9441978723404256</v>
      </c>
      <c r="F2929" s="32">
        <v>0</v>
      </c>
      <c r="G2929" s="32">
        <v>0</v>
      </c>
      <c r="H2929" s="32">
        <v>0</v>
      </c>
      <c r="I2929" s="41">
        <v>1800.3</v>
      </c>
      <c r="J2929" s="29">
        <f>Лист4!E2927/1000</f>
        <v>30.459099999999999</v>
      </c>
      <c r="K2929" s="33"/>
      <c r="L2929" s="33"/>
    </row>
    <row r="2930" spans="1:12" s="34" customFormat="1" ht="18.75" customHeight="1" x14ac:dyDescent="0.25">
      <c r="A2930" s="23" t="str">
        <f>Лист4!A2928</f>
        <v xml:space="preserve">Астраханская ул. д.54А </v>
      </c>
      <c r="B2930" s="49">
        <f t="shared" si="90"/>
        <v>0</v>
      </c>
      <c r="C2930" s="49">
        <f t="shared" si="91"/>
        <v>0</v>
      </c>
      <c r="D2930" s="30">
        <v>0</v>
      </c>
      <c r="E2930" s="31">
        <v>0</v>
      </c>
      <c r="F2930" s="32">
        <v>0</v>
      </c>
      <c r="G2930" s="32">
        <v>0</v>
      </c>
      <c r="H2930" s="32">
        <v>0</v>
      </c>
      <c r="I2930" s="32">
        <v>0</v>
      </c>
      <c r="J2930" s="29">
        <f>Лист4!E2928/1000</f>
        <v>0</v>
      </c>
      <c r="K2930" s="33"/>
      <c r="L2930" s="33"/>
    </row>
    <row r="2931" spans="1:12" s="34" customFormat="1" ht="25.5" customHeight="1" x14ac:dyDescent="0.25">
      <c r="A2931" s="23" t="str">
        <f>Лист4!A2929</f>
        <v xml:space="preserve">Бахчиванджи ул. д.7 </v>
      </c>
      <c r="B2931" s="49">
        <f t="shared" si="90"/>
        <v>267.64170212765953</v>
      </c>
      <c r="C2931" s="49">
        <f t="shared" si="91"/>
        <v>18.248297872340423</v>
      </c>
      <c r="D2931" s="30">
        <v>0</v>
      </c>
      <c r="E2931" s="31">
        <v>18.248297872340423</v>
      </c>
      <c r="F2931" s="32">
        <v>0</v>
      </c>
      <c r="G2931" s="32">
        <v>0</v>
      </c>
      <c r="H2931" s="32">
        <v>0</v>
      </c>
      <c r="I2931" s="32">
        <v>0</v>
      </c>
      <c r="J2931" s="29">
        <f>Лист4!E2929/1000</f>
        <v>285.88999999999993</v>
      </c>
      <c r="K2931" s="33"/>
      <c r="L2931" s="33"/>
    </row>
    <row r="2932" spans="1:12" s="34" customFormat="1" ht="18.75" customHeight="1" x14ac:dyDescent="0.25">
      <c r="A2932" s="23" t="str">
        <f>Лист4!A2930</f>
        <v xml:space="preserve">Бородино ул. д.2 </v>
      </c>
      <c r="B2932" s="49">
        <f t="shared" si="90"/>
        <v>85.638417021276581</v>
      </c>
      <c r="C2932" s="49">
        <f t="shared" si="91"/>
        <v>5.8389829787234042</v>
      </c>
      <c r="D2932" s="30">
        <v>0</v>
      </c>
      <c r="E2932" s="31">
        <v>5.8389829787234042</v>
      </c>
      <c r="F2932" s="32">
        <v>0</v>
      </c>
      <c r="G2932" s="32">
        <v>0</v>
      </c>
      <c r="H2932" s="32">
        <v>0</v>
      </c>
      <c r="I2932" s="41">
        <v>328.9</v>
      </c>
      <c r="J2932" s="29">
        <f>Лист4!E2930/1000-I2932</f>
        <v>-237.42259999999999</v>
      </c>
      <c r="K2932" s="33"/>
      <c r="L2932" s="33"/>
    </row>
    <row r="2933" spans="1:12" s="34" customFormat="1" ht="18.75" customHeight="1" x14ac:dyDescent="0.25">
      <c r="A2933" s="23" t="str">
        <f>Лист4!A2931</f>
        <v xml:space="preserve">Буденного ул. д.6 </v>
      </c>
      <c r="B2933" s="49">
        <f t="shared" si="90"/>
        <v>126.71410212765946</v>
      </c>
      <c r="C2933" s="49">
        <f t="shared" si="91"/>
        <v>8.6395978723404259</v>
      </c>
      <c r="D2933" s="30">
        <v>0</v>
      </c>
      <c r="E2933" s="31">
        <v>8.6395978723404259</v>
      </c>
      <c r="F2933" s="32">
        <v>0</v>
      </c>
      <c r="G2933" s="32">
        <v>0</v>
      </c>
      <c r="H2933" s="32">
        <v>0</v>
      </c>
      <c r="I2933" s="32">
        <v>1316.8</v>
      </c>
      <c r="J2933" s="29">
        <f>Лист4!E2931/1000-I2933</f>
        <v>-1181.4463000000001</v>
      </c>
      <c r="K2933" s="33"/>
      <c r="L2933" s="33"/>
    </row>
    <row r="2934" spans="1:12" s="34" customFormat="1" ht="18.75" customHeight="1" x14ac:dyDescent="0.25">
      <c r="A2934" s="23" t="str">
        <f>Лист4!A2932</f>
        <v xml:space="preserve">Буденного ул. д.7 </v>
      </c>
      <c r="B2934" s="49">
        <f t="shared" si="90"/>
        <v>409.37347234042551</v>
      </c>
      <c r="C2934" s="49">
        <f t="shared" si="91"/>
        <v>27.911827659574463</v>
      </c>
      <c r="D2934" s="30">
        <v>0</v>
      </c>
      <c r="E2934" s="31">
        <v>27.911827659574463</v>
      </c>
      <c r="F2934" s="32">
        <v>0</v>
      </c>
      <c r="G2934" s="32">
        <v>0</v>
      </c>
      <c r="H2934" s="32">
        <v>0</v>
      </c>
      <c r="I2934" s="32">
        <v>592.70000000000005</v>
      </c>
      <c r="J2934" s="29">
        <f>Лист4!E2932/1000-I2934</f>
        <v>-155.4147000000001</v>
      </c>
      <c r="K2934" s="33"/>
      <c r="L2934" s="33"/>
    </row>
    <row r="2935" spans="1:12" s="34" customFormat="1" ht="18.75" customHeight="1" x14ac:dyDescent="0.25">
      <c r="A2935" s="23" t="str">
        <f>Лист4!A2933</f>
        <v xml:space="preserve">Величко ул. д.10 </v>
      </c>
      <c r="B2935" s="49">
        <f t="shared" si="90"/>
        <v>420.03788085106385</v>
      </c>
      <c r="C2935" s="49">
        <f t="shared" si="91"/>
        <v>9.991219148936171</v>
      </c>
      <c r="D2935" s="30">
        <v>0</v>
      </c>
      <c r="E2935" s="31">
        <v>9.991219148936171</v>
      </c>
      <c r="F2935" s="32">
        <v>0</v>
      </c>
      <c r="G2935" s="32">
        <v>0</v>
      </c>
      <c r="H2935" s="32">
        <v>0</v>
      </c>
      <c r="I2935" s="32">
        <v>273.5</v>
      </c>
      <c r="J2935" s="29">
        <f>Лист4!E2933/1000</f>
        <v>156.52910000000003</v>
      </c>
      <c r="K2935" s="33"/>
      <c r="L2935" s="33"/>
    </row>
    <row r="2936" spans="1:12" s="34" customFormat="1" ht="18.75" customHeight="1" x14ac:dyDescent="0.25">
      <c r="A2936" s="23" t="str">
        <f>Лист4!A2934</f>
        <v xml:space="preserve">Величко ул. д.12 </v>
      </c>
      <c r="B2936" s="49">
        <f t="shared" si="90"/>
        <v>313.15492765957453</v>
      </c>
      <c r="C2936" s="49">
        <f t="shared" si="91"/>
        <v>21.351472340425534</v>
      </c>
      <c r="D2936" s="30">
        <v>0</v>
      </c>
      <c r="E2936" s="31">
        <v>21.351472340425534</v>
      </c>
      <c r="F2936" s="32">
        <v>0</v>
      </c>
      <c r="G2936" s="32">
        <v>0</v>
      </c>
      <c r="H2936" s="32">
        <v>0</v>
      </c>
      <c r="I2936" s="32">
        <v>0</v>
      </c>
      <c r="J2936" s="29">
        <f>Лист4!E2934/1000</f>
        <v>334.50640000000004</v>
      </c>
      <c r="K2936" s="33"/>
      <c r="L2936" s="33"/>
    </row>
    <row r="2937" spans="1:12" s="34" customFormat="1" ht="25.5" customHeight="1" x14ac:dyDescent="0.25">
      <c r="A2937" s="23" t="str">
        <f>Лист4!A2935</f>
        <v>Величко ул. д.12 кв 35</v>
      </c>
      <c r="B2937" s="49">
        <f t="shared" si="90"/>
        <v>8.7283829787234026</v>
      </c>
      <c r="C2937" s="49">
        <f t="shared" si="91"/>
        <v>0.59511702127659571</v>
      </c>
      <c r="D2937" s="30">
        <v>0</v>
      </c>
      <c r="E2937" s="31">
        <v>0.59511702127659571</v>
      </c>
      <c r="F2937" s="32">
        <v>0</v>
      </c>
      <c r="G2937" s="32">
        <v>0</v>
      </c>
      <c r="H2937" s="32">
        <v>0</v>
      </c>
      <c r="I2937" s="32">
        <v>0</v>
      </c>
      <c r="J2937" s="29">
        <f>Лист4!E2935/1000</f>
        <v>9.3234999999999992</v>
      </c>
      <c r="K2937" s="33"/>
      <c r="L2937" s="33"/>
    </row>
    <row r="2938" spans="1:12" s="34" customFormat="1" ht="18.75" customHeight="1" x14ac:dyDescent="0.25">
      <c r="A2938" s="23" t="str">
        <f>Лист4!A2936</f>
        <v xml:space="preserve">Величко ул. д.14 </v>
      </c>
      <c r="B2938" s="49">
        <f t="shared" si="90"/>
        <v>14.553982978723402</v>
      </c>
      <c r="C2938" s="49">
        <f t="shared" si="91"/>
        <v>0.99231702127659571</v>
      </c>
      <c r="D2938" s="30">
        <v>0</v>
      </c>
      <c r="E2938" s="31">
        <v>0.99231702127659571</v>
      </c>
      <c r="F2938" s="32">
        <v>0</v>
      </c>
      <c r="G2938" s="32">
        <v>0</v>
      </c>
      <c r="H2938" s="32">
        <v>0</v>
      </c>
      <c r="I2938" s="32">
        <v>0</v>
      </c>
      <c r="J2938" s="29">
        <f>Лист4!E2936/1000</f>
        <v>15.546299999999999</v>
      </c>
      <c r="K2938" s="33"/>
      <c r="L2938" s="33"/>
    </row>
    <row r="2939" spans="1:12" s="34" customFormat="1" ht="18.75" customHeight="1" x14ac:dyDescent="0.25">
      <c r="A2939" s="23" t="str">
        <f>Лист4!A2937</f>
        <v xml:space="preserve">Величко ул. д.16 </v>
      </c>
      <c r="B2939" s="49">
        <f t="shared" si="90"/>
        <v>23.745208510638296</v>
      </c>
      <c r="C2939" s="49">
        <f t="shared" si="91"/>
        <v>1.6189914893617017</v>
      </c>
      <c r="D2939" s="30">
        <v>0</v>
      </c>
      <c r="E2939" s="31">
        <v>1.6189914893617017</v>
      </c>
      <c r="F2939" s="32">
        <v>0</v>
      </c>
      <c r="G2939" s="32">
        <v>0</v>
      </c>
      <c r="H2939" s="32">
        <v>0</v>
      </c>
      <c r="I2939" s="32">
        <v>0</v>
      </c>
      <c r="J2939" s="29">
        <f>Лист4!E2937/1000</f>
        <v>25.364199999999997</v>
      </c>
      <c r="K2939" s="33"/>
      <c r="L2939" s="33"/>
    </row>
    <row r="2940" spans="1:12" s="34" customFormat="1" ht="18.75" customHeight="1" x14ac:dyDescent="0.25">
      <c r="A2940" s="23" t="str">
        <f>Лист4!A2938</f>
        <v xml:space="preserve">Величко ул. д.18 </v>
      </c>
      <c r="B2940" s="49">
        <f t="shared" si="90"/>
        <v>22.271021276595746</v>
      </c>
      <c r="C2940" s="49">
        <f t="shared" si="91"/>
        <v>1.5184787234042554</v>
      </c>
      <c r="D2940" s="30">
        <v>0</v>
      </c>
      <c r="E2940" s="31">
        <v>1.5184787234042554</v>
      </c>
      <c r="F2940" s="32">
        <v>0</v>
      </c>
      <c r="G2940" s="32">
        <v>0</v>
      </c>
      <c r="H2940" s="32">
        <v>0</v>
      </c>
      <c r="I2940" s="32">
        <v>0</v>
      </c>
      <c r="J2940" s="29">
        <f>Лист4!E2938/1000</f>
        <v>23.7895</v>
      </c>
      <c r="K2940" s="33"/>
      <c r="L2940" s="33"/>
    </row>
    <row r="2941" spans="1:12" s="34" customFormat="1" ht="18.75" customHeight="1" x14ac:dyDescent="0.25">
      <c r="A2941" s="23" t="str">
        <f>Лист4!A2939</f>
        <v xml:space="preserve">Величко ул. д.20 </v>
      </c>
      <c r="B2941" s="49">
        <f t="shared" si="90"/>
        <v>27.882425531914894</v>
      </c>
      <c r="C2941" s="49">
        <f t="shared" si="91"/>
        <v>1.9010744680851066</v>
      </c>
      <c r="D2941" s="30">
        <v>0</v>
      </c>
      <c r="E2941" s="31">
        <v>1.9010744680851066</v>
      </c>
      <c r="F2941" s="32">
        <v>0</v>
      </c>
      <c r="G2941" s="32">
        <v>0</v>
      </c>
      <c r="H2941" s="32">
        <v>0</v>
      </c>
      <c r="I2941" s="32">
        <v>0</v>
      </c>
      <c r="J2941" s="29">
        <f>Лист4!E2939/1000</f>
        <v>29.7835</v>
      </c>
      <c r="K2941" s="33"/>
      <c r="L2941" s="33"/>
    </row>
    <row r="2942" spans="1:12" s="34" customFormat="1" ht="18.75" customHeight="1" x14ac:dyDescent="0.25">
      <c r="A2942" s="23" t="str">
        <f>Лист4!A2940</f>
        <v xml:space="preserve">Величко ул. д.22 </v>
      </c>
      <c r="B2942" s="49">
        <f t="shared" si="90"/>
        <v>36.701336170212763</v>
      </c>
      <c r="C2942" s="49">
        <f t="shared" si="91"/>
        <v>2.5023638297872339</v>
      </c>
      <c r="D2942" s="30">
        <v>0</v>
      </c>
      <c r="E2942" s="31">
        <v>2.5023638297872339</v>
      </c>
      <c r="F2942" s="32">
        <v>0</v>
      </c>
      <c r="G2942" s="32">
        <v>0</v>
      </c>
      <c r="H2942" s="32">
        <v>0</v>
      </c>
      <c r="I2942" s="32">
        <v>0</v>
      </c>
      <c r="J2942" s="29">
        <f>Лист4!E2940/1000</f>
        <v>39.203699999999998</v>
      </c>
      <c r="K2942" s="33"/>
      <c r="L2942" s="33"/>
    </row>
    <row r="2943" spans="1:12" s="34" customFormat="1" ht="18.75" customHeight="1" x14ac:dyDescent="0.25">
      <c r="A2943" s="23" t="str">
        <f>Лист4!A2941</f>
        <v xml:space="preserve">Величко ул. д.24 </v>
      </c>
      <c r="B2943" s="49">
        <f t="shared" si="90"/>
        <v>27.759225531914893</v>
      </c>
      <c r="C2943" s="49">
        <f t="shared" si="91"/>
        <v>1.8926744680851064</v>
      </c>
      <c r="D2943" s="30">
        <v>0</v>
      </c>
      <c r="E2943" s="31">
        <v>1.8926744680851064</v>
      </c>
      <c r="F2943" s="32">
        <v>0</v>
      </c>
      <c r="G2943" s="32">
        <v>0</v>
      </c>
      <c r="H2943" s="32">
        <v>0</v>
      </c>
      <c r="I2943" s="32">
        <v>0</v>
      </c>
      <c r="J2943" s="29">
        <f>Лист4!E2941/1000</f>
        <v>29.651900000000001</v>
      </c>
      <c r="K2943" s="33"/>
      <c r="L2943" s="33"/>
    </row>
    <row r="2944" spans="1:12" s="34" customFormat="1" ht="18.75" customHeight="1" x14ac:dyDescent="0.25">
      <c r="A2944" s="23" t="str">
        <f>Лист4!A2942</f>
        <v xml:space="preserve">Величко ул. д.26 </v>
      </c>
      <c r="B2944" s="49">
        <f t="shared" si="90"/>
        <v>16.107234042553205</v>
      </c>
      <c r="C2944" s="49">
        <f t="shared" si="91"/>
        <v>20.5795659574468</v>
      </c>
      <c r="D2944" s="30">
        <v>0</v>
      </c>
      <c r="E2944" s="31">
        <v>20.5795659574468</v>
      </c>
      <c r="F2944" s="32">
        <v>0</v>
      </c>
      <c r="G2944" s="32">
        <v>0</v>
      </c>
      <c r="H2944" s="32">
        <v>0</v>
      </c>
      <c r="I2944" s="32">
        <v>359.1</v>
      </c>
      <c r="J2944" s="29">
        <f>Лист4!E2942/1000-I2944</f>
        <v>-322.41320000000002</v>
      </c>
      <c r="K2944" s="33"/>
      <c r="L2944" s="33"/>
    </row>
    <row r="2945" spans="1:12" s="34" customFormat="1" ht="18.75" customHeight="1" x14ac:dyDescent="0.25">
      <c r="A2945" s="23" t="str">
        <f>Лист4!A2943</f>
        <v xml:space="preserve">Волгоградская ул. д.111 </v>
      </c>
      <c r="B2945" s="49">
        <f t="shared" si="90"/>
        <v>677.66093531914885</v>
      </c>
      <c r="C2945" s="49">
        <f t="shared" si="91"/>
        <v>46.204154680851055</v>
      </c>
      <c r="D2945" s="30">
        <v>0</v>
      </c>
      <c r="E2945" s="31">
        <v>46.204154680851055</v>
      </c>
      <c r="F2945" s="32">
        <v>0</v>
      </c>
      <c r="G2945" s="32">
        <v>0</v>
      </c>
      <c r="H2945" s="32">
        <v>0</v>
      </c>
      <c r="I2945" s="32">
        <v>0</v>
      </c>
      <c r="J2945" s="29">
        <f>Лист4!E2943/1000</f>
        <v>723.8650899999999</v>
      </c>
      <c r="K2945" s="33"/>
      <c r="L2945" s="33"/>
    </row>
    <row r="2946" spans="1:12" s="34" customFormat="1" ht="18.75" customHeight="1" x14ac:dyDescent="0.25">
      <c r="A2946" s="23" t="str">
        <f>Лист4!A2944</f>
        <v xml:space="preserve">Волгоградская ул. д.13 </v>
      </c>
      <c r="B2946" s="49">
        <f t="shared" si="90"/>
        <v>65.02680851063829</v>
      </c>
      <c r="C2946" s="49">
        <f t="shared" si="91"/>
        <v>14.9683914893617</v>
      </c>
      <c r="D2946" s="30">
        <v>0</v>
      </c>
      <c r="E2946" s="31">
        <v>14.9683914893617</v>
      </c>
      <c r="F2946" s="32">
        <v>0</v>
      </c>
      <c r="G2946" s="32">
        <v>0</v>
      </c>
      <c r="H2946" s="32">
        <v>0</v>
      </c>
      <c r="I2946" s="32">
        <v>207.4</v>
      </c>
      <c r="J2946" s="29">
        <f>Лист4!E2944/1000-I2946</f>
        <v>-127.40480000000001</v>
      </c>
      <c r="K2946" s="33"/>
      <c r="L2946" s="33"/>
    </row>
    <row r="2947" spans="1:12" s="34" customFormat="1" ht="18.75" customHeight="1" x14ac:dyDescent="0.25">
      <c r="A2947" s="23" t="str">
        <f>Лист4!A2945</f>
        <v xml:space="preserve">Волгоградская ул. д.15 </v>
      </c>
      <c r="B2947" s="49">
        <f t="shared" si="90"/>
        <v>161.14372765957447</v>
      </c>
      <c r="C2947" s="49">
        <f t="shared" si="91"/>
        <v>10.987072340425533</v>
      </c>
      <c r="D2947" s="30">
        <v>0</v>
      </c>
      <c r="E2947" s="31">
        <v>10.987072340425533</v>
      </c>
      <c r="F2947" s="32">
        <v>0</v>
      </c>
      <c r="G2947" s="32">
        <v>0</v>
      </c>
      <c r="H2947" s="32">
        <v>0</v>
      </c>
      <c r="I2947" s="32">
        <v>257.10000000000002</v>
      </c>
      <c r="J2947" s="29">
        <f>Лист4!E2945/1000-I2947</f>
        <v>-84.969200000000029</v>
      </c>
      <c r="K2947" s="33"/>
      <c r="L2947" s="33"/>
    </row>
    <row r="2948" spans="1:12" s="34" customFormat="1" ht="18.75" customHeight="1" x14ac:dyDescent="0.25">
      <c r="A2948" s="23" t="str">
        <f>Лист4!A2946</f>
        <v xml:space="preserve">Волгоградская ул. д.17А </v>
      </c>
      <c r="B2948" s="49">
        <f t="shared" ref="B2948:B3011" si="92">J2948+I2948-E2948</f>
        <v>130.3127404255319</v>
      </c>
      <c r="C2948" s="49">
        <f t="shared" ref="C2948:C3011" si="93">E2948</f>
        <v>8.8849595744680823</v>
      </c>
      <c r="D2948" s="30">
        <v>0</v>
      </c>
      <c r="E2948" s="31">
        <v>8.8849595744680823</v>
      </c>
      <c r="F2948" s="32">
        <v>0</v>
      </c>
      <c r="G2948" s="32">
        <v>0</v>
      </c>
      <c r="H2948" s="32">
        <v>0</v>
      </c>
      <c r="I2948" s="32">
        <v>314</v>
      </c>
      <c r="J2948" s="29">
        <f>Лист4!E2946/1000-I2948</f>
        <v>-174.80230000000003</v>
      </c>
      <c r="K2948" s="33"/>
      <c r="L2948" s="33"/>
    </row>
    <row r="2949" spans="1:12" s="34" customFormat="1" ht="18.75" customHeight="1" x14ac:dyDescent="0.25">
      <c r="A2949" s="23" t="str">
        <f>Лист4!A2947</f>
        <v xml:space="preserve">Волгоградская ул. д.19 </v>
      </c>
      <c r="B2949" s="49">
        <f t="shared" si="92"/>
        <v>168.8474723404255</v>
      </c>
      <c r="C2949" s="49">
        <f t="shared" si="93"/>
        <v>11.512327659574467</v>
      </c>
      <c r="D2949" s="30">
        <v>0</v>
      </c>
      <c r="E2949" s="31">
        <v>11.512327659574467</v>
      </c>
      <c r="F2949" s="32">
        <v>0</v>
      </c>
      <c r="G2949" s="32">
        <v>0</v>
      </c>
      <c r="H2949" s="32">
        <v>0</v>
      </c>
      <c r="I2949" s="32">
        <v>0</v>
      </c>
      <c r="J2949" s="29">
        <f>Лист4!E2947/1000</f>
        <v>180.35979999999998</v>
      </c>
      <c r="K2949" s="33"/>
      <c r="L2949" s="33"/>
    </row>
    <row r="2950" spans="1:12" s="34" customFormat="1" ht="18.75" customHeight="1" x14ac:dyDescent="0.25">
      <c r="A2950" s="23" t="str">
        <f>Лист4!A2948</f>
        <v xml:space="preserve">Волгоградская ул. д.2 </v>
      </c>
      <c r="B2950" s="49">
        <f t="shared" si="92"/>
        <v>159.22773361702127</v>
      </c>
      <c r="C2950" s="49">
        <f t="shared" si="93"/>
        <v>10.856436382978725</v>
      </c>
      <c r="D2950" s="30">
        <v>0</v>
      </c>
      <c r="E2950" s="31">
        <v>10.856436382978725</v>
      </c>
      <c r="F2950" s="32">
        <v>0</v>
      </c>
      <c r="G2950" s="32">
        <v>0</v>
      </c>
      <c r="H2950" s="32">
        <v>0</v>
      </c>
      <c r="I2950" s="32">
        <v>131.30000000000001</v>
      </c>
      <c r="J2950" s="29">
        <f>Лист4!E2948/1000-I2950</f>
        <v>38.784169999999989</v>
      </c>
      <c r="K2950" s="33"/>
      <c r="L2950" s="33"/>
    </row>
    <row r="2951" spans="1:12" s="34" customFormat="1" ht="18.75" customHeight="1" x14ac:dyDescent="0.25">
      <c r="A2951" s="23" t="str">
        <f>Лист4!A2949</f>
        <v xml:space="preserve">Волгоградская ул. д.21А </v>
      </c>
      <c r="B2951" s="49">
        <f t="shared" si="92"/>
        <v>221.15382978723403</v>
      </c>
      <c r="C2951" s="49">
        <f t="shared" si="93"/>
        <v>15.078670212765957</v>
      </c>
      <c r="D2951" s="30">
        <v>0</v>
      </c>
      <c r="E2951" s="31">
        <v>15.078670212765957</v>
      </c>
      <c r="F2951" s="32">
        <v>0</v>
      </c>
      <c r="G2951" s="32">
        <v>0</v>
      </c>
      <c r="H2951" s="32">
        <v>0</v>
      </c>
      <c r="I2951" s="32"/>
      <c r="J2951" s="29">
        <f>Лист4!E2949/1000</f>
        <v>236.23249999999999</v>
      </c>
      <c r="K2951" s="33"/>
      <c r="L2951" s="33"/>
    </row>
    <row r="2952" spans="1:12" s="34" customFormat="1" ht="18.75" customHeight="1" x14ac:dyDescent="0.25">
      <c r="A2952" s="23" t="str">
        <f>Лист4!A2950</f>
        <v xml:space="preserve">Волгоградская ул. д.2А </v>
      </c>
      <c r="B2952" s="49">
        <f t="shared" si="92"/>
        <v>140.93522978723402</v>
      </c>
      <c r="C2952" s="49">
        <f t="shared" si="93"/>
        <v>9.6092202127659565</v>
      </c>
      <c r="D2952" s="30">
        <v>0</v>
      </c>
      <c r="E2952" s="31">
        <v>9.6092202127659565</v>
      </c>
      <c r="F2952" s="32">
        <v>0</v>
      </c>
      <c r="G2952" s="32">
        <v>0</v>
      </c>
      <c r="H2952" s="32">
        <v>0</v>
      </c>
      <c r="I2952" s="32">
        <v>405.9</v>
      </c>
      <c r="J2952" s="29">
        <f>Лист4!E2950/1000-I2952</f>
        <v>-255.35554999999999</v>
      </c>
      <c r="K2952" s="33"/>
      <c r="L2952" s="33"/>
    </row>
    <row r="2953" spans="1:12" s="34" customFormat="1" ht="18.75" customHeight="1" x14ac:dyDescent="0.25">
      <c r="A2953" s="23" t="str">
        <f>Лист4!A2951</f>
        <v xml:space="preserve">Волгоградская ул. д.71 </v>
      </c>
      <c r="B2953" s="49">
        <f t="shared" si="92"/>
        <v>231.33387234042607</v>
      </c>
      <c r="C2953" s="49">
        <f t="shared" si="93"/>
        <v>108.285967659574</v>
      </c>
      <c r="D2953" s="30">
        <v>0</v>
      </c>
      <c r="E2953" s="31">
        <v>108.285967659574</v>
      </c>
      <c r="F2953" s="32">
        <v>0</v>
      </c>
      <c r="G2953" s="32">
        <v>0</v>
      </c>
      <c r="H2953" s="32">
        <v>0</v>
      </c>
      <c r="I2953" s="32">
        <f>42.7+1993.4</f>
        <v>2036.1000000000001</v>
      </c>
      <c r="J2953" s="29">
        <f>Лист4!E2951/1000-I2953</f>
        <v>-1696.4801600000001</v>
      </c>
      <c r="K2953" s="33"/>
      <c r="L2953" s="33"/>
    </row>
    <row r="2954" spans="1:12" s="34" customFormat="1" ht="18.75" customHeight="1" x14ac:dyDescent="0.25">
      <c r="A2954" s="23" t="str">
        <f>Лист4!A2952</f>
        <v xml:space="preserve">Волгоградская ул. д.75 </v>
      </c>
      <c r="B2954" s="49">
        <f t="shared" si="92"/>
        <v>197.35638297872339</v>
      </c>
      <c r="C2954" s="49">
        <f t="shared" si="93"/>
        <v>13.456117021276594</v>
      </c>
      <c r="D2954" s="30">
        <v>0</v>
      </c>
      <c r="E2954" s="31">
        <v>13.456117021276594</v>
      </c>
      <c r="F2954" s="32">
        <v>0</v>
      </c>
      <c r="G2954" s="32">
        <v>0</v>
      </c>
      <c r="H2954" s="32">
        <v>0</v>
      </c>
      <c r="I2954" s="32">
        <v>0</v>
      </c>
      <c r="J2954" s="29">
        <f>Лист4!E2952/1000</f>
        <v>210.81249999999997</v>
      </c>
      <c r="K2954" s="33"/>
      <c r="L2954" s="33"/>
    </row>
    <row r="2955" spans="1:12" s="34" customFormat="1" ht="18.75" customHeight="1" x14ac:dyDescent="0.25">
      <c r="A2955" s="23" t="str">
        <f>Лист4!A2953</f>
        <v xml:space="preserve">Волгоградская ул. д.77 </v>
      </c>
      <c r="B2955" s="49">
        <f t="shared" si="92"/>
        <v>205.23404936170215</v>
      </c>
      <c r="C2955" s="49">
        <f t="shared" si="93"/>
        <v>13.993230638297874</v>
      </c>
      <c r="D2955" s="30">
        <v>0</v>
      </c>
      <c r="E2955" s="31">
        <v>13.993230638297874</v>
      </c>
      <c r="F2955" s="32">
        <v>0</v>
      </c>
      <c r="G2955" s="32">
        <v>0</v>
      </c>
      <c r="H2955" s="32">
        <v>0</v>
      </c>
      <c r="I2955" s="32">
        <v>0</v>
      </c>
      <c r="J2955" s="29">
        <f>Лист4!E2953/1000</f>
        <v>219.22728000000001</v>
      </c>
      <c r="K2955" s="33"/>
      <c r="L2955" s="33"/>
    </row>
    <row r="2956" spans="1:12" s="34" customFormat="1" ht="18.75" customHeight="1" x14ac:dyDescent="0.25">
      <c r="A2956" s="23" t="str">
        <f>Лист4!A2954</f>
        <v xml:space="preserve">Восточный мкн. д.1 </v>
      </c>
      <c r="B2956" s="49">
        <f t="shared" si="92"/>
        <v>-90.074468085106474</v>
      </c>
      <c r="C2956" s="49">
        <f t="shared" si="93"/>
        <v>91.048468085106407</v>
      </c>
      <c r="D2956" s="30">
        <v>0</v>
      </c>
      <c r="E2956" s="31">
        <v>91.048468085106407</v>
      </c>
      <c r="F2956" s="32">
        <v>0</v>
      </c>
      <c r="G2956" s="32">
        <v>0</v>
      </c>
      <c r="H2956" s="32">
        <v>0</v>
      </c>
      <c r="I2956" s="32">
        <v>1427.4</v>
      </c>
      <c r="J2956" s="29">
        <f>Лист4!E2954/1000-I2956</f>
        <v>-1426.4260000000002</v>
      </c>
      <c r="K2956" s="33"/>
      <c r="L2956" s="33"/>
    </row>
    <row r="2957" spans="1:12" s="34" customFormat="1" ht="25.5" customHeight="1" x14ac:dyDescent="0.25">
      <c r="A2957" s="23" t="str">
        <f>Лист4!A2955</f>
        <v xml:space="preserve">Восточный мкн. д.2 </v>
      </c>
      <c r="B2957" s="49">
        <f t="shared" si="92"/>
        <v>22.857812765957451</v>
      </c>
      <c r="C2957" s="49">
        <f t="shared" si="93"/>
        <v>1.5584872340425533</v>
      </c>
      <c r="D2957" s="30">
        <v>0</v>
      </c>
      <c r="E2957" s="31">
        <v>1.5584872340425533</v>
      </c>
      <c r="F2957" s="32">
        <v>0</v>
      </c>
      <c r="G2957" s="32">
        <v>0</v>
      </c>
      <c r="H2957" s="32">
        <v>0</v>
      </c>
      <c r="I2957" s="32">
        <v>0</v>
      </c>
      <c r="J2957" s="29">
        <f>Лист4!E2955/1000</f>
        <v>24.416300000000003</v>
      </c>
      <c r="K2957" s="33"/>
      <c r="L2957" s="33"/>
    </row>
    <row r="2958" spans="1:12" s="34" customFormat="1" ht="25.5" customHeight="1" x14ac:dyDescent="0.25">
      <c r="A2958" s="23" t="str">
        <f>Лист4!A2956</f>
        <v xml:space="preserve">Восточный мкн. д.3 </v>
      </c>
      <c r="B2958" s="49">
        <f t="shared" si="92"/>
        <v>21.955719148936168</v>
      </c>
      <c r="C2958" s="49">
        <f t="shared" si="93"/>
        <v>1.4969808510638298</v>
      </c>
      <c r="D2958" s="30">
        <v>0</v>
      </c>
      <c r="E2958" s="31">
        <v>1.4969808510638298</v>
      </c>
      <c r="F2958" s="32">
        <v>0</v>
      </c>
      <c r="G2958" s="32">
        <v>0</v>
      </c>
      <c r="H2958" s="32">
        <v>0</v>
      </c>
      <c r="I2958" s="32">
        <v>0</v>
      </c>
      <c r="J2958" s="29">
        <f>Лист4!E2956/1000</f>
        <v>23.4527</v>
      </c>
      <c r="K2958" s="33"/>
      <c r="L2958" s="33"/>
    </row>
    <row r="2959" spans="1:12" s="34" customFormat="1" ht="25.5" customHeight="1" x14ac:dyDescent="0.25">
      <c r="A2959" s="23" t="str">
        <f>Лист4!A2957</f>
        <v xml:space="preserve">Восточный мкн. д.4 </v>
      </c>
      <c r="B2959" s="49">
        <f t="shared" si="92"/>
        <v>75.547344680851069</v>
      </c>
      <c r="C2959" s="49">
        <f t="shared" si="93"/>
        <v>5.1509553191489363</v>
      </c>
      <c r="D2959" s="30">
        <v>0</v>
      </c>
      <c r="E2959" s="31">
        <v>5.1509553191489363</v>
      </c>
      <c r="F2959" s="32">
        <v>0</v>
      </c>
      <c r="G2959" s="32">
        <v>0</v>
      </c>
      <c r="H2959" s="32">
        <v>0</v>
      </c>
      <c r="I2959" s="32">
        <v>0</v>
      </c>
      <c r="J2959" s="29">
        <f>Лист4!E2957/1000</f>
        <v>80.698300000000003</v>
      </c>
      <c r="K2959" s="33"/>
      <c r="L2959" s="33"/>
    </row>
    <row r="2960" spans="1:12" s="34" customFormat="1" ht="25.5" customHeight="1" x14ac:dyDescent="0.25">
      <c r="A2960" s="23" t="str">
        <f>Лист4!A2958</f>
        <v xml:space="preserve">Восточный мкн. д.5 </v>
      </c>
      <c r="B2960" s="49">
        <f t="shared" si="92"/>
        <v>60.65946808510639</v>
      </c>
      <c r="C2960" s="49">
        <f t="shared" si="93"/>
        <v>16.136431914893599</v>
      </c>
      <c r="D2960" s="30">
        <v>0</v>
      </c>
      <c r="E2960" s="31">
        <v>16.136431914893599</v>
      </c>
      <c r="F2960" s="32">
        <v>0</v>
      </c>
      <c r="G2960" s="32">
        <v>0</v>
      </c>
      <c r="H2960" s="32">
        <v>0</v>
      </c>
      <c r="I2960" s="32">
        <v>329.6</v>
      </c>
      <c r="J2960" s="29">
        <f>Лист4!E2958/1000-I2960</f>
        <v>-252.80410000000003</v>
      </c>
      <c r="K2960" s="33"/>
      <c r="L2960" s="33"/>
    </row>
    <row r="2961" spans="1:12" s="34" customFormat="1" ht="25.5" customHeight="1" x14ac:dyDescent="0.25">
      <c r="A2961" s="23" t="str">
        <f>Лист4!A2959</f>
        <v xml:space="preserve">Восточный мкн. д.6 </v>
      </c>
      <c r="B2961" s="49">
        <f t="shared" si="92"/>
        <v>40.100319148936208</v>
      </c>
      <c r="C2961" s="49">
        <f t="shared" si="93"/>
        <v>31.559980851063798</v>
      </c>
      <c r="D2961" s="30">
        <v>0</v>
      </c>
      <c r="E2961" s="31">
        <v>31.559980851063798</v>
      </c>
      <c r="F2961" s="32">
        <v>0</v>
      </c>
      <c r="G2961" s="32">
        <v>0</v>
      </c>
      <c r="H2961" s="32">
        <v>0</v>
      </c>
      <c r="I2961" s="32">
        <v>566.1</v>
      </c>
      <c r="J2961" s="29">
        <f>Лист4!E2959/1000-I2961</f>
        <v>-494.43970000000002</v>
      </c>
      <c r="K2961" s="33"/>
      <c r="L2961" s="33"/>
    </row>
    <row r="2962" spans="1:12" s="34" customFormat="1" ht="18.75" customHeight="1" x14ac:dyDescent="0.25">
      <c r="A2962" s="23" t="str">
        <f>Лист4!A2960</f>
        <v xml:space="preserve">Восточный мкн. д.8 </v>
      </c>
      <c r="B2962" s="49">
        <f t="shared" si="92"/>
        <v>30.320289361702123</v>
      </c>
      <c r="C2962" s="49">
        <f t="shared" si="93"/>
        <v>1.3241106382978725</v>
      </c>
      <c r="D2962" s="30">
        <v>0</v>
      </c>
      <c r="E2962" s="31">
        <v>1.3241106382978725</v>
      </c>
      <c r="F2962" s="32">
        <v>0</v>
      </c>
      <c r="G2962" s="32">
        <v>0</v>
      </c>
      <c r="H2962" s="32">
        <v>0</v>
      </c>
      <c r="I2962" s="32">
        <v>10.9</v>
      </c>
      <c r="J2962" s="29">
        <f>Лист4!E2960/1000-I2962</f>
        <v>20.744399999999999</v>
      </c>
      <c r="K2962" s="33"/>
      <c r="L2962" s="33"/>
    </row>
    <row r="2963" spans="1:12" s="34" customFormat="1" ht="18.75" customHeight="1" x14ac:dyDescent="0.25">
      <c r="A2963" s="23" t="str">
        <f>Лист4!A2961</f>
        <v xml:space="preserve">Гагарина ул. д.18А </v>
      </c>
      <c r="B2963" s="49">
        <f t="shared" si="92"/>
        <v>193.00074468085108</v>
      </c>
      <c r="C2963" s="49">
        <f t="shared" si="93"/>
        <v>8.7419553191489392</v>
      </c>
      <c r="D2963" s="30">
        <v>0</v>
      </c>
      <c r="E2963" s="31">
        <v>8.7419553191489392</v>
      </c>
      <c r="F2963" s="32">
        <v>0</v>
      </c>
      <c r="G2963" s="32">
        <v>0</v>
      </c>
      <c r="H2963" s="32">
        <v>0</v>
      </c>
      <c r="I2963" s="32">
        <v>338.7</v>
      </c>
      <c r="J2963" s="29">
        <f>Лист4!E2961/1000-I2963</f>
        <v>-136.95729999999998</v>
      </c>
      <c r="K2963" s="33"/>
      <c r="L2963" s="33"/>
    </row>
    <row r="2964" spans="1:12" s="34" customFormat="1" ht="18.75" customHeight="1" x14ac:dyDescent="0.25">
      <c r="A2964" s="23" t="str">
        <f>Лист4!A2962</f>
        <v xml:space="preserve">Грекова ул. д.1 </v>
      </c>
      <c r="B2964" s="49">
        <f t="shared" si="92"/>
        <v>208.82792255319148</v>
      </c>
      <c r="C2964" s="49">
        <f t="shared" si="93"/>
        <v>14.238267446808511</v>
      </c>
      <c r="D2964" s="30">
        <v>0</v>
      </c>
      <c r="E2964" s="31">
        <v>14.238267446808511</v>
      </c>
      <c r="F2964" s="32">
        <v>0</v>
      </c>
      <c r="G2964" s="32">
        <v>0</v>
      </c>
      <c r="H2964" s="32">
        <v>0</v>
      </c>
      <c r="I2964" s="32">
        <v>0</v>
      </c>
      <c r="J2964" s="29">
        <f>Лист4!E2962/1000</f>
        <v>223.06619000000001</v>
      </c>
      <c r="K2964" s="33"/>
      <c r="L2964" s="33"/>
    </row>
    <row r="2965" spans="1:12" s="34" customFormat="1" ht="18.75" customHeight="1" x14ac:dyDescent="0.25">
      <c r="A2965" s="23" t="str">
        <f>Лист4!A2963</f>
        <v xml:space="preserve">Грибоедова ул. д.11 </v>
      </c>
      <c r="B2965" s="49">
        <f t="shared" si="92"/>
        <v>72.637072340425533</v>
      </c>
      <c r="C2965" s="49">
        <f t="shared" si="93"/>
        <v>4.9525276595744678</v>
      </c>
      <c r="D2965" s="30">
        <v>0</v>
      </c>
      <c r="E2965" s="31">
        <v>4.9525276595744678</v>
      </c>
      <c r="F2965" s="32">
        <v>0</v>
      </c>
      <c r="G2965" s="32">
        <v>0</v>
      </c>
      <c r="H2965" s="32">
        <v>0</v>
      </c>
      <c r="I2965" s="32">
        <v>0</v>
      </c>
      <c r="J2965" s="29">
        <f>Лист4!E2963/1000</f>
        <v>77.589600000000004</v>
      </c>
      <c r="K2965" s="33"/>
      <c r="L2965" s="33"/>
    </row>
    <row r="2966" spans="1:12" s="34" customFormat="1" ht="23.25" customHeight="1" x14ac:dyDescent="0.25">
      <c r="A2966" s="23" t="str">
        <f>Лист4!A2964</f>
        <v xml:space="preserve">Грибоедова ул. д.11А </v>
      </c>
      <c r="B2966" s="49">
        <f t="shared" si="92"/>
        <v>272.16012765957447</v>
      </c>
      <c r="C2966" s="49">
        <f t="shared" si="93"/>
        <v>18.556372340425533</v>
      </c>
      <c r="D2966" s="30">
        <v>0</v>
      </c>
      <c r="E2966" s="31">
        <v>18.556372340425533</v>
      </c>
      <c r="F2966" s="32">
        <v>0</v>
      </c>
      <c r="G2966" s="32">
        <v>0</v>
      </c>
      <c r="H2966" s="32">
        <v>0</v>
      </c>
      <c r="I2966" s="32">
        <v>0</v>
      </c>
      <c r="J2966" s="29">
        <f>Лист4!E2964/1000</f>
        <v>290.7165</v>
      </c>
      <c r="K2966" s="33"/>
      <c r="L2966" s="33"/>
    </row>
    <row r="2967" spans="1:12" s="34" customFormat="1" ht="25.5" customHeight="1" x14ac:dyDescent="0.25">
      <c r="A2967" s="23" t="str">
        <f>Лист4!A2965</f>
        <v xml:space="preserve">Грибоедова ул. д.15 </v>
      </c>
      <c r="B2967" s="49">
        <f t="shared" si="92"/>
        <v>339.45313787234045</v>
      </c>
      <c r="C2967" s="49">
        <f t="shared" si="93"/>
        <v>23.144532127659573</v>
      </c>
      <c r="D2967" s="30">
        <v>0</v>
      </c>
      <c r="E2967" s="31">
        <v>23.144532127659573</v>
      </c>
      <c r="F2967" s="32">
        <v>0</v>
      </c>
      <c r="G2967" s="32">
        <v>0</v>
      </c>
      <c r="H2967" s="32">
        <v>0</v>
      </c>
      <c r="I2967" s="32">
        <v>280.5</v>
      </c>
      <c r="J2967" s="29">
        <f>Лист4!E2965/1000-I2967</f>
        <v>82.097669999999994</v>
      </c>
      <c r="K2967" s="33"/>
      <c r="L2967" s="33"/>
    </row>
    <row r="2968" spans="1:12" s="34" customFormat="1" ht="25.5" customHeight="1" x14ac:dyDescent="0.25">
      <c r="A2968" s="23" t="str">
        <f>Лист4!A2966</f>
        <v xml:space="preserve">Грибоедова ул. д.2 </v>
      </c>
      <c r="B2968" s="49">
        <f t="shared" si="92"/>
        <v>0</v>
      </c>
      <c r="C2968" s="49">
        <f t="shared" si="93"/>
        <v>0</v>
      </c>
      <c r="D2968" s="30">
        <v>0</v>
      </c>
      <c r="E2968" s="31">
        <v>0</v>
      </c>
      <c r="F2968" s="32">
        <v>0</v>
      </c>
      <c r="G2968" s="32">
        <v>0</v>
      </c>
      <c r="H2968" s="32">
        <v>0</v>
      </c>
      <c r="I2968" s="32">
        <v>0</v>
      </c>
      <c r="J2968" s="29">
        <f>Лист4!E2966/1000</f>
        <v>0</v>
      </c>
      <c r="K2968" s="33"/>
      <c r="L2968" s="33"/>
    </row>
    <row r="2969" spans="1:12" s="34" customFormat="1" ht="18.75" customHeight="1" x14ac:dyDescent="0.25">
      <c r="A2969" s="23" t="str">
        <f>Лист4!A2967</f>
        <v xml:space="preserve">Добролюбова ул. д.2 </v>
      </c>
      <c r="B2969" s="49">
        <f t="shared" si="92"/>
        <v>33.640939574468085</v>
      </c>
      <c r="C2969" s="49">
        <f t="shared" si="93"/>
        <v>2.2937004255319149</v>
      </c>
      <c r="D2969" s="30">
        <v>0</v>
      </c>
      <c r="E2969" s="31">
        <v>2.2937004255319149</v>
      </c>
      <c r="F2969" s="32">
        <v>0</v>
      </c>
      <c r="G2969" s="32">
        <v>0</v>
      </c>
      <c r="H2969" s="32">
        <v>0</v>
      </c>
      <c r="I2969" s="32">
        <v>0</v>
      </c>
      <c r="J2969" s="29">
        <f>Лист4!E2967/1000</f>
        <v>35.934640000000002</v>
      </c>
      <c r="K2969" s="33"/>
      <c r="L2969" s="33"/>
    </row>
    <row r="2970" spans="1:12" s="34" customFormat="1" ht="18.75" customHeight="1" x14ac:dyDescent="0.25">
      <c r="A2970" s="23" t="str">
        <f>Лист4!A2968</f>
        <v xml:space="preserve">Добролюбова ул. д.4 </v>
      </c>
      <c r="B2970" s="49">
        <f t="shared" si="92"/>
        <v>41.184655319148945</v>
      </c>
      <c r="C2970" s="49">
        <f t="shared" si="93"/>
        <v>2.8080446808510642</v>
      </c>
      <c r="D2970" s="30">
        <v>0</v>
      </c>
      <c r="E2970" s="31">
        <v>2.8080446808510642</v>
      </c>
      <c r="F2970" s="32">
        <v>0</v>
      </c>
      <c r="G2970" s="32">
        <v>0</v>
      </c>
      <c r="H2970" s="32">
        <v>0</v>
      </c>
      <c r="I2970" s="32">
        <v>0</v>
      </c>
      <c r="J2970" s="29">
        <f>Лист4!E2968/1000</f>
        <v>43.992700000000006</v>
      </c>
      <c r="K2970" s="33"/>
      <c r="L2970" s="33"/>
    </row>
    <row r="2971" spans="1:12" s="34" customFormat="1" ht="18.75" customHeight="1" x14ac:dyDescent="0.25">
      <c r="A2971" s="23" t="str">
        <f>Лист4!A2969</f>
        <v xml:space="preserve">Добролюбова ул. д.6 </v>
      </c>
      <c r="B2971" s="49">
        <f t="shared" si="92"/>
        <v>129.19298723404256</v>
      </c>
      <c r="C2971" s="49">
        <f t="shared" si="93"/>
        <v>8.8086127659574469</v>
      </c>
      <c r="D2971" s="30">
        <v>0</v>
      </c>
      <c r="E2971" s="31">
        <v>8.8086127659574469</v>
      </c>
      <c r="F2971" s="32">
        <v>0</v>
      </c>
      <c r="G2971" s="32">
        <v>0</v>
      </c>
      <c r="H2971" s="32">
        <v>0</v>
      </c>
      <c r="I2971" s="32">
        <v>0</v>
      </c>
      <c r="J2971" s="29">
        <f>Лист4!E2969/1000</f>
        <v>138.0016</v>
      </c>
      <c r="K2971" s="33"/>
      <c r="L2971" s="33"/>
    </row>
    <row r="2972" spans="1:12" s="34" customFormat="1" ht="18.75" customHeight="1" x14ac:dyDescent="0.25">
      <c r="A2972" s="23" t="str">
        <f>Лист4!A2970</f>
        <v xml:space="preserve">Добролюбова ул. д.8 </v>
      </c>
      <c r="B2972" s="49">
        <f t="shared" si="92"/>
        <v>291.17451234042562</v>
      </c>
      <c r="C2972" s="49">
        <f t="shared" si="93"/>
        <v>19.852807659574474</v>
      </c>
      <c r="D2972" s="30">
        <v>0</v>
      </c>
      <c r="E2972" s="31">
        <v>19.852807659574474</v>
      </c>
      <c r="F2972" s="32">
        <v>0</v>
      </c>
      <c r="G2972" s="32">
        <v>0</v>
      </c>
      <c r="H2972" s="32">
        <v>0</v>
      </c>
      <c r="I2972" s="32">
        <v>0</v>
      </c>
      <c r="J2972" s="29">
        <f>Лист4!E2970/1000</f>
        <v>311.02732000000009</v>
      </c>
      <c r="K2972" s="33"/>
      <c r="L2972" s="33"/>
    </row>
    <row r="2973" spans="1:12" s="34" customFormat="1" ht="18.75" customHeight="1" x14ac:dyDescent="0.25">
      <c r="A2973" s="23" t="str">
        <f>Лист4!A2971</f>
        <v xml:space="preserve">Ермака ул. д.4 </v>
      </c>
      <c r="B2973" s="49">
        <f t="shared" si="92"/>
        <v>191.33919574468081</v>
      </c>
      <c r="C2973" s="49">
        <f t="shared" si="93"/>
        <v>13.045854255319146</v>
      </c>
      <c r="D2973" s="30">
        <v>0</v>
      </c>
      <c r="E2973" s="31">
        <v>13.045854255319146</v>
      </c>
      <c r="F2973" s="32">
        <v>0</v>
      </c>
      <c r="G2973" s="32">
        <v>0</v>
      </c>
      <c r="H2973" s="32">
        <v>0</v>
      </c>
      <c r="I2973" s="32">
        <v>289.3</v>
      </c>
      <c r="J2973" s="29">
        <f>Лист4!E2971/1000-I2973</f>
        <v>-84.914950000000061</v>
      </c>
      <c r="K2973" s="33"/>
      <c r="L2973" s="33"/>
    </row>
    <row r="2974" spans="1:12" s="34" customFormat="1" ht="25.5" customHeight="1" x14ac:dyDescent="0.25">
      <c r="A2974" s="23" t="str">
        <f>Лист4!A2972</f>
        <v xml:space="preserve">Ермака ул. д.5 </v>
      </c>
      <c r="B2974" s="49">
        <f t="shared" si="92"/>
        <v>178.51856000000006</v>
      </c>
      <c r="C2974" s="49">
        <f t="shared" si="93"/>
        <v>12.171720000000004</v>
      </c>
      <c r="D2974" s="30">
        <v>0</v>
      </c>
      <c r="E2974" s="31">
        <v>12.171720000000004</v>
      </c>
      <c r="F2974" s="32">
        <v>0</v>
      </c>
      <c r="G2974" s="32">
        <v>0</v>
      </c>
      <c r="H2974" s="32">
        <v>0</v>
      </c>
      <c r="I2974" s="32">
        <v>406</v>
      </c>
      <c r="J2974" s="29">
        <f>Лист4!E2972/1000-I2974</f>
        <v>-215.30971999999994</v>
      </c>
      <c r="K2974" s="33"/>
      <c r="L2974" s="33"/>
    </row>
    <row r="2975" spans="1:12" s="34" customFormat="1" ht="18.75" customHeight="1" x14ac:dyDescent="0.25">
      <c r="A2975" s="23" t="str">
        <f>Лист4!A2973</f>
        <v xml:space="preserve">Ермака ул. д.6 </v>
      </c>
      <c r="B2975" s="49">
        <f t="shared" si="92"/>
        <v>11.314740425531916</v>
      </c>
      <c r="C2975" s="49">
        <f t="shared" si="93"/>
        <v>0.77145957446808522</v>
      </c>
      <c r="D2975" s="30">
        <v>0</v>
      </c>
      <c r="E2975" s="31">
        <v>0.77145957446808522</v>
      </c>
      <c r="F2975" s="32">
        <v>0</v>
      </c>
      <c r="G2975" s="32">
        <v>0</v>
      </c>
      <c r="H2975" s="32">
        <v>0</v>
      </c>
      <c r="I2975" s="32">
        <v>0</v>
      </c>
      <c r="J2975" s="29">
        <f>Лист4!E2973/1000</f>
        <v>12.086200000000002</v>
      </c>
      <c r="K2975" s="33"/>
      <c r="L2975" s="33"/>
    </row>
    <row r="2976" spans="1:12" s="34" customFormat="1" ht="18.75" customHeight="1" x14ac:dyDescent="0.25">
      <c r="A2976" s="23" t="str">
        <f>Лист4!A2974</f>
        <v xml:space="preserve">Жуковского ул. д.10 </v>
      </c>
      <c r="B2976" s="49">
        <f t="shared" si="92"/>
        <v>114.63937872340425</v>
      </c>
      <c r="C2976" s="49">
        <f t="shared" si="93"/>
        <v>7.8163212765957439</v>
      </c>
      <c r="D2976" s="30">
        <v>0</v>
      </c>
      <c r="E2976" s="31">
        <v>7.8163212765957439</v>
      </c>
      <c r="F2976" s="32">
        <v>0</v>
      </c>
      <c r="G2976" s="32">
        <v>0</v>
      </c>
      <c r="H2976" s="32">
        <v>0</v>
      </c>
      <c r="I2976" s="32">
        <v>0</v>
      </c>
      <c r="J2976" s="29">
        <f>Лист4!E2974/1000</f>
        <v>122.45569999999999</v>
      </c>
      <c r="K2976" s="33"/>
      <c r="L2976" s="33"/>
    </row>
    <row r="2977" spans="1:12" s="34" customFormat="1" ht="18.75" customHeight="1" x14ac:dyDescent="0.25">
      <c r="A2977" s="23" t="str">
        <f>Лист4!A2975</f>
        <v xml:space="preserve">Жуковского ул. д.11 </v>
      </c>
      <c r="B2977" s="49">
        <f t="shared" si="92"/>
        <v>195.52403574468084</v>
      </c>
      <c r="C2977" s="49">
        <f t="shared" si="93"/>
        <v>13.331184255319151</v>
      </c>
      <c r="D2977" s="30">
        <v>0</v>
      </c>
      <c r="E2977" s="31">
        <v>13.331184255319151</v>
      </c>
      <c r="F2977" s="32">
        <v>0</v>
      </c>
      <c r="G2977" s="32">
        <v>0</v>
      </c>
      <c r="H2977" s="32">
        <v>0</v>
      </c>
      <c r="I2977" s="32">
        <v>0</v>
      </c>
      <c r="J2977" s="29">
        <f>Лист4!E2975/1000</f>
        <v>208.85522</v>
      </c>
      <c r="K2977" s="33"/>
      <c r="L2977" s="33"/>
    </row>
    <row r="2978" spans="1:12" s="34" customFormat="1" ht="18.75" customHeight="1" x14ac:dyDescent="0.25">
      <c r="A2978" s="23" t="str">
        <f>Лист4!A2976</f>
        <v xml:space="preserve">Жуковского ул. д.12 </v>
      </c>
      <c r="B2978" s="49">
        <f t="shared" si="92"/>
        <v>141.09363914893615</v>
      </c>
      <c r="C2978" s="49">
        <f t="shared" si="93"/>
        <v>9.6200208510638276</v>
      </c>
      <c r="D2978" s="30">
        <v>0</v>
      </c>
      <c r="E2978" s="31">
        <v>9.6200208510638276</v>
      </c>
      <c r="F2978" s="32">
        <v>0</v>
      </c>
      <c r="G2978" s="32">
        <v>0</v>
      </c>
      <c r="H2978" s="32">
        <v>0</v>
      </c>
      <c r="I2978" s="32">
        <v>0</v>
      </c>
      <c r="J2978" s="29">
        <f>Лист4!E2976/1000</f>
        <v>150.71365999999998</v>
      </c>
      <c r="K2978" s="33"/>
      <c r="L2978" s="33"/>
    </row>
    <row r="2979" spans="1:12" s="34" customFormat="1" ht="18.75" customHeight="1" x14ac:dyDescent="0.25">
      <c r="A2979" s="23" t="str">
        <f>Лист4!A2977</f>
        <v xml:space="preserve">Жуковского ул. д.13 </v>
      </c>
      <c r="B2979" s="49">
        <f t="shared" si="92"/>
        <v>2.4340425531914893</v>
      </c>
      <c r="C2979" s="49">
        <f t="shared" si="93"/>
        <v>0.16595744680851066</v>
      </c>
      <c r="D2979" s="30">
        <v>0</v>
      </c>
      <c r="E2979" s="31">
        <v>0.16595744680851066</v>
      </c>
      <c r="F2979" s="32">
        <v>0</v>
      </c>
      <c r="G2979" s="32">
        <v>0</v>
      </c>
      <c r="H2979" s="32">
        <v>0</v>
      </c>
      <c r="I2979" s="32">
        <v>0</v>
      </c>
      <c r="J2979" s="29">
        <f>Лист4!E2977/1000</f>
        <v>2.6</v>
      </c>
      <c r="K2979" s="33"/>
      <c r="L2979" s="33"/>
    </row>
    <row r="2980" spans="1:12" s="34" customFormat="1" ht="18.75" customHeight="1" x14ac:dyDescent="0.25">
      <c r="A2980" s="23" t="str">
        <f>Лист4!A2978</f>
        <v xml:space="preserve">Жуковского ул. д.15 </v>
      </c>
      <c r="B2980" s="49">
        <f t="shared" si="92"/>
        <v>286.27133957446813</v>
      </c>
      <c r="C2980" s="49">
        <f t="shared" si="93"/>
        <v>19.518500425531919</v>
      </c>
      <c r="D2980" s="30">
        <v>0</v>
      </c>
      <c r="E2980" s="31">
        <v>19.518500425531919</v>
      </c>
      <c r="F2980" s="32">
        <v>0</v>
      </c>
      <c r="G2980" s="32">
        <v>0</v>
      </c>
      <c r="H2980" s="32">
        <v>0</v>
      </c>
      <c r="I2980" s="32">
        <v>0</v>
      </c>
      <c r="J2980" s="29">
        <f>Лист4!E2978/1000</f>
        <v>305.78984000000003</v>
      </c>
      <c r="K2980" s="33"/>
      <c r="L2980" s="33"/>
    </row>
    <row r="2981" spans="1:12" s="34" customFormat="1" ht="18.75" customHeight="1" x14ac:dyDescent="0.25">
      <c r="A2981" s="23" t="str">
        <f>Лист4!A2979</f>
        <v xml:space="preserve">Жуковского ул. д.17 </v>
      </c>
      <c r="B2981" s="49">
        <f t="shared" si="92"/>
        <v>234.17988936170212</v>
      </c>
      <c r="C2981" s="49">
        <f t="shared" si="93"/>
        <v>15.966810638297872</v>
      </c>
      <c r="D2981" s="30">
        <v>0</v>
      </c>
      <c r="E2981" s="31">
        <v>15.966810638297872</v>
      </c>
      <c r="F2981" s="32">
        <v>0</v>
      </c>
      <c r="G2981" s="32">
        <v>0</v>
      </c>
      <c r="H2981" s="32">
        <v>0</v>
      </c>
      <c r="I2981" s="32">
        <v>1159.4000000000001</v>
      </c>
      <c r="J2981" s="29">
        <f>Лист4!E2979/1000-I2981</f>
        <v>-909.25330000000008</v>
      </c>
      <c r="K2981" s="33"/>
      <c r="L2981" s="33"/>
    </row>
    <row r="2982" spans="1:12" s="34" customFormat="1" ht="18.75" customHeight="1" x14ac:dyDescent="0.25">
      <c r="A2982" s="23" t="str">
        <f>Лист4!A2980</f>
        <v xml:space="preserve">Жуковского ул. д.19 </v>
      </c>
      <c r="B2982" s="49">
        <f t="shared" si="92"/>
        <v>396.04416851063826</v>
      </c>
      <c r="C2982" s="49">
        <f t="shared" si="93"/>
        <v>27.0030114893617</v>
      </c>
      <c r="D2982" s="30">
        <v>0</v>
      </c>
      <c r="E2982" s="31">
        <v>27.0030114893617</v>
      </c>
      <c r="F2982" s="32">
        <v>0</v>
      </c>
      <c r="G2982" s="32">
        <v>0</v>
      </c>
      <c r="H2982" s="32">
        <v>0</v>
      </c>
      <c r="I2982" s="32">
        <v>0</v>
      </c>
      <c r="J2982" s="29">
        <f>Лист4!E2980/1000</f>
        <v>423.04717999999997</v>
      </c>
      <c r="K2982" s="33"/>
      <c r="L2982" s="33"/>
    </row>
    <row r="2983" spans="1:12" s="34" customFormat="1" ht="18.75" customHeight="1" x14ac:dyDescent="0.25">
      <c r="A2983" s="23" t="str">
        <f>Лист4!A2981</f>
        <v xml:space="preserve">Жуковского ул. д.2 </v>
      </c>
      <c r="B2983" s="49">
        <f t="shared" si="92"/>
        <v>256.07647999999995</v>
      </c>
      <c r="C2983" s="49">
        <f t="shared" si="93"/>
        <v>17.459759999999996</v>
      </c>
      <c r="D2983" s="30">
        <v>0</v>
      </c>
      <c r="E2983" s="31">
        <v>17.459759999999996</v>
      </c>
      <c r="F2983" s="32">
        <v>0</v>
      </c>
      <c r="G2983" s="32">
        <v>0</v>
      </c>
      <c r="H2983" s="32">
        <v>0</v>
      </c>
      <c r="I2983" s="32">
        <v>0</v>
      </c>
      <c r="J2983" s="29">
        <f>Лист4!E2981/1000</f>
        <v>273.53623999999996</v>
      </c>
      <c r="K2983" s="33"/>
      <c r="L2983" s="33"/>
    </row>
    <row r="2984" spans="1:12" s="34" customFormat="1" ht="18.75" customHeight="1" x14ac:dyDescent="0.25">
      <c r="A2984" s="23" t="str">
        <f>Лист4!A2982</f>
        <v xml:space="preserve">Жуковского ул. д.20 </v>
      </c>
      <c r="B2984" s="49">
        <f t="shared" si="92"/>
        <v>306.22674893617022</v>
      </c>
      <c r="C2984" s="49">
        <f t="shared" si="93"/>
        <v>19.174551063829789</v>
      </c>
      <c r="D2984" s="30">
        <v>0</v>
      </c>
      <c r="E2984" s="31">
        <v>19.174551063829789</v>
      </c>
      <c r="F2984" s="32">
        <v>0</v>
      </c>
      <c r="G2984" s="32">
        <v>0</v>
      </c>
      <c r="H2984" s="32">
        <v>0</v>
      </c>
      <c r="I2984" s="41">
        <v>25</v>
      </c>
      <c r="J2984" s="29">
        <f>Лист4!E2982/1000</f>
        <v>300.40129999999999</v>
      </c>
      <c r="K2984" s="33"/>
      <c r="L2984" s="33"/>
    </row>
    <row r="2985" spans="1:12" s="34" customFormat="1" ht="18.75" customHeight="1" x14ac:dyDescent="0.25">
      <c r="A2985" s="23" t="str">
        <f>Лист4!A2983</f>
        <v xml:space="preserve">Жуковского ул. д.21 </v>
      </c>
      <c r="B2985" s="49">
        <f t="shared" si="92"/>
        <v>454.72249361702137</v>
      </c>
      <c r="C2985" s="49">
        <f t="shared" si="93"/>
        <v>31.003806382978727</v>
      </c>
      <c r="D2985" s="30">
        <v>0</v>
      </c>
      <c r="E2985" s="31">
        <v>31.003806382978727</v>
      </c>
      <c r="F2985" s="32">
        <v>0</v>
      </c>
      <c r="G2985" s="32">
        <v>0</v>
      </c>
      <c r="H2985" s="32">
        <v>0</v>
      </c>
      <c r="I2985" s="32">
        <v>0</v>
      </c>
      <c r="J2985" s="29">
        <f>Лист4!E2983/1000</f>
        <v>485.72630000000009</v>
      </c>
      <c r="K2985" s="33"/>
      <c r="L2985" s="33"/>
    </row>
    <row r="2986" spans="1:12" s="34" customFormat="1" ht="18.75" customHeight="1" x14ac:dyDescent="0.25">
      <c r="A2986" s="23" t="str">
        <f>Лист4!A2984</f>
        <v xml:space="preserve">Жуковского ул. д.26 </v>
      </c>
      <c r="B2986" s="49">
        <f t="shared" si="92"/>
        <v>0</v>
      </c>
      <c r="C2986" s="49">
        <f t="shared" si="93"/>
        <v>0</v>
      </c>
      <c r="D2986" s="30">
        <v>0</v>
      </c>
      <c r="E2986" s="31">
        <v>0</v>
      </c>
      <c r="F2986" s="32">
        <v>0</v>
      </c>
      <c r="G2986" s="32">
        <v>0</v>
      </c>
      <c r="H2986" s="32">
        <v>0</v>
      </c>
      <c r="I2986" s="32">
        <v>0</v>
      </c>
      <c r="J2986" s="29">
        <f>Лист4!E2984/1000</f>
        <v>0</v>
      </c>
      <c r="K2986" s="33"/>
      <c r="L2986" s="33"/>
    </row>
    <row r="2987" spans="1:12" s="34" customFormat="1" ht="18.75" customHeight="1" x14ac:dyDescent="0.25">
      <c r="A2987" s="23" t="str">
        <f>Лист4!A2985</f>
        <v xml:space="preserve">Жуковского ул. д.29А </v>
      </c>
      <c r="B2987" s="49">
        <f t="shared" si="92"/>
        <v>1.9771914893617022</v>
      </c>
      <c r="C2987" s="49">
        <f t="shared" si="93"/>
        <v>0.13480851063829788</v>
      </c>
      <c r="D2987" s="30">
        <v>0</v>
      </c>
      <c r="E2987" s="31">
        <v>0.13480851063829788</v>
      </c>
      <c r="F2987" s="32">
        <v>0</v>
      </c>
      <c r="G2987" s="32">
        <v>0</v>
      </c>
      <c r="H2987" s="32">
        <v>0</v>
      </c>
      <c r="I2987" s="32">
        <v>0</v>
      </c>
      <c r="J2987" s="29">
        <f>Лист4!E2985/1000</f>
        <v>2.1120000000000001</v>
      </c>
      <c r="K2987" s="33"/>
      <c r="L2987" s="33"/>
    </row>
    <row r="2988" spans="1:12" s="34" customFormat="1" ht="18.75" customHeight="1" x14ac:dyDescent="0.25">
      <c r="A2988" s="23" t="str">
        <f>Лист4!A2986</f>
        <v xml:space="preserve">Жуковского ул. д.4 </v>
      </c>
      <c r="B2988" s="49">
        <f t="shared" si="92"/>
        <v>228.7202382978723</v>
      </c>
      <c r="C2988" s="49">
        <f t="shared" si="93"/>
        <v>15.594561702127656</v>
      </c>
      <c r="D2988" s="30">
        <v>0</v>
      </c>
      <c r="E2988" s="31">
        <v>15.594561702127656</v>
      </c>
      <c r="F2988" s="32">
        <v>0</v>
      </c>
      <c r="G2988" s="32">
        <v>0</v>
      </c>
      <c r="H2988" s="32">
        <v>0</v>
      </c>
      <c r="I2988" s="32">
        <v>0</v>
      </c>
      <c r="J2988" s="29">
        <f>Лист4!E2986/1000</f>
        <v>244.31479999999996</v>
      </c>
      <c r="K2988" s="33"/>
      <c r="L2988" s="33"/>
    </row>
    <row r="2989" spans="1:12" s="34" customFormat="1" ht="18.75" customHeight="1" x14ac:dyDescent="0.25">
      <c r="A2989" s="23" t="str">
        <f>Лист4!A2987</f>
        <v xml:space="preserve">Жуковского ул. д.4А </v>
      </c>
      <c r="B2989" s="49">
        <f t="shared" si="92"/>
        <v>97.6</v>
      </c>
      <c r="C2989" s="49">
        <f t="shared" si="93"/>
        <v>0</v>
      </c>
      <c r="D2989" s="30">
        <v>0</v>
      </c>
      <c r="E2989" s="31">
        <v>0</v>
      </c>
      <c r="F2989" s="32">
        <v>0</v>
      </c>
      <c r="G2989" s="32">
        <v>0</v>
      </c>
      <c r="H2989" s="32">
        <v>0</v>
      </c>
      <c r="I2989" s="41">
        <v>97.6</v>
      </c>
      <c r="J2989" s="29">
        <f>Лист4!E2987/1000</f>
        <v>0</v>
      </c>
      <c r="K2989" s="33"/>
      <c r="L2989" s="33"/>
    </row>
    <row r="2990" spans="1:12" s="34" customFormat="1" ht="18.75" customHeight="1" x14ac:dyDescent="0.25">
      <c r="A2990" s="23" t="str">
        <f>Лист4!A2988</f>
        <v xml:space="preserve">Жуковского ул. д.6 </v>
      </c>
      <c r="B2990" s="49">
        <f t="shared" si="92"/>
        <v>2.9750553191489364</v>
      </c>
      <c r="C2990" s="49">
        <f t="shared" si="93"/>
        <v>0.20284468085106383</v>
      </c>
      <c r="D2990" s="30">
        <v>0</v>
      </c>
      <c r="E2990" s="31">
        <v>0.20284468085106383</v>
      </c>
      <c r="F2990" s="32">
        <v>0</v>
      </c>
      <c r="G2990" s="32">
        <v>0</v>
      </c>
      <c r="H2990" s="32">
        <v>0</v>
      </c>
      <c r="I2990" s="32">
        <v>0</v>
      </c>
      <c r="J2990" s="29">
        <f>Лист4!E2988/1000</f>
        <v>3.1779000000000002</v>
      </c>
      <c r="K2990" s="33"/>
      <c r="L2990" s="33"/>
    </row>
    <row r="2991" spans="1:12" s="34" customFormat="1" ht="18.75" customHeight="1" x14ac:dyDescent="0.25">
      <c r="A2991" s="23" t="str">
        <f>Лист4!A2989</f>
        <v xml:space="preserve">Заводская ул. д.101 </v>
      </c>
      <c r="B2991" s="49">
        <f t="shared" si="92"/>
        <v>25.46925957446804</v>
      </c>
      <c r="C2991" s="49">
        <f t="shared" si="93"/>
        <v>1.7365404255319152</v>
      </c>
      <c r="D2991" s="30">
        <v>0</v>
      </c>
      <c r="E2991" s="31">
        <v>1.7365404255319152</v>
      </c>
      <c r="F2991" s="32">
        <v>0</v>
      </c>
      <c r="G2991" s="32">
        <v>0</v>
      </c>
      <c r="H2991" s="32">
        <v>0</v>
      </c>
      <c r="I2991" s="32">
        <v>653.70000000000005</v>
      </c>
      <c r="J2991" s="29">
        <f>Лист4!E2989/1000-I2991</f>
        <v>-626.49420000000009</v>
      </c>
      <c r="K2991" s="33"/>
      <c r="L2991" s="33"/>
    </row>
    <row r="2992" spans="1:12" s="34" customFormat="1" ht="18.75" customHeight="1" x14ac:dyDescent="0.25">
      <c r="A2992" s="23" t="str">
        <f>Лист4!A2990</f>
        <v xml:space="preserve">Заводская ул. д.111 </v>
      </c>
      <c r="B2992" s="49">
        <f t="shared" si="92"/>
        <v>16.538757446808521</v>
      </c>
      <c r="C2992" s="49">
        <f t="shared" si="93"/>
        <v>1.1276425531914895</v>
      </c>
      <c r="D2992" s="30">
        <v>0</v>
      </c>
      <c r="E2992" s="31">
        <v>1.1276425531914895</v>
      </c>
      <c r="F2992" s="32">
        <v>0</v>
      </c>
      <c r="G2992" s="32">
        <v>0</v>
      </c>
      <c r="H2992" s="32">
        <v>0</v>
      </c>
      <c r="I2992" s="32">
        <v>260.7</v>
      </c>
      <c r="J2992" s="29">
        <f>Лист4!E2990/1000-I2992</f>
        <v>-243.03359999999998</v>
      </c>
      <c r="K2992" s="33"/>
      <c r="L2992" s="33"/>
    </row>
    <row r="2993" spans="1:12" s="34" customFormat="1" ht="18.75" customHeight="1" x14ac:dyDescent="0.25">
      <c r="A2993" s="23" t="str">
        <f>Лист4!A2991</f>
        <v xml:space="preserve">Заводская ул. д.113 </v>
      </c>
      <c r="B2993" s="49">
        <f t="shared" si="92"/>
        <v>9.8449531914893633</v>
      </c>
      <c r="C2993" s="49">
        <f t="shared" si="93"/>
        <v>0.67124680851063845</v>
      </c>
      <c r="D2993" s="30">
        <v>0</v>
      </c>
      <c r="E2993" s="31">
        <v>0.67124680851063845</v>
      </c>
      <c r="F2993" s="32">
        <v>0</v>
      </c>
      <c r="G2993" s="32">
        <v>0</v>
      </c>
      <c r="H2993" s="32">
        <v>0</v>
      </c>
      <c r="I2993" s="32">
        <v>0</v>
      </c>
      <c r="J2993" s="29">
        <f>Лист4!E2991/1000</f>
        <v>10.516200000000001</v>
      </c>
      <c r="K2993" s="33"/>
      <c r="L2993" s="33"/>
    </row>
    <row r="2994" spans="1:12" s="34" customFormat="1" ht="18.75" customHeight="1" x14ac:dyDescent="0.25">
      <c r="A2994" s="23" t="str">
        <f>Лист4!A2992</f>
        <v xml:space="preserve">Заводская ул. д.115 </v>
      </c>
      <c r="B2994" s="49">
        <f t="shared" si="92"/>
        <v>72.545174468085108</v>
      </c>
      <c r="C2994" s="49">
        <f t="shared" si="93"/>
        <v>1.7076255319148936</v>
      </c>
      <c r="D2994" s="30">
        <v>0</v>
      </c>
      <c r="E2994" s="31">
        <v>1.7076255319148936</v>
      </c>
      <c r="F2994" s="32">
        <v>0</v>
      </c>
      <c r="G2994" s="32">
        <v>0</v>
      </c>
      <c r="H2994" s="32">
        <v>0</v>
      </c>
      <c r="I2994" s="41">
        <v>47.5</v>
      </c>
      <c r="J2994" s="29">
        <f>Лист4!E2992/1000</f>
        <v>26.752800000000001</v>
      </c>
      <c r="K2994" s="33"/>
      <c r="L2994" s="33"/>
    </row>
    <row r="2995" spans="1:12" s="34" customFormat="1" ht="18.75" customHeight="1" x14ac:dyDescent="0.25">
      <c r="A2995" s="23" t="str">
        <f>Лист4!A2993</f>
        <v xml:space="preserve">Заводская ул. д.189 </v>
      </c>
      <c r="B2995" s="49">
        <f t="shared" si="92"/>
        <v>272.51395319148929</v>
      </c>
      <c r="C2995" s="49">
        <f t="shared" si="93"/>
        <v>18.580496808510635</v>
      </c>
      <c r="D2995" s="30">
        <v>0</v>
      </c>
      <c r="E2995" s="31">
        <v>18.580496808510635</v>
      </c>
      <c r="F2995" s="32">
        <v>0</v>
      </c>
      <c r="G2995" s="32">
        <v>0</v>
      </c>
      <c r="H2995" s="32">
        <v>0</v>
      </c>
      <c r="I2995" s="32">
        <v>0</v>
      </c>
      <c r="J2995" s="29">
        <f>Лист4!E2993/1000</f>
        <v>291.09444999999994</v>
      </c>
      <c r="K2995" s="33"/>
      <c r="L2995" s="33"/>
    </row>
    <row r="2996" spans="1:12" s="34" customFormat="1" ht="18.75" customHeight="1" x14ac:dyDescent="0.25">
      <c r="A2996" s="23" t="str">
        <f>Лист4!A2994</f>
        <v xml:space="preserve">Заводская ул. д.93 </v>
      </c>
      <c r="B2996" s="49">
        <f t="shared" si="92"/>
        <v>30.226689361702125</v>
      </c>
      <c r="C2996" s="49">
        <f t="shared" si="93"/>
        <v>2.0609106382978721</v>
      </c>
      <c r="D2996" s="30">
        <v>0</v>
      </c>
      <c r="E2996" s="31">
        <v>2.0609106382978721</v>
      </c>
      <c r="F2996" s="32">
        <v>0</v>
      </c>
      <c r="G2996" s="32">
        <v>0</v>
      </c>
      <c r="H2996" s="32">
        <v>0</v>
      </c>
      <c r="I2996" s="32">
        <v>0</v>
      </c>
      <c r="J2996" s="29">
        <f>Лист4!E2994/1000</f>
        <v>32.287599999999998</v>
      </c>
      <c r="K2996" s="33"/>
      <c r="L2996" s="33"/>
    </row>
    <row r="2997" spans="1:12" s="34" customFormat="1" ht="18.75" customHeight="1" x14ac:dyDescent="0.25">
      <c r="A2997" s="23" t="str">
        <f>Лист4!A2995</f>
        <v xml:space="preserve">Заводская ул. д.99 </v>
      </c>
      <c r="B2997" s="49">
        <f t="shared" si="92"/>
        <v>54.276246808510635</v>
      </c>
      <c r="C2997" s="49">
        <f t="shared" si="93"/>
        <v>3.7006531914893621</v>
      </c>
      <c r="D2997" s="30">
        <v>0</v>
      </c>
      <c r="E2997" s="31">
        <v>3.7006531914893621</v>
      </c>
      <c r="F2997" s="32">
        <v>0</v>
      </c>
      <c r="G2997" s="32">
        <v>0</v>
      </c>
      <c r="H2997" s="32">
        <v>0</v>
      </c>
      <c r="I2997" s="32">
        <v>0</v>
      </c>
      <c r="J2997" s="29">
        <f>Лист4!E2995/1000</f>
        <v>57.976900000000001</v>
      </c>
      <c r="K2997" s="33"/>
      <c r="L2997" s="33"/>
    </row>
    <row r="2998" spans="1:12" s="34" customFormat="1" ht="18.75" customHeight="1" x14ac:dyDescent="0.25">
      <c r="A2998" s="23" t="str">
        <f>Лист4!A2996</f>
        <v xml:space="preserve">Затонская ул. д.1 </v>
      </c>
      <c r="B2998" s="49">
        <f t="shared" si="92"/>
        <v>57.784076595744672</v>
      </c>
      <c r="C2998" s="49">
        <f t="shared" si="93"/>
        <v>3.9398234042553186</v>
      </c>
      <c r="D2998" s="30">
        <v>0</v>
      </c>
      <c r="E2998" s="31">
        <v>3.9398234042553186</v>
      </c>
      <c r="F2998" s="32">
        <v>0</v>
      </c>
      <c r="G2998" s="32">
        <v>0</v>
      </c>
      <c r="H2998" s="32">
        <v>0</v>
      </c>
      <c r="I2998" s="32">
        <v>0</v>
      </c>
      <c r="J2998" s="29">
        <f>Лист4!E2996/1000</f>
        <v>61.723899999999993</v>
      </c>
      <c r="K2998" s="33"/>
      <c r="L2998" s="33"/>
    </row>
    <row r="2999" spans="1:12" s="34" customFormat="1" ht="18.75" customHeight="1" x14ac:dyDescent="0.25">
      <c r="A2999" s="23" t="str">
        <f>Лист4!A2997</f>
        <v xml:space="preserve">Затонская ул. д.3 </v>
      </c>
      <c r="B2999" s="49">
        <f t="shared" si="92"/>
        <v>15.292434042553193</v>
      </c>
      <c r="C2999" s="49">
        <f t="shared" si="93"/>
        <v>1.0426659574468085</v>
      </c>
      <c r="D2999" s="30">
        <v>0</v>
      </c>
      <c r="E2999" s="31">
        <v>1.0426659574468085</v>
      </c>
      <c r="F2999" s="32">
        <v>0</v>
      </c>
      <c r="G2999" s="32">
        <v>0</v>
      </c>
      <c r="H2999" s="32">
        <v>0</v>
      </c>
      <c r="I2999" s="32">
        <v>0</v>
      </c>
      <c r="J2999" s="29">
        <f>Лист4!E2997/1000</f>
        <v>16.335100000000001</v>
      </c>
      <c r="K2999" s="33"/>
      <c r="L2999" s="33"/>
    </row>
    <row r="3000" spans="1:12" s="34" customFormat="1" ht="18.75" customHeight="1" x14ac:dyDescent="0.25">
      <c r="A3000" s="23" t="str">
        <f>Лист4!A2998</f>
        <v xml:space="preserve">Карбышева ул. д.3 </v>
      </c>
      <c r="B3000" s="49">
        <f t="shared" si="92"/>
        <v>538.42288510638309</v>
      </c>
      <c r="C3000" s="49">
        <f t="shared" si="93"/>
        <v>1.8970148936170217</v>
      </c>
      <c r="D3000" s="30">
        <v>0</v>
      </c>
      <c r="E3000" s="31">
        <v>1.8970148936170217</v>
      </c>
      <c r="F3000" s="32">
        <v>0</v>
      </c>
      <c r="G3000" s="32">
        <v>0</v>
      </c>
      <c r="H3000" s="32">
        <v>0</v>
      </c>
      <c r="I3000" s="41">
        <v>510.6</v>
      </c>
      <c r="J3000" s="29">
        <f>Лист4!E2998/1000</f>
        <v>29.719900000000003</v>
      </c>
      <c r="K3000" s="33"/>
      <c r="L3000" s="33"/>
    </row>
    <row r="3001" spans="1:12" s="34" customFormat="1" ht="18.75" customHeight="1" x14ac:dyDescent="0.25">
      <c r="A3001" s="23" t="str">
        <f>Лист4!A2999</f>
        <v xml:space="preserve">Карбышева ул. д.5 </v>
      </c>
      <c r="B3001" s="49">
        <f t="shared" si="92"/>
        <v>78.593923404255321</v>
      </c>
      <c r="C3001" s="49">
        <f t="shared" si="93"/>
        <v>5.3586765957446811</v>
      </c>
      <c r="D3001" s="30">
        <v>0</v>
      </c>
      <c r="E3001" s="31">
        <v>5.3586765957446811</v>
      </c>
      <c r="F3001" s="32">
        <v>0</v>
      </c>
      <c r="G3001" s="32">
        <v>0</v>
      </c>
      <c r="H3001" s="32">
        <v>0</v>
      </c>
      <c r="I3001" s="32">
        <v>0</v>
      </c>
      <c r="J3001" s="29">
        <f>Лист4!E2999/1000</f>
        <v>83.952600000000004</v>
      </c>
      <c r="K3001" s="33"/>
      <c r="L3001" s="33"/>
    </row>
    <row r="3002" spans="1:12" s="34" customFormat="1" ht="18.75" customHeight="1" x14ac:dyDescent="0.25">
      <c r="A3002" s="23" t="str">
        <f>Лист4!A3000</f>
        <v xml:space="preserve">Каспийская ул. д.5 </v>
      </c>
      <c r="B3002" s="49">
        <f t="shared" si="92"/>
        <v>27.870910638297872</v>
      </c>
      <c r="C3002" s="49">
        <f t="shared" si="93"/>
        <v>1.9002893617021277</v>
      </c>
      <c r="D3002" s="30">
        <v>0</v>
      </c>
      <c r="E3002" s="31">
        <v>1.9002893617021277</v>
      </c>
      <c r="F3002" s="32">
        <v>0</v>
      </c>
      <c r="G3002" s="32">
        <v>0</v>
      </c>
      <c r="H3002" s="32">
        <v>0</v>
      </c>
      <c r="I3002" s="32">
        <v>0</v>
      </c>
      <c r="J3002" s="29">
        <f>Лист4!E3000/1000</f>
        <v>29.7712</v>
      </c>
      <c r="K3002" s="33"/>
      <c r="L3002" s="33"/>
    </row>
    <row r="3003" spans="1:12" s="34" customFormat="1" ht="18.75" customHeight="1" x14ac:dyDescent="0.25">
      <c r="A3003" s="23" t="str">
        <f>Лист4!A3001</f>
        <v xml:space="preserve">Котовского ул. д.18А </v>
      </c>
      <c r="B3003" s="49">
        <f t="shared" si="92"/>
        <v>75.116893617021262</v>
      </c>
      <c r="C3003" s="49">
        <f t="shared" si="93"/>
        <v>5.1216063829787224</v>
      </c>
      <c r="D3003" s="30">
        <v>0</v>
      </c>
      <c r="E3003" s="31">
        <v>5.1216063829787224</v>
      </c>
      <c r="F3003" s="32">
        <v>0</v>
      </c>
      <c r="G3003" s="32">
        <v>0</v>
      </c>
      <c r="H3003" s="32">
        <v>0</v>
      </c>
      <c r="I3003" s="32">
        <v>0</v>
      </c>
      <c r="J3003" s="29">
        <f>Лист4!E3001/1000</f>
        <v>80.238499999999988</v>
      </c>
      <c r="K3003" s="33"/>
      <c r="L3003" s="33"/>
    </row>
    <row r="3004" spans="1:12" s="34" customFormat="1" ht="18.75" customHeight="1" x14ac:dyDescent="0.25">
      <c r="A3004" s="23" t="str">
        <f>Лист4!A3002</f>
        <v xml:space="preserve">Котовского ул. д.20А </v>
      </c>
      <c r="B3004" s="49">
        <f t="shared" si="92"/>
        <v>48.67635744680851</v>
      </c>
      <c r="C3004" s="49">
        <f t="shared" si="93"/>
        <v>3.3188425531914891</v>
      </c>
      <c r="D3004" s="30">
        <v>0</v>
      </c>
      <c r="E3004" s="31">
        <v>3.3188425531914891</v>
      </c>
      <c r="F3004" s="32">
        <v>0</v>
      </c>
      <c r="G3004" s="32">
        <v>0</v>
      </c>
      <c r="H3004" s="32">
        <v>0</v>
      </c>
      <c r="I3004" s="32">
        <v>0</v>
      </c>
      <c r="J3004" s="29">
        <f>Лист4!E3002/1000</f>
        <v>51.995199999999997</v>
      </c>
      <c r="K3004" s="33"/>
      <c r="L3004" s="33"/>
    </row>
    <row r="3005" spans="1:12" s="34" customFormat="1" ht="18.75" customHeight="1" x14ac:dyDescent="0.25">
      <c r="A3005" s="23" t="str">
        <f>Лист4!A3003</f>
        <v xml:space="preserve">Крупской ул. д.11 </v>
      </c>
      <c r="B3005" s="49">
        <f t="shared" si="92"/>
        <v>106.29005106382978</v>
      </c>
      <c r="C3005" s="49">
        <f t="shared" si="93"/>
        <v>7.247048936170212</v>
      </c>
      <c r="D3005" s="30">
        <v>0</v>
      </c>
      <c r="E3005" s="31">
        <v>7.247048936170212</v>
      </c>
      <c r="F3005" s="32">
        <v>0</v>
      </c>
      <c r="G3005" s="32">
        <v>0</v>
      </c>
      <c r="H3005" s="32">
        <v>0</v>
      </c>
      <c r="I3005" s="32">
        <v>0</v>
      </c>
      <c r="J3005" s="29">
        <f>Лист4!E3003/1000</f>
        <v>113.5371</v>
      </c>
      <c r="K3005" s="33"/>
      <c r="L3005" s="33"/>
    </row>
    <row r="3006" spans="1:12" s="34" customFormat="1" ht="18.75" customHeight="1" x14ac:dyDescent="0.25">
      <c r="A3006" s="23" t="str">
        <f>Лист4!A3004</f>
        <v xml:space="preserve">Крупской ул. д.12 </v>
      </c>
      <c r="B3006" s="49">
        <f t="shared" si="92"/>
        <v>103.73402553191491</v>
      </c>
      <c r="C3006" s="49">
        <f t="shared" si="93"/>
        <v>7.0727744680851075</v>
      </c>
      <c r="D3006" s="30">
        <v>0</v>
      </c>
      <c r="E3006" s="31">
        <v>7.0727744680851075</v>
      </c>
      <c r="F3006" s="32">
        <v>0</v>
      </c>
      <c r="G3006" s="32">
        <v>0</v>
      </c>
      <c r="H3006" s="32">
        <v>0</v>
      </c>
      <c r="I3006" s="32">
        <v>0</v>
      </c>
      <c r="J3006" s="29">
        <f>Лист4!E3004/1000</f>
        <v>110.80680000000001</v>
      </c>
      <c r="K3006" s="33"/>
      <c r="L3006" s="33"/>
    </row>
    <row r="3007" spans="1:12" s="34" customFormat="1" ht="18.75" customHeight="1" x14ac:dyDescent="0.25">
      <c r="A3007" s="23" t="str">
        <f>Лист4!A3005</f>
        <v xml:space="preserve">Крупской ул. д.13 </v>
      </c>
      <c r="B3007" s="49">
        <f t="shared" si="92"/>
        <v>21.236646808510638</v>
      </c>
      <c r="C3007" s="49">
        <f t="shared" si="93"/>
        <v>1.4479531914893617</v>
      </c>
      <c r="D3007" s="30">
        <v>0</v>
      </c>
      <c r="E3007" s="31">
        <v>1.4479531914893617</v>
      </c>
      <c r="F3007" s="32">
        <v>0</v>
      </c>
      <c r="G3007" s="32">
        <v>0</v>
      </c>
      <c r="H3007" s="32">
        <v>0</v>
      </c>
      <c r="I3007" s="32">
        <v>0</v>
      </c>
      <c r="J3007" s="29">
        <f>Лист4!E3005/1000</f>
        <v>22.6846</v>
      </c>
      <c r="K3007" s="33"/>
      <c r="L3007" s="33"/>
    </row>
    <row r="3008" spans="1:12" s="34" customFormat="1" ht="18.75" customHeight="1" x14ac:dyDescent="0.25">
      <c r="A3008" s="23" t="str">
        <f>Лист4!A3006</f>
        <v xml:space="preserve">Крупской ул. д.16 </v>
      </c>
      <c r="B3008" s="49">
        <f t="shared" si="92"/>
        <v>105.48354042553191</v>
      </c>
      <c r="C3008" s="49">
        <f t="shared" si="93"/>
        <v>7.1920595744680842</v>
      </c>
      <c r="D3008" s="30">
        <v>0</v>
      </c>
      <c r="E3008" s="31">
        <v>7.1920595744680842</v>
      </c>
      <c r="F3008" s="32">
        <v>0</v>
      </c>
      <c r="G3008" s="32">
        <v>0</v>
      </c>
      <c r="H3008" s="32">
        <v>0</v>
      </c>
      <c r="I3008" s="32">
        <v>0</v>
      </c>
      <c r="J3008" s="29">
        <f>Лист4!E3006/1000</f>
        <v>112.6756</v>
      </c>
      <c r="K3008" s="33"/>
      <c r="L3008" s="33"/>
    </row>
    <row r="3009" spans="1:12" s="34" customFormat="1" ht="18.75" customHeight="1" x14ac:dyDescent="0.25">
      <c r="A3009" s="23" t="str">
        <f>Лист4!A3007</f>
        <v xml:space="preserve">Крупской ул. д.7 </v>
      </c>
      <c r="B3009" s="49">
        <f t="shared" si="92"/>
        <v>95.491089361702137</v>
      </c>
      <c r="C3009" s="49">
        <f t="shared" si="93"/>
        <v>4.0562106382978733</v>
      </c>
      <c r="D3009" s="30">
        <v>0</v>
      </c>
      <c r="E3009" s="31">
        <v>4.0562106382978733</v>
      </c>
      <c r="F3009" s="32">
        <v>0</v>
      </c>
      <c r="G3009" s="32">
        <v>0</v>
      </c>
      <c r="H3009" s="32">
        <v>0</v>
      </c>
      <c r="I3009" s="41">
        <v>36</v>
      </c>
      <c r="J3009" s="29">
        <f>Лист4!E3007/1000</f>
        <v>63.547300000000007</v>
      </c>
      <c r="K3009" s="33"/>
      <c r="L3009" s="33"/>
    </row>
    <row r="3010" spans="1:12" s="34" customFormat="1" ht="18.75" customHeight="1" x14ac:dyDescent="0.25">
      <c r="A3010" s="23" t="str">
        <f>Лист4!A3008</f>
        <v xml:space="preserve">Крупской ул. д.9 </v>
      </c>
      <c r="B3010" s="49">
        <f t="shared" si="92"/>
        <v>69.83062127659575</v>
      </c>
      <c r="C3010" s="49">
        <f t="shared" si="93"/>
        <v>4.7611787234042557</v>
      </c>
      <c r="D3010" s="30">
        <v>0</v>
      </c>
      <c r="E3010" s="31">
        <v>4.7611787234042557</v>
      </c>
      <c r="F3010" s="32">
        <v>0</v>
      </c>
      <c r="G3010" s="32">
        <v>0</v>
      </c>
      <c r="H3010" s="32">
        <v>0</v>
      </c>
      <c r="I3010" s="32">
        <v>0</v>
      </c>
      <c r="J3010" s="29">
        <f>Лист4!E3008/1000</f>
        <v>74.591800000000006</v>
      </c>
      <c r="K3010" s="33"/>
      <c r="L3010" s="33"/>
    </row>
    <row r="3011" spans="1:12" s="34" customFormat="1" ht="18.75" customHeight="1" x14ac:dyDescent="0.25">
      <c r="A3011" s="23" t="str">
        <f>Лист4!A3009</f>
        <v xml:space="preserve">Кузбасская ул. д.2 </v>
      </c>
      <c r="B3011" s="49">
        <f t="shared" si="92"/>
        <v>8.7070212765957056</v>
      </c>
      <c r="C3011" s="49">
        <f t="shared" si="93"/>
        <v>11.9215787234043</v>
      </c>
      <c r="D3011" s="30">
        <v>0</v>
      </c>
      <c r="E3011" s="31">
        <v>11.9215787234043</v>
      </c>
      <c r="F3011" s="32">
        <v>0</v>
      </c>
      <c r="G3011" s="32">
        <v>0</v>
      </c>
      <c r="H3011" s="32">
        <v>0</v>
      </c>
      <c r="I3011" s="32">
        <v>207.4</v>
      </c>
      <c r="J3011" s="29">
        <f>Лист4!E3009/1000-I3011</f>
        <v>-186.7714</v>
      </c>
      <c r="K3011" s="33"/>
      <c r="L3011" s="33"/>
    </row>
    <row r="3012" spans="1:12" s="34" customFormat="1" ht="18.75" customHeight="1" x14ac:dyDescent="0.25">
      <c r="A3012" s="23" t="str">
        <f>Лист4!A3010</f>
        <v xml:space="preserve">Куприна ул. д.1А </v>
      </c>
      <c r="B3012" s="49">
        <f t="shared" ref="B3012:B3075" si="94">J3012+I3012-E3012</f>
        <v>9.5806382978723104</v>
      </c>
      <c r="C3012" s="49">
        <f t="shared" ref="C3012:C3075" si="95">E3012</f>
        <v>14.851161702127699</v>
      </c>
      <c r="D3012" s="30">
        <v>0</v>
      </c>
      <c r="E3012" s="31">
        <v>14.851161702127699</v>
      </c>
      <c r="F3012" s="32">
        <v>0</v>
      </c>
      <c r="G3012" s="32">
        <v>0</v>
      </c>
      <c r="H3012" s="32">
        <v>0</v>
      </c>
      <c r="I3012" s="32">
        <v>257.10000000000002</v>
      </c>
      <c r="J3012" s="29">
        <f>Лист4!E3010/1000-I3012</f>
        <v>-232.66820000000001</v>
      </c>
      <c r="K3012" s="33"/>
      <c r="L3012" s="33"/>
    </row>
    <row r="3013" spans="1:12" s="34" customFormat="1" ht="18.75" customHeight="1" x14ac:dyDescent="0.25">
      <c r="A3013" s="23" t="str">
        <f>Лист4!A3011</f>
        <v xml:space="preserve">Ленина ул. д.86 </v>
      </c>
      <c r="B3013" s="49">
        <f t="shared" si="94"/>
        <v>15.556527659574469</v>
      </c>
      <c r="C3013" s="49">
        <f t="shared" si="95"/>
        <v>1.060672340425532</v>
      </c>
      <c r="D3013" s="30">
        <v>0</v>
      </c>
      <c r="E3013" s="31">
        <v>1.060672340425532</v>
      </c>
      <c r="F3013" s="32">
        <v>0</v>
      </c>
      <c r="G3013" s="32">
        <v>0</v>
      </c>
      <c r="H3013" s="32">
        <v>0</v>
      </c>
      <c r="I3013" s="32">
        <v>0</v>
      </c>
      <c r="J3013" s="29">
        <f>Лист4!E3011/1000</f>
        <v>16.6172</v>
      </c>
      <c r="K3013" s="33"/>
      <c r="L3013" s="33"/>
    </row>
    <row r="3014" spans="1:12" s="34" customFormat="1" ht="18.75" customHeight="1" x14ac:dyDescent="0.25">
      <c r="A3014" s="23" t="str">
        <f>Лист4!A3012</f>
        <v xml:space="preserve">Ленинградская ул. д.4А </v>
      </c>
      <c r="B3014" s="49">
        <f t="shared" si="94"/>
        <v>363.80960851063833</v>
      </c>
      <c r="C3014" s="49">
        <f t="shared" si="95"/>
        <v>24.314291489361704</v>
      </c>
      <c r="D3014" s="30">
        <v>0</v>
      </c>
      <c r="E3014" s="31">
        <v>24.314291489361704</v>
      </c>
      <c r="F3014" s="32">
        <v>0</v>
      </c>
      <c r="G3014" s="32">
        <v>0</v>
      </c>
      <c r="H3014" s="32">
        <v>0</v>
      </c>
      <c r="I3014" s="32">
        <v>614.70000000000005</v>
      </c>
      <c r="J3014" s="29">
        <f>Лист4!E3012/1000-I3014</f>
        <v>-226.5761</v>
      </c>
      <c r="K3014" s="33"/>
      <c r="L3014" s="33"/>
    </row>
    <row r="3015" spans="1:12" s="34" customFormat="1" ht="18.75" customHeight="1" x14ac:dyDescent="0.25">
      <c r="A3015" s="23" t="str">
        <f>Лист4!A3013</f>
        <v xml:space="preserve">Маяковского ул. д.3 </v>
      </c>
      <c r="B3015" s="49">
        <f t="shared" si="94"/>
        <v>147.93621276595746</v>
      </c>
      <c r="C3015" s="49">
        <f t="shared" si="95"/>
        <v>1.1342872340425532</v>
      </c>
      <c r="D3015" s="30">
        <v>0</v>
      </c>
      <c r="E3015" s="31">
        <v>1.1342872340425532</v>
      </c>
      <c r="F3015" s="32">
        <v>0</v>
      </c>
      <c r="G3015" s="32">
        <v>0</v>
      </c>
      <c r="H3015" s="32">
        <v>0</v>
      </c>
      <c r="I3015" s="32">
        <v>131.30000000000001</v>
      </c>
      <c r="J3015" s="29">
        <f>Лист4!E3013/1000-I3015</f>
        <v>17.770499999999998</v>
      </c>
      <c r="K3015" s="33"/>
      <c r="L3015" s="33"/>
    </row>
    <row r="3016" spans="1:12" s="34" customFormat="1" ht="18.75" customHeight="1" x14ac:dyDescent="0.25">
      <c r="A3016" s="23" t="str">
        <f>Лист4!A3014</f>
        <v xml:space="preserve">Мелиораторов мкн. д.1 </v>
      </c>
      <c r="B3016" s="49">
        <f t="shared" si="94"/>
        <v>91.424791489361681</v>
      </c>
      <c r="C3016" s="49">
        <f t="shared" si="95"/>
        <v>6.2335085106382966</v>
      </c>
      <c r="D3016" s="30">
        <v>0</v>
      </c>
      <c r="E3016" s="31">
        <v>6.2335085106382966</v>
      </c>
      <c r="F3016" s="32">
        <v>0</v>
      </c>
      <c r="G3016" s="32">
        <v>0</v>
      </c>
      <c r="H3016" s="32">
        <v>0</v>
      </c>
      <c r="I3016" s="32">
        <v>0</v>
      </c>
      <c r="J3016" s="29">
        <f>Лист4!E3014/1000</f>
        <v>97.658299999999983</v>
      </c>
      <c r="K3016" s="33"/>
      <c r="L3016" s="33"/>
    </row>
    <row r="3017" spans="1:12" s="34" customFormat="1" ht="18.75" customHeight="1" x14ac:dyDescent="0.25">
      <c r="A3017" s="23" t="str">
        <f>Лист4!A3015</f>
        <v xml:space="preserve">Мелиораторов мкн. д.10 </v>
      </c>
      <c r="B3017" s="49">
        <f t="shared" si="94"/>
        <v>127.77674893617021</v>
      </c>
      <c r="C3017" s="49">
        <f t="shared" si="95"/>
        <v>8.7120510638297866</v>
      </c>
      <c r="D3017" s="30">
        <v>0</v>
      </c>
      <c r="E3017" s="31">
        <v>8.7120510638297866</v>
      </c>
      <c r="F3017" s="32">
        <v>0</v>
      </c>
      <c r="G3017" s="32">
        <v>0</v>
      </c>
      <c r="H3017" s="32">
        <v>0</v>
      </c>
      <c r="I3017" s="32">
        <v>0</v>
      </c>
      <c r="J3017" s="29">
        <f>Лист4!E3015/1000</f>
        <v>136.4888</v>
      </c>
      <c r="K3017" s="33"/>
      <c r="L3017" s="33"/>
    </row>
    <row r="3018" spans="1:12" s="34" customFormat="1" ht="18.75" customHeight="1" x14ac:dyDescent="0.25">
      <c r="A3018" s="23" t="str">
        <f>Лист4!A3016</f>
        <v xml:space="preserve">Мелиораторов мкн. д.11 </v>
      </c>
      <c r="B3018" s="49">
        <f t="shared" si="94"/>
        <v>183.10094468085109</v>
      </c>
      <c r="C3018" s="49">
        <f t="shared" si="95"/>
        <v>12.484155319148936</v>
      </c>
      <c r="D3018" s="30">
        <v>0</v>
      </c>
      <c r="E3018" s="31">
        <v>12.484155319148936</v>
      </c>
      <c r="F3018" s="32">
        <v>0</v>
      </c>
      <c r="G3018" s="32">
        <v>0</v>
      </c>
      <c r="H3018" s="32">
        <v>0</v>
      </c>
      <c r="I3018" s="32">
        <v>0</v>
      </c>
      <c r="J3018" s="29">
        <f>Лист4!E3016/1000</f>
        <v>195.58510000000001</v>
      </c>
      <c r="K3018" s="33"/>
      <c r="L3018" s="33"/>
    </row>
    <row r="3019" spans="1:12" s="34" customFormat="1" ht="18.75" customHeight="1" x14ac:dyDescent="0.25">
      <c r="A3019" s="23" t="str">
        <f>Лист4!A3017</f>
        <v xml:space="preserve">Мелиораторов мкн. д.12 </v>
      </c>
      <c r="B3019" s="49">
        <f t="shared" si="94"/>
        <v>161.75349787234043</v>
      </c>
      <c r="C3019" s="49">
        <f t="shared" si="95"/>
        <v>10.074102127659575</v>
      </c>
      <c r="D3019" s="30">
        <v>0</v>
      </c>
      <c r="E3019" s="31">
        <v>10.074102127659575</v>
      </c>
      <c r="F3019" s="32">
        <v>0</v>
      </c>
      <c r="G3019" s="32">
        <v>0</v>
      </c>
      <c r="H3019" s="32">
        <v>0</v>
      </c>
      <c r="I3019" s="41">
        <v>14</v>
      </c>
      <c r="J3019" s="29">
        <f>Лист4!E3017/1000</f>
        <v>157.82760000000002</v>
      </c>
      <c r="K3019" s="33"/>
      <c r="L3019" s="33"/>
    </row>
    <row r="3020" spans="1:12" s="34" customFormat="1" ht="18.75" customHeight="1" x14ac:dyDescent="0.25">
      <c r="A3020" s="23" t="str">
        <f>Лист4!A3018</f>
        <v xml:space="preserve">Мелиораторов мкн. д.13 </v>
      </c>
      <c r="B3020" s="49">
        <f t="shared" si="94"/>
        <v>173.59761702127659</v>
      </c>
      <c r="C3020" s="49">
        <f t="shared" si="95"/>
        <v>10.254382978723406</v>
      </c>
      <c r="D3020" s="30">
        <v>0</v>
      </c>
      <c r="E3020" s="31">
        <v>10.254382978723406</v>
      </c>
      <c r="F3020" s="32">
        <v>0</v>
      </c>
      <c r="G3020" s="32">
        <v>0</v>
      </c>
      <c r="H3020" s="32">
        <v>0</v>
      </c>
      <c r="I3020" s="41">
        <v>23.2</v>
      </c>
      <c r="J3020" s="29">
        <f>Лист4!E3018/1000</f>
        <v>160.65200000000002</v>
      </c>
      <c r="K3020" s="33"/>
      <c r="L3020" s="33"/>
    </row>
    <row r="3021" spans="1:12" s="34" customFormat="1" ht="18.75" customHeight="1" x14ac:dyDescent="0.25">
      <c r="A3021" s="23" t="str">
        <f>Лист4!A3019</f>
        <v xml:space="preserve">Мелиораторов мкн. д.14 </v>
      </c>
      <c r="B3021" s="49">
        <f t="shared" si="94"/>
        <v>203.27588936170213</v>
      </c>
      <c r="C3021" s="49">
        <f t="shared" si="95"/>
        <v>12.468810638297871</v>
      </c>
      <c r="D3021" s="30">
        <v>0</v>
      </c>
      <c r="E3021" s="31">
        <v>12.468810638297871</v>
      </c>
      <c r="F3021" s="32">
        <v>0</v>
      </c>
      <c r="G3021" s="32">
        <v>0</v>
      </c>
      <c r="H3021" s="32">
        <v>0</v>
      </c>
      <c r="I3021" s="41">
        <v>20.399999999999999</v>
      </c>
      <c r="J3021" s="29">
        <f>Лист4!E3019/1000</f>
        <v>195.34469999999999</v>
      </c>
      <c r="K3021" s="33"/>
      <c r="L3021" s="33"/>
    </row>
    <row r="3022" spans="1:12" s="34" customFormat="1" ht="18.75" customHeight="1" x14ac:dyDescent="0.25">
      <c r="A3022" s="23" t="str">
        <f>Лист4!A3020</f>
        <v xml:space="preserve">Мелиораторов мкн. д.16 </v>
      </c>
      <c r="B3022" s="49">
        <f t="shared" si="94"/>
        <v>176.84810468085107</v>
      </c>
      <c r="C3022" s="49">
        <f t="shared" si="95"/>
        <v>12.057825319148936</v>
      </c>
      <c r="D3022" s="30">
        <v>0</v>
      </c>
      <c r="E3022" s="31">
        <v>12.057825319148936</v>
      </c>
      <c r="F3022" s="32">
        <v>0</v>
      </c>
      <c r="G3022" s="32">
        <v>0</v>
      </c>
      <c r="H3022" s="32">
        <v>0</v>
      </c>
      <c r="I3022" s="41">
        <v>1051.7</v>
      </c>
      <c r="J3022" s="29">
        <f>Лист4!E3020/1000-I3022</f>
        <v>-862.79407000000003</v>
      </c>
      <c r="K3022" s="33"/>
      <c r="L3022" s="33"/>
    </row>
    <row r="3023" spans="1:12" s="34" customFormat="1" ht="18.75" customHeight="1" x14ac:dyDescent="0.25">
      <c r="A3023" s="23" t="str">
        <f>Лист4!A3021</f>
        <v xml:space="preserve">Мелиораторов мкн. д.18 </v>
      </c>
      <c r="B3023" s="49">
        <f t="shared" si="94"/>
        <v>165.01235744680852</v>
      </c>
      <c r="C3023" s="49">
        <f t="shared" si="95"/>
        <v>11.25084255319149</v>
      </c>
      <c r="D3023" s="30">
        <v>0</v>
      </c>
      <c r="E3023" s="31">
        <v>11.25084255319149</v>
      </c>
      <c r="F3023" s="32">
        <v>0</v>
      </c>
      <c r="G3023" s="32">
        <v>0</v>
      </c>
      <c r="H3023" s="32">
        <v>0</v>
      </c>
      <c r="I3023" s="32">
        <v>0</v>
      </c>
      <c r="J3023" s="29">
        <f>Лист4!E3021/1000</f>
        <v>176.26320000000001</v>
      </c>
      <c r="K3023" s="33"/>
      <c r="L3023" s="33"/>
    </row>
    <row r="3024" spans="1:12" s="34" customFormat="1" ht="18.75" customHeight="1" x14ac:dyDescent="0.25">
      <c r="A3024" s="23" t="str">
        <f>Лист4!A3022</f>
        <v xml:space="preserve">Мелиораторов мкн. д.19 </v>
      </c>
      <c r="B3024" s="49">
        <f t="shared" si="94"/>
        <v>0</v>
      </c>
      <c r="C3024" s="49">
        <f t="shared" si="95"/>
        <v>0</v>
      </c>
      <c r="D3024" s="30">
        <v>0</v>
      </c>
      <c r="E3024" s="31">
        <v>0</v>
      </c>
      <c r="F3024" s="32">
        <v>0</v>
      </c>
      <c r="G3024" s="32">
        <v>0</v>
      </c>
      <c r="H3024" s="32">
        <v>0</v>
      </c>
      <c r="I3024" s="32">
        <v>0</v>
      </c>
      <c r="J3024" s="29">
        <f>Лист4!E3022/1000</f>
        <v>0</v>
      </c>
      <c r="K3024" s="33"/>
      <c r="L3024" s="33"/>
    </row>
    <row r="3025" spans="1:12" s="34" customFormat="1" ht="18.75" customHeight="1" x14ac:dyDescent="0.25">
      <c r="A3025" s="23" t="str">
        <f>Лист4!A3023</f>
        <v xml:space="preserve">Мелиораторов мкн. д.3 </v>
      </c>
      <c r="B3025" s="49">
        <f t="shared" si="94"/>
        <v>70.433514893617058</v>
      </c>
      <c r="C3025" s="49">
        <f t="shared" si="95"/>
        <v>4.8022851063829783</v>
      </c>
      <c r="D3025" s="30">
        <v>0</v>
      </c>
      <c r="E3025" s="31">
        <v>4.8022851063829783</v>
      </c>
      <c r="F3025" s="32">
        <v>0</v>
      </c>
      <c r="G3025" s="32">
        <v>0</v>
      </c>
      <c r="H3025" s="32">
        <v>0</v>
      </c>
      <c r="I3025" s="32">
        <v>1010</v>
      </c>
      <c r="J3025" s="29">
        <f>Лист4!E3023/1000-I3025</f>
        <v>-934.76419999999996</v>
      </c>
      <c r="K3025" s="33"/>
      <c r="L3025" s="33"/>
    </row>
    <row r="3026" spans="1:12" s="34" customFormat="1" ht="18.75" customHeight="1" x14ac:dyDescent="0.25">
      <c r="A3026" s="23" t="str">
        <f>Лист4!A3024</f>
        <v xml:space="preserve">Мелиораторов мкн. д.4 </v>
      </c>
      <c r="B3026" s="49">
        <f t="shared" si="94"/>
        <v>99.651012765957432</v>
      </c>
      <c r="C3026" s="49">
        <f t="shared" si="95"/>
        <v>6.7943872340425528</v>
      </c>
      <c r="D3026" s="30">
        <v>0</v>
      </c>
      <c r="E3026" s="31">
        <v>6.7943872340425528</v>
      </c>
      <c r="F3026" s="32">
        <v>0</v>
      </c>
      <c r="G3026" s="32">
        <v>0</v>
      </c>
      <c r="H3026" s="32">
        <v>0</v>
      </c>
      <c r="I3026" s="32">
        <v>0</v>
      </c>
      <c r="J3026" s="29">
        <f>Лист4!E3024/1000</f>
        <v>106.44539999999999</v>
      </c>
      <c r="K3026" s="33"/>
      <c r="L3026" s="33"/>
    </row>
    <row r="3027" spans="1:12" s="34" customFormat="1" ht="18.75" customHeight="1" x14ac:dyDescent="0.25">
      <c r="A3027" s="23" t="str">
        <f>Лист4!A3025</f>
        <v xml:space="preserve">Мелиораторов мкн. д.5 </v>
      </c>
      <c r="B3027" s="49">
        <f t="shared" si="94"/>
        <v>92.36030638297872</v>
      </c>
      <c r="C3027" s="49">
        <f t="shared" si="95"/>
        <v>6.2972936170212765</v>
      </c>
      <c r="D3027" s="30">
        <v>0</v>
      </c>
      <c r="E3027" s="31">
        <v>6.2972936170212765</v>
      </c>
      <c r="F3027" s="32">
        <v>0</v>
      </c>
      <c r="G3027" s="32">
        <v>0</v>
      </c>
      <c r="H3027" s="32">
        <v>0</v>
      </c>
      <c r="I3027" s="32">
        <v>886</v>
      </c>
      <c r="J3027" s="29">
        <f>Лист4!E3025/1000-I3027</f>
        <v>-787.3424</v>
      </c>
      <c r="K3027" s="33"/>
      <c r="L3027" s="33"/>
    </row>
    <row r="3028" spans="1:12" s="34" customFormat="1" ht="18.75" customHeight="1" x14ac:dyDescent="0.25">
      <c r="A3028" s="23" t="str">
        <f>Лист4!A3026</f>
        <v xml:space="preserve">Мелиораторов мкн. д.6 </v>
      </c>
      <c r="B3028" s="49">
        <f t="shared" si="94"/>
        <v>75.449608510638285</v>
      </c>
      <c r="C3028" s="49">
        <f t="shared" si="95"/>
        <v>5.1442914893617013</v>
      </c>
      <c r="D3028" s="30">
        <v>0</v>
      </c>
      <c r="E3028" s="31">
        <v>5.1442914893617013</v>
      </c>
      <c r="F3028" s="32">
        <v>0</v>
      </c>
      <c r="G3028" s="32">
        <v>0</v>
      </c>
      <c r="H3028" s="32">
        <v>0</v>
      </c>
      <c r="I3028" s="32">
        <v>0</v>
      </c>
      <c r="J3028" s="29">
        <f>Лист4!E3026/1000</f>
        <v>80.593899999999991</v>
      </c>
      <c r="K3028" s="33"/>
      <c r="L3028" s="33"/>
    </row>
    <row r="3029" spans="1:12" s="34" customFormat="1" ht="18.75" customHeight="1" x14ac:dyDescent="0.25">
      <c r="A3029" s="23" t="str">
        <f>Лист4!A3027</f>
        <v xml:space="preserve">Мелиораторов мкн. д.7 </v>
      </c>
      <c r="B3029" s="49">
        <f t="shared" si="94"/>
        <v>59.441004255319143</v>
      </c>
      <c r="C3029" s="49">
        <f t="shared" si="95"/>
        <v>4.0527957446808509</v>
      </c>
      <c r="D3029" s="30">
        <v>0</v>
      </c>
      <c r="E3029" s="31">
        <v>4.0527957446808509</v>
      </c>
      <c r="F3029" s="32">
        <v>0</v>
      </c>
      <c r="G3029" s="32">
        <v>0</v>
      </c>
      <c r="H3029" s="32">
        <v>0</v>
      </c>
      <c r="I3029" s="32">
        <v>134.69999999999999</v>
      </c>
      <c r="J3029" s="29">
        <f>Лист4!E3027/1000-I3029</f>
        <v>-71.206199999999995</v>
      </c>
      <c r="K3029" s="33"/>
      <c r="L3029" s="33"/>
    </row>
    <row r="3030" spans="1:12" s="34" customFormat="1" ht="18.75" customHeight="1" x14ac:dyDescent="0.25">
      <c r="A3030" s="23" t="str">
        <f>Лист4!A3028</f>
        <v xml:space="preserve">Мелиораторов мкн. д.8 </v>
      </c>
      <c r="B3030" s="49">
        <f t="shared" si="94"/>
        <v>121.5194808510638</v>
      </c>
      <c r="C3030" s="49">
        <f t="shared" si="95"/>
        <v>8.285419148936171</v>
      </c>
      <c r="D3030" s="30">
        <v>0</v>
      </c>
      <c r="E3030" s="31">
        <v>8.285419148936171</v>
      </c>
      <c r="F3030" s="32">
        <v>0</v>
      </c>
      <c r="G3030" s="32">
        <v>0</v>
      </c>
      <c r="H3030" s="32">
        <v>0</v>
      </c>
      <c r="I3030" s="32">
        <v>550.4</v>
      </c>
      <c r="J3030" s="29">
        <f>Лист4!E3028/1000-I3030</f>
        <v>-420.5951</v>
      </c>
      <c r="K3030" s="33"/>
      <c r="L3030" s="33"/>
    </row>
    <row r="3031" spans="1:12" s="34" customFormat="1" ht="18.75" customHeight="1" x14ac:dyDescent="0.25">
      <c r="A3031" s="23" t="str">
        <f>Лист4!A3029</f>
        <v xml:space="preserve">Мира ул. д.99 </v>
      </c>
      <c r="B3031" s="49">
        <f t="shared" si="94"/>
        <v>0</v>
      </c>
      <c r="C3031" s="49">
        <f t="shared" si="95"/>
        <v>0</v>
      </c>
      <c r="D3031" s="30">
        <v>0</v>
      </c>
      <c r="E3031" s="31">
        <v>0</v>
      </c>
      <c r="F3031" s="32">
        <v>0</v>
      </c>
      <c r="G3031" s="32">
        <v>0</v>
      </c>
      <c r="H3031" s="32">
        <v>0</v>
      </c>
      <c r="I3031" s="32">
        <v>0</v>
      </c>
      <c r="J3031" s="29">
        <f>Лист4!E3029/1000</f>
        <v>0</v>
      </c>
      <c r="K3031" s="33"/>
      <c r="L3031" s="33"/>
    </row>
    <row r="3032" spans="1:12" s="34" customFormat="1" ht="18.75" customHeight="1" x14ac:dyDescent="0.25">
      <c r="A3032" s="23" t="str">
        <f>Лист4!A3030</f>
        <v xml:space="preserve">Нестерова ул. д.1 </v>
      </c>
      <c r="B3032" s="49">
        <f t="shared" si="94"/>
        <v>250.2556638297873</v>
      </c>
      <c r="C3032" s="49">
        <f t="shared" si="95"/>
        <v>17.062886170212771</v>
      </c>
      <c r="D3032" s="30">
        <v>0</v>
      </c>
      <c r="E3032" s="31">
        <v>17.062886170212771</v>
      </c>
      <c r="F3032" s="32">
        <v>0</v>
      </c>
      <c r="G3032" s="32">
        <v>0</v>
      </c>
      <c r="H3032" s="32">
        <v>0</v>
      </c>
      <c r="I3032" s="32">
        <v>0</v>
      </c>
      <c r="J3032" s="29">
        <f>Лист4!E3030/1000</f>
        <v>267.31855000000007</v>
      </c>
      <c r="K3032" s="33"/>
      <c r="L3032" s="33"/>
    </row>
    <row r="3033" spans="1:12" s="34" customFormat="1" ht="18.75" customHeight="1" x14ac:dyDescent="0.25">
      <c r="A3033" s="23" t="str">
        <f>Лист4!A3031</f>
        <v xml:space="preserve">Нестерова ул. д.2 </v>
      </c>
      <c r="B3033" s="49">
        <f t="shared" si="94"/>
        <v>267.9447404255319</v>
      </c>
      <c r="C3033" s="49">
        <f t="shared" si="95"/>
        <v>18.268959574468088</v>
      </c>
      <c r="D3033" s="30">
        <v>0</v>
      </c>
      <c r="E3033" s="31">
        <v>18.268959574468088</v>
      </c>
      <c r="F3033" s="32">
        <v>0</v>
      </c>
      <c r="G3033" s="32">
        <v>0</v>
      </c>
      <c r="H3033" s="32">
        <v>0</v>
      </c>
      <c r="I3033" s="32">
        <v>0</v>
      </c>
      <c r="J3033" s="29">
        <f>Лист4!E3031/1000</f>
        <v>286.21370000000002</v>
      </c>
      <c r="K3033" s="33"/>
      <c r="L3033" s="33"/>
    </row>
    <row r="3034" spans="1:12" s="34" customFormat="1" ht="18.75" customHeight="1" x14ac:dyDescent="0.25">
      <c r="A3034" s="23" t="str">
        <f>Лист4!A3032</f>
        <v xml:space="preserve">Нестерова ул. д.3 </v>
      </c>
      <c r="B3034" s="49">
        <f t="shared" si="94"/>
        <v>300.28981446808513</v>
      </c>
      <c r="C3034" s="49">
        <f t="shared" si="95"/>
        <v>1.3493055319148965</v>
      </c>
      <c r="D3034" s="30">
        <v>0</v>
      </c>
      <c r="E3034" s="31">
        <v>1.3493055319148965</v>
      </c>
      <c r="F3034" s="32">
        <v>0</v>
      </c>
      <c r="G3034" s="32">
        <v>0</v>
      </c>
      <c r="H3034" s="32">
        <v>0</v>
      </c>
      <c r="I3034" s="32">
        <v>280.5</v>
      </c>
      <c r="J3034" s="29">
        <f>Лист4!E3032/1000-I3034</f>
        <v>21.139120000000048</v>
      </c>
      <c r="K3034" s="33"/>
      <c r="L3034" s="33"/>
    </row>
    <row r="3035" spans="1:12" s="34" customFormat="1" ht="18.75" customHeight="1" x14ac:dyDescent="0.25">
      <c r="A3035" s="23" t="str">
        <f>Лист4!A3033</f>
        <v xml:space="preserve">Нестерова ул. д.6 </v>
      </c>
      <c r="B3035" s="49">
        <f t="shared" si="94"/>
        <v>159.61851914893617</v>
      </c>
      <c r="C3035" s="49">
        <f t="shared" si="95"/>
        <v>10.883080851063831</v>
      </c>
      <c r="D3035" s="30">
        <v>0</v>
      </c>
      <c r="E3035" s="31">
        <v>10.883080851063831</v>
      </c>
      <c r="F3035" s="32">
        <v>0</v>
      </c>
      <c r="G3035" s="32">
        <v>0</v>
      </c>
      <c r="H3035" s="32">
        <v>0</v>
      </c>
      <c r="I3035" s="32">
        <v>176.3</v>
      </c>
      <c r="J3035" s="29">
        <f>Лист4!E3033/1000-I3035</f>
        <v>-5.7984000000000151</v>
      </c>
      <c r="K3035" s="33"/>
      <c r="L3035" s="33"/>
    </row>
    <row r="3036" spans="1:12" s="34" customFormat="1" ht="18.75" customHeight="1" x14ac:dyDescent="0.25">
      <c r="A3036" s="23" t="str">
        <f>Лист4!A3034</f>
        <v xml:space="preserve">Нестерова ул. д.7 </v>
      </c>
      <c r="B3036" s="49">
        <f t="shared" si="94"/>
        <v>180.56598297872341</v>
      </c>
      <c r="C3036" s="49">
        <f t="shared" si="95"/>
        <v>12.311317021276594</v>
      </c>
      <c r="D3036" s="30">
        <v>0</v>
      </c>
      <c r="E3036" s="31">
        <v>12.311317021276594</v>
      </c>
      <c r="F3036" s="32">
        <v>0</v>
      </c>
      <c r="G3036" s="32">
        <v>0</v>
      </c>
      <c r="H3036" s="32">
        <v>0</v>
      </c>
      <c r="I3036" s="32">
        <v>0</v>
      </c>
      <c r="J3036" s="29">
        <f>Лист4!E3034/1000</f>
        <v>192.87729999999999</v>
      </c>
      <c r="K3036" s="33"/>
      <c r="L3036" s="33"/>
    </row>
    <row r="3037" spans="1:12" s="34" customFormat="1" ht="18.75" customHeight="1" x14ac:dyDescent="0.25">
      <c r="A3037" s="23" t="str">
        <f>Лист4!A3035</f>
        <v xml:space="preserve">Нестерова ул. д.8 </v>
      </c>
      <c r="B3037" s="49">
        <f t="shared" si="94"/>
        <v>213.55128510638298</v>
      </c>
      <c r="C3037" s="49">
        <f t="shared" si="95"/>
        <v>14.560314893617019</v>
      </c>
      <c r="D3037" s="30">
        <v>0</v>
      </c>
      <c r="E3037" s="31">
        <v>14.560314893617019</v>
      </c>
      <c r="F3037" s="32">
        <v>0</v>
      </c>
      <c r="G3037" s="32">
        <v>0</v>
      </c>
      <c r="H3037" s="32">
        <v>0</v>
      </c>
      <c r="I3037" s="32">
        <v>0</v>
      </c>
      <c r="J3037" s="29">
        <f>Лист4!E3035/1000</f>
        <v>228.11159999999998</v>
      </c>
      <c r="K3037" s="33"/>
      <c r="L3037" s="33"/>
    </row>
    <row r="3038" spans="1:12" s="34" customFormat="1" ht="18.75" customHeight="1" x14ac:dyDescent="0.25">
      <c r="A3038" s="23" t="str">
        <f>Лист4!A3036</f>
        <v xml:space="preserve">Песчаная ул. д.10 </v>
      </c>
      <c r="B3038" s="49">
        <f t="shared" si="94"/>
        <v>24.369914893617022</v>
      </c>
      <c r="C3038" s="49">
        <f t="shared" si="95"/>
        <v>1.661585106382979</v>
      </c>
      <c r="D3038" s="30">
        <v>0</v>
      </c>
      <c r="E3038" s="31">
        <v>1.661585106382979</v>
      </c>
      <c r="F3038" s="32">
        <v>0</v>
      </c>
      <c r="G3038" s="32">
        <v>0</v>
      </c>
      <c r="H3038" s="32">
        <v>0</v>
      </c>
      <c r="I3038" s="32">
        <v>0</v>
      </c>
      <c r="J3038" s="29">
        <f>Лист4!E3036/1000</f>
        <v>26.031500000000001</v>
      </c>
      <c r="K3038" s="33"/>
      <c r="L3038" s="33"/>
    </row>
    <row r="3039" spans="1:12" s="34" customFormat="1" ht="18.75" customHeight="1" x14ac:dyDescent="0.25">
      <c r="A3039" s="23" t="str">
        <f>Лист4!A3037</f>
        <v xml:space="preserve">Песчаная ул. д.11 </v>
      </c>
      <c r="B3039" s="49">
        <f t="shared" si="94"/>
        <v>40.657778723404256</v>
      </c>
      <c r="C3039" s="49">
        <f t="shared" si="95"/>
        <v>2.7721212765957448</v>
      </c>
      <c r="D3039" s="30">
        <v>0</v>
      </c>
      <c r="E3039" s="31">
        <v>2.7721212765957448</v>
      </c>
      <c r="F3039" s="32">
        <v>0</v>
      </c>
      <c r="G3039" s="32">
        <v>0</v>
      </c>
      <c r="H3039" s="32">
        <v>0</v>
      </c>
      <c r="I3039" s="32">
        <v>0</v>
      </c>
      <c r="J3039" s="29">
        <f>Лист4!E3037/1000</f>
        <v>43.429900000000004</v>
      </c>
      <c r="K3039" s="33"/>
      <c r="L3039" s="33"/>
    </row>
    <row r="3040" spans="1:12" s="34" customFormat="1" ht="18.75" customHeight="1" x14ac:dyDescent="0.25">
      <c r="A3040" s="23" t="str">
        <f>Лист4!A3038</f>
        <v xml:space="preserve">Песчаная ул. д.12 </v>
      </c>
      <c r="B3040" s="49">
        <f t="shared" si="94"/>
        <v>41.245506382978718</v>
      </c>
      <c r="C3040" s="49">
        <f t="shared" si="95"/>
        <v>2.8121936170212765</v>
      </c>
      <c r="D3040" s="30">
        <v>0</v>
      </c>
      <c r="E3040" s="31">
        <v>2.8121936170212765</v>
      </c>
      <c r="F3040" s="32">
        <v>0</v>
      </c>
      <c r="G3040" s="32">
        <v>0</v>
      </c>
      <c r="H3040" s="32">
        <v>0</v>
      </c>
      <c r="I3040" s="32">
        <v>0</v>
      </c>
      <c r="J3040" s="29">
        <f>Лист4!E3038/1000</f>
        <v>44.057699999999997</v>
      </c>
      <c r="K3040" s="33"/>
      <c r="L3040" s="33"/>
    </row>
    <row r="3041" spans="1:12" s="34" customFormat="1" ht="18.75" customHeight="1" x14ac:dyDescent="0.25">
      <c r="A3041" s="23" t="str">
        <f>Лист4!A3039</f>
        <v xml:space="preserve">Песчаная ул. д.13 </v>
      </c>
      <c r="B3041" s="49">
        <f t="shared" si="94"/>
        <v>35.685479148936174</v>
      </c>
      <c r="C3041" s="49">
        <f t="shared" si="95"/>
        <v>2.4331008510638297</v>
      </c>
      <c r="D3041" s="30">
        <v>0</v>
      </c>
      <c r="E3041" s="31">
        <v>2.4331008510638297</v>
      </c>
      <c r="F3041" s="32">
        <v>0</v>
      </c>
      <c r="G3041" s="32">
        <v>0</v>
      </c>
      <c r="H3041" s="32">
        <v>0</v>
      </c>
      <c r="I3041" s="32">
        <v>0</v>
      </c>
      <c r="J3041" s="29">
        <f>Лист4!E3039/1000</f>
        <v>38.118580000000001</v>
      </c>
      <c r="K3041" s="33"/>
      <c r="L3041" s="33"/>
    </row>
    <row r="3042" spans="1:12" s="34" customFormat="1" ht="18.75" customHeight="1" x14ac:dyDescent="0.25">
      <c r="A3042" s="23" t="str">
        <f>Лист4!A3040</f>
        <v xml:space="preserve">Песчаная ул. д.14 </v>
      </c>
      <c r="B3042" s="49">
        <f t="shared" si="94"/>
        <v>44.400399999999998</v>
      </c>
      <c r="C3042" s="49">
        <f t="shared" si="95"/>
        <v>3.0272999999999994</v>
      </c>
      <c r="D3042" s="30">
        <v>0</v>
      </c>
      <c r="E3042" s="31">
        <v>3.0272999999999994</v>
      </c>
      <c r="F3042" s="32">
        <v>0</v>
      </c>
      <c r="G3042" s="32">
        <v>0</v>
      </c>
      <c r="H3042" s="32">
        <v>0</v>
      </c>
      <c r="I3042" s="32">
        <v>0</v>
      </c>
      <c r="J3042" s="29">
        <f>Лист4!E3040/1000</f>
        <v>47.427699999999994</v>
      </c>
      <c r="K3042" s="33"/>
      <c r="L3042" s="33"/>
    </row>
    <row r="3043" spans="1:12" s="34" customFormat="1" ht="18.75" customHeight="1" x14ac:dyDescent="0.25">
      <c r="A3043" s="23" t="str">
        <f>Лист4!A3041</f>
        <v xml:space="preserve">Песчаная ул. д.15 </v>
      </c>
      <c r="B3043" s="49">
        <f t="shared" si="94"/>
        <v>-74.004255319148896</v>
      </c>
      <c r="C3043" s="49">
        <f t="shared" si="95"/>
        <v>74.004255319148896</v>
      </c>
      <c r="D3043" s="30">
        <v>0</v>
      </c>
      <c r="E3043" s="31">
        <v>74.004255319148896</v>
      </c>
      <c r="F3043" s="32">
        <v>0</v>
      </c>
      <c r="G3043" s="32">
        <v>0</v>
      </c>
      <c r="H3043" s="32">
        <v>0</v>
      </c>
      <c r="I3043" s="32">
        <v>1159.4000000000001</v>
      </c>
      <c r="J3043" s="29">
        <f>Лист4!E3041/1000-I3043</f>
        <v>-1159.4000000000001</v>
      </c>
      <c r="K3043" s="33"/>
      <c r="L3043" s="33"/>
    </row>
    <row r="3044" spans="1:12" s="34" customFormat="1" ht="18.75" customHeight="1" x14ac:dyDescent="0.25">
      <c r="A3044" s="23" t="str">
        <f>Лист4!A3042</f>
        <v xml:space="preserve">Песчаная ул. д.2 </v>
      </c>
      <c r="B3044" s="49">
        <f t="shared" si="94"/>
        <v>36.141225531914898</v>
      </c>
      <c r="C3044" s="49">
        <f t="shared" si="95"/>
        <v>2.4641744680851065</v>
      </c>
      <c r="D3044" s="30">
        <v>0</v>
      </c>
      <c r="E3044" s="31">
        <v>2.4641744680851065</v>
      </c>
      <c r="F3044" s="32">
        <v>0</v>
      </c>
      <c r="G3044" s="32">
        <v>0</v>
      </c>
      <c r="H3044" s="32">
        <v>0</v>
      </c>
      <c r="I3044" s="32">
        <v>0</v>
      </c>
      <c r="J3044" s="29">
        <f>Лист4!E3042/1000</f>
        <v>38.605400000000003</v>
      </c>
      <c r="K3044" s="33"/>
      <c r="L3044" s="33"/>
    </row>
    <row r="3045" spans="1:12" s="34" customFormat="1" ht="18.75" customHeight="1" x14ac:dyDescent="0.25">
      <c r="A3045" s="23" t="str">
        <f>Лист4!A3043</f>
        <v xml:space="preserve">Песчаная ул. д.3 </v>
      </c>
      <c r="B3045" s="49">
        <f t="shared" si="94"/>
        <v>15.664374468085105</v>
      </c>
      <c r="C3045" s="49">
        <f t="shared" si="95"/>
        <v>1.0680255319148935</v>
      </c>
      <c r="D3045" s="30">
        <v>0</v>
      </c>
      <c r="E3045" s="31">
        <v>1.0680255319148935</v>
      </c>
      <c r="F3045" s="32">
        <v>0</v>
      </c>
      <c r="G3045" s="32">
        <v>0</v>
      </c>
      <c r="H3045" s="32">
        <v>0</v>
      </c>
      <c r="I3045" s="32">
        <v>0</v>
      </c>
      <c r="J3045" s="29">
        <f>Лист4!E3043/1000</f>
        <v>16.732399999999998</v>
      </c>
      <c r="K3045" s="33"/>
      <c r="L3045" s="33"/>
    </row>
    <row r="3046" spans="1:12" s="34" customFormat="1" ht="18.75" customHeight="1" x14ac:dyDescent="0.25">
      <c r="A3046" s="23" t="str">
        <f>Лист4!A3044</f>
        <v xml:space="preserve">Песчаная ул. д.4 </v>
      </c>
      <c r="B3046" s="49">
        <f t="shared" si="94"/>
        <v>35.836221276595744</v>
      </c>
      <c r="C3046" s="49">
        <f t="shared" si="95"/>
        <v>2.4433787234042557</v>
      </c>
      <c r="D3046" s="30">
        <v>0</v>
      </c>
      <c r="E3046" s="31">
        <v>2.4433787234042557</v>
      </c>
      <c r="F3046" s="32">
        <v>0</v>
      </c>
      <c r="G3046" s="32">
        <v>0</v>
      </c>
      <c r="H3046" s="32">
        <v>0</v>
      </c>
      <c r="I3046" s="32">
        <v>0</v>
      </c>
      <c r="J3046" s="29">
        <f>Лист4!E3044/1000</f>
        <v>38.279600000000002</v>
      </c>
      <c r="K3046" s="33"/>
      <c r="L3046" s="33"/>
    </row>
    <row r="3047" spans="1:12" s="34" customFormat="1" ht="18.75" customHeight="1" x14ac:dyDescent="0.25">
      <c r="A3047" s="23" t="str">
        <f>Лист4!A3045</f>
        <v xml:space="preserve">Песчаная ул. д.5 </v>
      </c>
      <c r="B3047" s="49">
        <f t="shared" si="94"/>
        <v>26.086476595744681</v>
      </c>
      <c r="C3047" s="49">
        <f t="shared" si="95"/>
        <v>1.7786234042553195</v>
      </c>
      <c r="D3047" s="30">
        <v>0</v>
      </c>
      <c r="E3047" s="31">
        <v>1.7786234042553195</v>
      </c>
      <c r="F3047" s="32">
        <v>0</v>
      </c>
      <c r="G3047" s="32">
        <v>0</v>
      </c>
      <c r="H3047" s="32">
        <v>0</v>
      </c>
      <c r="I3047" s="32">
        <v>0</v>
      </c>
      <c r="J3047" s="29">
        <f>Лист4!E3045/1000</f>
        <v>27.865100000000002</v>
      </c>
      <c r="K3047" s="33"/>
      <c r="L3047" s="33"/>
    </row>
    <row r="3048" spans="1:12" s="34" customFormat="1" ht="18.75" customHeight="1" x14ac:dyDescent="0.25">
      <c r="A3048" s="23" t="str">
        <f>Лист4!A3046</f>
        <v xml:space="preserve">Песчаная ул. д.6 </v>
      </c>
      <c r="B3048" s="49">
        <f t="shared" si="94"/>
        <v>22.040021276595745</v>
      </c>
      <c r="C3048" s="49">
        <f t="shared" si="95"/>
        <v>1.5027287234042555</v>
      </c>
      <c r="D3048" s="30">
        <v>0</v>
      </c>
      <c r="E3048" s="31">
        <v>1.5027287234042555</v>
      </c>
      <c r="F3048" s="32">
        <v>0</v>
      </c>
      <c r="G3048" s="32">
        <v>0</v>
      </c>
      <c r="H3048" s="32">
        <v>0</v>
      </c>
      <c r="I3048" s="32">
        <v>0</v>
      </c>
      <c r="J3048" s="29">
        <f>Лист4!E3046/1000</f>
        <v>23.542750000000002</v>
      </c>
      <c r="K3048" s="33"/>
      <c r="L3048" s="33"/>
    </row>
    <row r="3049" spans="1:12" s="34" customFormat="1" ht="18.75" customHeight="1" x14ac:dyDescent="0.25">
      <c r="A3049" s="23" t="str">
        <f>Лист4!A3047</f>
        <v xml:space="preserve">Песчаная ул. д.7 </v>
      </c>
      <c r="B3049" s="49">
        <f t="shared" si="94"/>
        <v>56.856800000000007</v>
      </c>
      <c r="C3049" s="49">
        <f t="shared" si="95"/>
        <v>3.8765999999999998</v>
      </c>
      <c r="D3049" s="30">
        <v>0</v>
      </c>
      <c r="E3049" s="31">
        <v>3.8765999999999998</v>
      </c>
      <c r="F3049" s="32">
        <v>0</v>
      </c>
      <c r="G3049" s="32">
        <v>0</v>
      </c>
      <c r="H3049" s="32">
        <v>0</v>
      </c>
      <c r="I3049" s="32">
        <v>0</v>
      </c>
      <c r="J3049" s="29">
        <f>Лист4!E3047/1000</f>
        <v>60.733400000000003</v>
      </c>
      <c r="K3049" s="33"/>
      <c r="L3049" s="33"/>
    </row>
    <row r="3050" spans="1:12" s="34" customFormat="1" ht="18.75" customHeight="1" x14ac:dyDescent="0.25">
      <c r="A3050" s="23" t="str">
        <f>Лист4!A3048</f>
        <v xml:space="preserve">Песчаная ул. д.8 </v>
      </c>
      <c r="B3050" s="49">
        <f t="shared" si="94"/>
        <v>14.378731914893615</v>
      </c>
      <c r="C3050" s="49">
        <f t="shared" si="95"/>
        <v>0.98036808510638296</v>
      </c>
      <c r="D3050" s="30">
        <v>0</v>
      </c>
      <c r="E3050" s="31">
        <v>0.98036808510638296</v>
      </c>
      <c r="F3050" s="32">
        <v>0</v>
      </c>
      <c r="G3050" s="32">
        <v>0</v>
      </c>
      <c r="H3050" s="32">
        <v>0</v>
      </c>
      <c r="I3050" s="32">
        <v>0</v>
      </c>
      <c r="J3050" s="29">
        <f>Лист4!E3048/1000</f>
        <v>15.359099999999998</v>
      </c>
      <c r="K3050" s="33"/>
      <c r="L3050" s="33"/>
    </row>
    <row r="3051" spans="1:12" s="34" customFormat="1" ht="18.75" customHeight="1" x14ac:dyDescent="0.25">
      <c r="A3051" s="23" t="str">
        <f>Лист4!A3049</f>
        <v xml:space="preserve">Рухлядко ул. д.1 </v>
      </c>
      <c r="B3051" s="49">
        <f t="shared" si="94"/>
        <v>329.40216170212767</v>
      </c>
      <c r="C3051" s="49">
        <f t="shared" si="95"/>
        <v>22.459238297872343</v>
      </c>
      <c r="D3051" s="30">
        <v>0</v>
      </c>
      <c r="E3051" s="31">
        <v>22.459238297872343</v>
      </c>
      <c r="F3051" s="32">
        <v>0</v>
      </c>
      <c r="G3051" s="32">
        <v>0</v>
      </c>
      <c r="H3051" s="32">
        <v>0</v>
      </c>
      <c r="I3051" s="32">
        <v>0</v>
      </c>
      <c r="J3051" s="29">
        <f>Лист4!E3049/1000</f>
        <v>351.8614</v>
      </c>
      <c r="K3051" s="33"/>
      <c r="L3051" s="33"/>
    </row>
    <row r="3052" spans="1:12" s="34" customFormat="1" ht="18.75" customHeight="1" x14ac:dyDescent="0.25">
      <c r="A3052" s="23" t="str">
        <f>Лист4!A3050</f>
        <v xml:space="preserve">С.Лаврентьева ул. д.2 </v>
      </c>
      <c r="B3052" s="49">
        <f t="shared" si="94"/>
        <v>507.95519148936154</v>
      </c>
      <c r="C3052" s="49">
        <f t="shared" si="95"/>
        <v>34.633308510638287</v>
      </c>
      <c r="D3052" s="30">
        <v>0</v>
      </c>
      <c r="E3052" s="31">
        <v>34.633308510638287</v>
      </c>
      <c r="F3052" s="32">
        <v>0</v>
      </c>
      <c r="G3052" s="32">
        <v>0</v>
      </c>
      <c r="H3052" s="32">
        <v>0</v>
      </c>
      <c r="I3052" s="32">
        <v>0</v>
      </c>
      <c r="J3052" s="29">
        <f>Лист4!E3050/1000</f>
        <v>542.58849999999984</v>
      </c>
      <c r="K3052" s="33"/>
      <c r="L3052" s="33"/>
    </row>
    <row r="3053" spans="1:12" s="34" customFormat="1" ht="18.75" customHeight="1" x14ac:dyDescent="0.25">
      <c r="A3053" s="23" t="str">
        <f>Лист4!A3051</f>
        <v xml:space="preserve">Совхоз-16 мкн. д.26 </v>
      </c>
      <c r="B3053" s="49">
        <f t="shared" si="94"/>
        <v>95.849727659574469</v>
      </c>
      <c r="C3053" s="49">
        <f t="shared" si="95"/>
        <v>1.2715723404255321</v>
      </c>
      <c r="D3053" s="30">
        <v>0</v>
      </c>
      <c r="E3053" s="31">
        <v>1.2715723404255321</v>
      </c>
      <c r="F3053" s="32">
        <v>0</v>
      </c>
      <c r="G3053" s="32">
        <v>0</v>
      </c>
      <c r="H3053" s="32">
        <v>0</v>
      </c>
      <c r="I3053" s="41">
        <v>77.2</v>
      </c>
      <c r="J3053" s="29">
        <f>Лист4!E3051/1000</f>
        <v>19.921300000000002</v>
      </c>
      <c r="K3053" s="33"/>
      <c r="L3053" s="33"/>
    </row>
    <row r="3054" spans="1:12" s="34" customFormat="1" ht="18.75" customHeight="1" x14ac:dyDescent="0.25">
      <c r="A3054" s="23" t="str">
        <f>Лист4!A3052</f>
        <v xml:space="preserve">Совхоз-16 мкн. д.27 </v>
      </c>
      <c r="B3054" s="49">
        <f t="shared" si="94"/>
        <v>16.986808510638298</v>
      </c>
      <c r="C3054" s="49">
        <f t="shared" si="95"/>
        <v>1.158191489361702</v>
      </c>
      <c r="D3054" s="30">
        <v>0</v>
      </c>
      <c r="E3054" s="31">
        <v>1.158191489361702</v>
      </c>
      <c r="F3054" s="32">
        <v>0</v>
      </c>
      <c r="G3054" s="32">
        <v>0</v>
      </c>
      <c r="H3054" s="32">
        <v>0</v>
      </c>
      <c r="I3054" s="32">
        <v>0</v>
      </c>
      <c r="J3054" s="29">
        <f>Лист4!E3052/1000</f>
        <v>18.145</v>
      </c>
      <c r="K3054" s="33"/>
      <c r="L3054" s="33"/>
    </row>
    <row r="3055" spans="1:12" s="34" customFormat="1" ht="18.75" customHeight="1" x14ac:dyDescent="0.25">
      <c r="A3055" s="23" t="str">
        <f>Лист4!A3053</f>
        <v xml:space="preserve">Совхоз-16 мкн. д.28 </v>
      </c>
      <c r="B3055" s="49">
        <f t="shared" si="94"/>
        <v>41.499395744680854</v>
      </c>
      <c r="C3055" s="49">
        <f t="shared" si="95"/>
        <v>2.829504255319149</v>
      </c>
      <c r="D3055" s="30">
        <v>0</v>
      </c>
      <c r="E3055" s="31">
        <v>2.829504255319149</v>
      </c>
      <c r="F3055" s="32">
        <v>0</v>
      </c>
      <c r="G3055" s="32">
        <v>0</v>
      </c>
      <c r="H3055" s="32">
        <v>0</v>
      </c>
      <c r="I3055" s="32">
        <v>0</v>
      </c>
      <c r="J3055" s="29">
        <f>Лист4!E3053/1000</f>
        <v>44.328900000000004</v>
      </c>
      <c r="K3055" s="33"/>
      <c r="L3055" s="33"/>
    </row>
    <row r="3056" spans="1:12" s="34" customFormat="1" ht="18.75" customHeight="1" x14ac:dyDescent="0.25">
      <c r="A3056" s="23" t="str">
        <f>Лист4!A3054</f>
        <v xml:space="preserve">Совхоз-16 мкн. д.29 </v>
      </c>
      <c r="B3056" s="49">
        <f t="shared" si="94"/>
        <v>0.45310638297872341</v>
      </c>
      <c r="C3056" s="49">
        <f t="shared" si="95"/>
        <v>3.0893617021276593E-2</v>
      </c>
      <c r="D3056" s="30">
        <v>0</v>
      </c>
      <c r="E3056" s="31">
        <v>3.0893617021276593E-2</v>
      </c>
      <c r="F3056" s="32">
        <v>0</v>
      </c>
      <c r="G3056" s="32">
        <v>0</v>
      </c>
      <c r="H3056" s="32">
        <v>0</v>
      </c>
      <c r="I3056" s="32">
        <v>0</v>
      </c>
      <c r="J3056" s="29">
        <f>Лист4!E3054/1000</f>
        <v>0.48399999999999999</v>
      </c>
      <c r="K3056" s="33"/>
      <c r="L3056" s="33"/>
    </row>
    <row r="3057" spans="1:12" s="34" customFormat="1" ht="18.75" customHeight="1" x14ac:dyDescent="0.25">
      <c r="A3057" s="23" t="str">
        <f>Лист4!A3055</f>
        <v xml:space="preserve">Совхоз-16 мкн. д.30 </v>
      </c>
      <c r="B3057" s="49">
        <f t="shared" si="94"/>
        <v>23.476059574468088</v>
      </c>
      <c r="C3057" s="49">
        <f t="shared" si="95"/>
        <v>1.6006404255319153</v>
      </c>
      <c r="D3057" s="30">
        <v>0</v>
      </c>
      <c r="E3057" s="31">
        <v>1.6006404255319153</v>
      </c>
      <c r="F3057" s="32">
        <v>0</v>
      </c>
      <c r="G3057" s="32">
        <v>0</v>
      </c>
      <c r="H3057" s="32">
        <v>0</v>
      </c>
      <c r="I3057" s="32">
        <v>0</v>
      </c>
      <c r="J3057" s="29">
        <f>Лист4!E3055/1000</f>
        <v>25.076700000000002</v>
      </c>
      <c r="K3057" s="33"/>
      <c r="L3057" s="33"/>
    </row>
    <row r="3058" spans="1:12" s="34" customFormat="1" ht="18.75" customHeight="1" x14ac:dyDescent="0.25">
      <c r="A3058" s="23" t="str">
        <f>Лист4!A3056</f>
        <v xml:space="preserve">Совхоз-16 мкн. д.31 </v>
      </c>
      <c r="B3058" s="49">
        <f t="shared" si="94"/>
        <v>34.566025531914896</v>
      </c>
      <c r="C3058" s="49">
        <f t="shared" si="95"/>
        <v>2.3567744680851064</v>
      </c>
      <c r="D3058" s="30">
        <v>0</v>
      </c>
      <c r="E3058" s="31">
        <v>2.3567744680851064</v>
      </c>
      <c r="F3058" s="32">
        <v>0</v>
      </c>
      <c r="G3058" s="32">
        <v>0</v>
      </c>
      <c r="H3058" s="32">
        <v>0</v>
      </c>
      <c r="I3058" s="32">
        <v>0</v>
      </c>
      <c r="J3058" s="29">
        <f>Лист4!E3056/1000</f>
        <v>36.922800000000002</v>
      </c>
      <c r="K3058" s="33"/>
      <c r="L3058" s="33"/>
    </row>
    <row r="3059" spans="1:12" s="34" customFormat="1" ht="18.75" customHeight="1" x14ac:dyDescent="0.25">
      <c r="A3059" s="23" t="str">
        <f>Лист4!A3057</f>
        <v xml:space="preserve">Совхоз-16 мкн. д.32 </v>
      </c>
      <c r="B3059" s="49">
        <f t="shared" si="94"/>
        <v>49.027702127659573</v>
      </c>
      <c r="C3059" s="49">
        <f t="shared" si="95"/>
        <v>3.3427978723404257</v>
      </c>
      <c r="D3059" s="30">
        <v>0</v>
      </c>
      <c r="E3059" s="31">
        <v>3.3427978723404257</v>
      </c>
      <c r="F3059" s="32">
        <v>0</v>
      </c>
      <c r="G3059" s="32">
        <v>0</v>
      </c>
      <c r="H3059" s="32">
        <v>0</v>
      </c>
      <c r="I3059" s="32">
        <v>0</v>
      </c>
      <c r="J3059" s="29">
        <f>Лист4!E3057/1000</f>
        <v>52.3705</v>
      </c>
      <c r="K3059" s="33"/>
      <c r="L3059" s="33"/>
    </row>
    <row r="3060" spans="1:12" s="34" customFormat="1" ht="18.75" customHeight="1" x14ac:dyDescent="0.25">
      <c r="A3060" s="23" t="str">
        <f>Лист4!A3058</f>
        <v xml:space="preserve">Совхоз-16 мкн. д.34 </v>
      </c>
      <c r="B3060" s="49">
        <f t="shared" si="94"/>
        <v>27.118791489361701</v>
      </c>
      <c r="C3060" s="49">
        <f t="shared" si="95"/>
        <v>1.8490085106382979</v>
      </c>
      <c r="D3060" s="30">
        <v>0</v>
      </c>
      <c r="E3060" s="31">
        <v>1.8490085106382979</v>
      </c>
      <c r="F3060" s="32">
        <v>0</v>
      </c>
      <c r="G3060" s="32">
        <v>0</v>
      </c>
      <c r="H3060" s="32">
        <v>0</v>
      </c>
      <c r="I3060" s="32">
        <v>0</v>
      </c>
      <c r="J3060" s="29">
        <f>Лист4!E3058/1000</f>
        <v>28.9678</v>
      </c>
      <c r="K3060" s="33"/>
      <c r="L3060" s="33"/>
    </row>
    <row r="3061" spans="1:12" s="34" customFormat="1" ht="18.75" customHeight="1" x14ac:dyDescent="0.25">
      <c r="A3061" s="23" t="str">
        <f>Лист4!A3059</f>
        <v xml:space="preserve">Совхоз-16 мкн. д.35 </v>
      </c>
      <c r="B3061" s="49">
        <f t="shared" si="94"/>
        <v>20.352808510638297</v>
      </c>
      <c r="C3061" s="49">
        <f t="shared" si="95"/>
        <v>1.3876914893617021</v>
      </c>
      <c r="D3061" s="30">
        <v>0</v>
      </c>
      <c r="E3061" s="31">
        <v>1.3876914893617021</v>
      </c>
      <c r="F3061" s="32">
        <v>0</v>
      </c>
      <c r="G3061" s="32">
        <v>0</v>
      </c>
      <c r="H3061" s="32">
        <v>0</v>
      </c>
      <c r="I3061" s="32">
        <v>0</v>
      </c>
      <c r="J3061" s="29">
        <f>Лист4!E3059/1000</f>
        <v>21.740500000000001</v>
      </c>
      <c r="K3061" s="33"/>
      <c r="L3061" s="33"/>
    </row>
    <row r="3062" spans="1:12" s="34" customFormat="1" ht="18.75" customHeight="1" x14ac:dyDescent="0.25">
      <c r="A3062" s="23" t="str">
        <f>Лист4!A3060</f>
        <v xml:space="preserve">Совхоз-16 мкн. д.36 </v>
      </c>
      <c r="B3062" s="49">
        <f t="shared" si="94"/>
        <v>14.574297872340425</v>
      </c>
      <c r="C3062" s="49">
        <f t="shared" si="95"/>
        <v>0.99370212765957455</v>
      </c>
      <c r="D3062" s="30">
        <v>0</v>
      </c>
      <c r="E3062" s="31">
        <v>0.99370212765957455</v>
      </c>
      <c r="F3062" s="32">
        <v>0</v>
      </c>
      <c r="G3062" s="32">
        <v>0</v>
      </c>
      <c r="H3062" s="32">
        <v>0</v>
      </c>
      <c r="I3062" s="32">
        <v>0</v>
      </c>
      <c r="J3062" s="29">
        <f>Лист4!E3060/1000</f>
        <v>15.568</v>
      </c>
      <c r="K3062" s="33"/>
      <c r="L3062" s="33"/>
    </row>
    <row r="3063" spans="1:12" s="34" customFormat="1" ht="18.75" customHeight="1" x14ac:dyDescent="0.25">
      <c r="A3063" s="23" t="str">
        <f>Лист4!A3061</f>
        <v xml:space="preserve">Совхоз-16 мкн. д.38 </v>
      </c>
      <c r="B3063" s="49">
        <f t="shared" si="94"/>
        <v>42.68814468085106</v>
      </c>
      <c r="C3063" s="49">
        <f t="shared" si="95"/>
        <v>2.9105553191489357</v>
      </c>
      <c r="D3063" s="30">
        <v>0</v>
      </c>
      <c r="E3063" s="31">
        <v>2.9105553191489357</v>
      </c>
      <c r="F3063" s="32">
        <v>0</v>
      </c>
      <c r="G3063" s="32">
        <v>0</v>
      </c>
      <c r="H3063" s="32">
        <v>0</v>
      </c>
      <c r="I3063" s="32">
        <v>0</v>
      </c>
      <c r="J3063" s="29">
        <f>Лист4!E3061/1000</f>
        <v>45.598699999999994</v>
      </c>
      <c r="K3063" s="33"/>
      <c r="L3063" s="33"/>
    </row>
    <row r="3064" spans="1:12" s="34" customFormat="1" ht="18.75" customHeight="1" x14ac:dyDescent="0.25">
      <c r="A3064" s="23" t="str">
        <f>Лист4!A3062</f>
        <v xml:space="preserve">Совхоз-16 мкн. д.39 </v>
      </c>
      <c r="B3064" s="49">
        <f t="shared" si="94"/>
        <v>40.107591489361702</v>
      </c>
      <c r="C3064" s="49">
        <f t="shared" si="95"/>
        <v>2.7346085106382976</v>
      </c>
      <c r="D3064" s="30">
        <v>0</v>
      </c>
      <c r="E3064" s="31">
        <v>2.7346085106382976</v>
      </c>
      <c r="F3064" s="32">
        <v>0</v>
      </c>
      <c r="G3064" s="32">
        <v>0</v>
      </c>
      <c r="H3064" s="32">
        <v>0</v>
      </c>
      <c r="I3064" s="32">
        <v>0</v>
      </c>
      <c r="J3064" s="29">
        <f>Лист4!E3062/1000</f>
        <v>42.842199999999998</v>
      </c>
      <c r="K3064" s="33"/>
      <c r="L3064" s="33"/>
    </row>
    <row r="3065" spans="1:12" s="34" customFormat="1" ht="25.5" customHeight="1" x14ac:dyDescent="0.25">
      <c r="A3065" s="23" t="str">
        <f>Лист4!A3063</f>
        <v xml:space="preserve">Ст.Лаврентьева ул. д.2 </v>
      </c>
      <c r="B3065" s="49">
        <f t="shared" si="94"/>
        <v>-8.0417021276595726</v>
      </c>
      <c r="C3065" s="49">
        <f t="shared" si="95"/>
        <v>18.5665021276596</v>
      </c>
      <c r="D3065" s="30">
        <v>0</v>
      </c>
      <c r="E3065" s="31">
        <v>18.5665021276596</v>
      </c>
      <c r="F3065" s="32">
        <v>0</v>
      </c>
      <c r="G3065" s="32">
        <v>0</v>
      </c>
      <c r="H3065" s="32">
        <v>0</v>
      </c>
      <c r="I3065" s="32">
        <v>301.39999999999998</v>
      </c>
      <c r="J3065" s="29">
        <f>Лист4!E3063/1000-I3065</f>
        <v>-290.87519999999995</v>
      </c>
      <c r="K3065" s="33"/>
      <c r="L3065" s="33"/>
    </row>
    <row r="3066" spans="1:12" s="34" customFormat="1" ht="25.5" customHeight="1" x14ac:dyDescent="0.25">
      <c r="A3066" s="23" t="str">
        <f>Лист4!A3064</f>
        <v xml:space="preserve">Сталинградская ул. д.1 </v>
      </c>
      <c r="B3066" s="49">
        <f t="shared" si="94"/>
        <v>107.45848510638298</v>
      </c>
      <c r="C3066" s="49">
        <f t="shared" si="95"/>
        <v>7.3267148936170221</v>
      </c>
      <c r="D3066" s="30">
        <v>0</v>
      </c>
      <c r="E3066" s="31">
        <v>7.3267148936170221</v>
      </c>
      <c r="F3066" s="32">
        <v>0</v>
      </c>
      <c r="G3066" s="32">
        <v>0</v>
      </c>
      <c r="H3066" s="32">
        <v>0</v>
      </c>
      <c r="I3066" s="32">
        <v>0</v>
      </c>
      <c r="J3066" s="29">
        <f>Лист4!E3064/1000</f>
        <v>114.7852</v>
      </c>
      <c r="K3066" s="33"/>
      <c r="L3066" s="33"/>
    </row>
    <row r="3067" spans="1:12" s="34" customFormat="1" ht="18.75" customHeight="1" x14ac:dyDescent="0.25">
      <c r="A3067" s="23" t="str">
        <f>Лист4!A3065</f>
        <v xml:space="preserve">Сталинградская ул. д.11 </v>
      </c>
      <c r="B3067" s="49">
        <f t="shared" si="94"/>
        <v>44.148944680851073</v>
      </c>
      <c r="C3067" s="49">
        <f t="shared" si="95"/>
        <v>3.0101553191489367</v>
      </c>
      <c r="D3067" s="30">
        <v>0</v>
      </c>
      <c r="E3067" s="31">
        <v>3.0101553191489367</v>
      </c>
      <c r="F3067" s="32">
        <v>0</v>
      </c>
      <c r="G3067" s="32">
        <v>0</v>
      </c>
      <c r="H3067" s="32">
        <v>0</v>
      </c>
      <c r="I3067" s="32">
        <v>44.4</v>
      </c>
      <c r="J3067" s="29">
        <f>Лист4!E3065/1000-I3067</f>
        <v>2.7591000000000108</v>
      </c>
      <c r="K3067" s="33"/>
      <c r="L3067" s="33"/>
    </row>
    <row r="3068" spans="1:12" s="34" customFormat="1" ht="18.75" customHeight="1" x14ac:dyDescent="0.25">
      <c r="A3068" s="23" t="str">
        <f>Лист4!A3066</f>
        <v xml:space="preserve">Сталинградская ул. д.12 </v>
      </c>
      <c r="B3068" s="49">
        <f t="shared" si="94"/>
        <v>148.37569148936169</v>
      </c>
      <c r="C3068" s="49">
        <f t="shared" si="95"/>
        <v>7.1534585106383002</v>
      </c>
      <c r="D3068" s="30">
        <v>0</v>
      </c>
      <c r="E3068" s="31">
        <v>7.1534585106383002</v>
      </c>
      <c r="F3068" s="32">
        <v>0</v>
      </c>
      <c r="G3068" s="32">
        <v>0</v>
      </c>
      <c r="H3068" s="32">
        <v>0</v>
      </c>
      <c r="I3068" s="32">
        <v>267.60000000000002</v>
      </c>
      <c r="J3068" s="29">
        <f>Лист4!E3066/1000-I3068</f>
        <v>-112.07085000000004</v>
      </c>
      <c r="K3068" s="33"/>
      <c r="L3068" s="33"/>
    </row>
    <row r="3069" spans="1:12" s="34" customFormat="1" ht="18.75" customHeight="1" x14ac:dyDescent="0.25">
      <c r="A3069" s="23" t="str">
        <f>Лист4!A3067</f>
        <v xml:space="preserve">Сталинградская ул. д.13 </v>
      </c>
      <c r="B3069" s="49">
        <f t="shared" si="94"/>
        <v>188.62457361702127</v>
      </c>
      <c r="C3069" s="49">
        <f t="shared" si="95"/>
        <v>12.860766382978724</v>
      </c>
      <c r="D3069" s="30">
        <v>0</v>
      </c>
      <c r="E3069" s="31">
        <v>12.860766382978724</v>
      </c>
      <c r="F3069" s="32">
        <v>0</v>
      </c>
      <c r="G3069" s="32">
        <v>0</v>
      </c>
      <c r="H3069" s="32">
        <v>0</v>
      </c>
      <c r="I3069" s="32">
        <v>0</v>
      </c>
      <c r="J3069" s="29">
        <f>Лист4!E3067/1000</f>
        <v>201.48534000000001</v>
      </c>
      <c r="K3069" s="33"/>
      <c r="L3069" s="33"/>
    </row>
    <row r="3070" spans="1:12" s="34" customFormat="1" ht="18.75" customHeight="1" x14ac:dyDescent="0.25">
      <c r="A3070" s="23" t="str">
        <f>Лист4!A3068</f>
        <v xml:space="preserve">Сталинградская ул. д.14 </v>
      </c>
      <c r="B3070" s="49">
        <f t="shared" si="94"/>
        <v>116.76590808510639</v>
      </c>
      <c r="C3070" s="49">
        <f t="shared" si="95"/>
        <v>7.9613119148936171</v>
      </c>
      <c r="D3070" s="30">
        <v>0</v>
      </c>
      <c r="E3070" s="31">
        <v>7.9613119148936171</v>
      </c>
      <c r="F3070" s="32">
        <v>0</v>
      </c>
      <c r="G3070" s="32">
        <v>0</v>
      </c>
      <c r="H3070" s="32">
        <v>0</v>
      </c>
      <c r="I3070" s="32">
        <v>0</v>
      </c>
      <c r="J3070" s="29">
        <f>Лист4!E3068/1000</f>
        <v>124.72722</v>
      </c>
      <c r="K3070" s="33"/>
      <c r="L3070" s="33"/>
    </row>
    <row r="3071" spans="1:12" s="34" customFormat="1" ht="18.75" customHeight="1" x14ac:dyDescent="0.25">
      <c r="A3071" s="23" t="str">
        <f>Лист4!A3069</f>
        <v xml:space="preserve">Сталинградская ул. д.15 </v>
      </c>
      <c r="B3071" s="49">
        <f t="shared" si="94"/>
        <v>2352.3288382978722</v>
      </c>
      <c r="C3071" s="49">
        <f t="shared" si="95"/>
        <v>7.781511702127661</v>
      </c>
      <c r="D3071" s="30">
        <v>0</v>
      </c>
      <c r="E3071" s="31">
        <v>7.781511702127661</v>
      </c>
      <c r="F3071" s="32">
        <v>0</v>
      </c>
      <c r="G3071" s="32">
        <v>0</v>
      </c>
      <c r="H3071" s="32">
        <v>0</v>
      </c>
      <c r="I3071" s="32">
        <v>2238.1999999999998</v>
      </c>
      <c r="J3071" s="29">
        <f>Лист4!E3069/1000</f>
        <v>121.91035000000001</v>
      </c>
      <c r="K3071" s="33"/>
      <c r="L3071" s="33"/>
    </row>
    <row r="3072" spans="1:12" s="34" customFormat="1" ht="18.75" customHeight="1" x14ac:dyDescent="0.25">
      <c r="A3072" s="23" t="str">
        <f>Лист4!A3070</f>
        <v xml:space="preserve">Сталинградская ул. д.17 </v>
      </c>
      <c r="B3072" s="49">
        <f t="shared" si="94"/>
        <v>13.121702127659624</v>
      </c>
      <c r="C3072" s="49">
        <f t="shared" si="95"/>
        <v>36.094697872340397</v>
      </c>
      <c r="D3072" s="30">
        <v>0</v>
      </c>
      <c r="E3072" s="31">
        <v>36.094697872340397</v>
      </c>
      <c r="F3072" s="32">
        <v>0</v>
      </c>
      <c r="G3072" s="32">
        <v>0</v>
      </c>
      <c r="H3072" s="32">
        <v>0</v>
      </c>
      <c r="I3072" s="32">
        <v>614.70000000000005</v>
      </c>
      <c r="J3072" s="29">
        <f>Лист4!E3070/1000-I3072</f>
        <v>-565.48360000000002</v>
      </c>
      <c r="K3072" s="33"/>
      <c r="L3072" s="33"/>
    </row>
    <row r="3073" spans="1:12" s="34" customFormat="1" ht="18.75" customHeight="1" x14ac:dyDescent="0.25">
      <c r="A3073" s="23" t="str">
        <f>Лист4!A3071</f>
        <v xml:space="preserve">Сталинградская ул. д.2 </v>
      </c>
      <c r="B3073" s="49">
        <f t="shared" si="94"/>
        <v>148.8439863829787</v>
      </c>
      <c r="C3073" s="49">
        <f t="shared" si="95"/>
        <v>10.148453617021273</v>
      </c>
      <c r="D3073" s="30">
        <v>0</v>
      </c>
      <c r="E3073" s="31">
        <v>10.148453617021273</v>
      </c>
      <c r="F3073" s="32">
        <v>0</v>
      </c>
      <c r="G3073" s="32">
        <v>0</v>
      </c>
      <c r="H3073" s="32">
        <v>0</v>
      </c>
      <c r="I3073" s="32"/>
      <c r="J3073" s="29">
        <f>Лист4!E3071/1000</f>
        <v>158.99243999999996</v>
      </c>
      <c r="K3073" s="33"/>
      <c r="L3073" s="33"/>
    </row>
    <row r="3074" spans="1:12" s="34" customFormat="1" ht="18.75" customHeight="1" x14ac:dyDescent="0.25">
      <c r="A3074" s="23" t="str">
        <f>Лист4!A3072</f>
        <v xml:space="preserve">Сталинградская ул. д.5 </v>
      </c>
      <c r="B3074" s="49">
        <f t="shared" si="94"/>
        <v>78.829126808510622</v>
      </c>
      <c r="C3074" s="49">
        <f t="shared" si="95"/>
        <v>5.3747131914893602</v>
      </c>
      <c r="D3074" s="30">
        <v>0</v>
      </c>
      <c r="E3074" s="31">
        <v>5.3747131914893602</v>
      </c>
      <c r="F3074" s="32">
        <v>0</v>
      </c>
      <c r="G3074" s="32">
        <v>0</v>
      </c>
      <c r="H3074" s="32">
        <v>0</v>
      </c>
      <c r="I3074" s="32">
        <v>338</v>
      </c>
      <c r="J3074" s="29">
        <f>Лист4!E3072/1000-I3074</f>
        <v>-253.79616000000001</v>
      </c>
      <c r="K3074" s="33"/>
      <c r="L3074" s="33"/>
    </row>
    <row r="3075" spans="1:12" s="34" customFormat="1" ht="18.75" customHeight="1" x14ac:dyDescent="0.25">
      <c r="A3075" s="23" t="str">
        <f>Лист4!A3073</f>
        <v xml:space="preserve">Сталинградская ул. д.6 </v>
      </c>
      <c r="B3075" s="49">
        <f t="shared" si="94"/>
        <v>58.146136170212763</v>
      </c>
      <c r="C3075" s="49">
        <f t="shared" si="95"/>
        <v>3.4599638297872337</v>
      </c>
      <c r="D3075" s="30">
        <v>0</v>
      </c>
      <c r="E3075" s="31">
        <v>3.4599638297872337</v>
      </c>
      <c r="F3075" s="32">
        <v>0</v>
      </c>
      <c r="G3075" s="32">
        <v>0</v>
      </c>
      <c r="H3075" s="32">
        <v>0</v>
      </c>
      <c r="I3075" s="32">
        <v>7.4</v>
      </c>
      <c r="J3075" s="29">
        <f>Лист4!E3073/1000-I3075</f>
        <v>54.206099999999999</v>
      </c>
      <c r="K3075" s="33"/>
      <c r="L3075" s="33"/>
    </row>
    <row r="3076" spans="1:12" s="34" customFormat="1" ht="18.75" customHeight="1" x14ac:dyDescent="0.25">
      <c r="A3076" s="23" t="str">
        <f>Лист4!A3074</f>
        <v xml:space="preserve">Сталинградская ул. д.8 </v>
      </c>
      <c r="B3076" s="49">
        <f t="shared" ref="B3076:B3139" si="96">J3076+I3076-E3076</f>
        <v>102.24426042553191</v>
      </c>
      <c r="C3076" s="49">
        <f t="shared" ref="C3076:C3139" si="97">E3076</f>
        <v>6.5961995744680841</v>
      </c>
      <c r="D3076" s="30">
        <v>0</v>
      </c>
      <c r="E3076" s="31">
        <v>6.5961995744680841</v>
      </c>
      <c r="F3076" s="32">
        <v>0</v>
      </c>
      <c r="G3076" s="32">
        <v>0</v>
      </c>
      <c r="H3076" s="32">
        <v>0</v>
      </c>
      <c r="I3076" s="32">
        <f>5.5</f>
        <v>5.5</v>
      </c>
      <c r="J3076" s="29">
        <f>Лист4!E3074/1000-I3076</f>
        <v>103.34045999999999</v>
      </c>
      <c r="K3076" s="33"/>
      <c r="L3076" s="33"/>
    </row>
    <row r="3077" spans="1:12" s="34" customFormat="1" ht="18.75" customHeight="1" x14ac:dyDescent="0.25">
      <c r="A3077" s="23" t="str">
        <f>Лист4!A3075</f>
        <v xml:space="preserve">Сталинградская ул. д.9 </v>
      </c>
      <c r="B3077" s="49">
        <f t="shared" si="96"/>
        <v>17.065577872340427</v>
      </c>
      <c r="C3077" s="49">
        <f t="shared" si="97"/>
        <v>1.1635621276595745</v>
      </c>
      <c r="D3077" s="30">
        <v>0</v>
      </c>
      <c r="E3077" s="31">
        <v>1.1635621276595745</v>
      </c>
      <c r="F3077" s="32">
        <v>0</v>
      </c>
      <c r="G3077" s="32">
        <v>0</v>
      </c>
      <c r="H3077" s="32">
        <v>0</v>
      </c>
      <c r="I3077" s="32">
        <v>0</v>
      </c>
      <c r="J3077" s="29">
        <f>Лист4!E3075/1000</f>
        <v>18.229140000000001</v>
      </c>
      <c r="K3077" s="33"/>
      <c r="L3077" s="33"/>
    </row>
    <row r="3078" spans="1:12" s="34" customFormat="1" ht="18.75" customHeight="1" x14ac:dyDescent="0.25">
      <c r="A3078" s="23" t="str">
        <f>Лист4!A3076</f>
        <v xml:space="preserve">Стогова ул. д.2 </v>
      </c>
      <c r="B3078" s="49">
        <f t="shared" si="96"/>
        <v>463.10365106382977</v>
      </c>
      <c r="C3078" s="49">
        <f t="shared" si="97"/>
        <v>31.575248936170212</v>
      </c>
      <c r="D3078" s="30">
        <v>0</v>
      </c>
      <c r="E3078" s="31">
        <v>31.575248936170212</v>
      </c>
      <c r="F3078" s="32">
        <v>0</v>
      </c>
      <c r="G3078" s="32">
        <v>0</v>
      </c>
      <c r="H3078" s="32">
        <v>0</v>
      </c>
      <c r="I3078" s="32">
        <v>0</v>
      </c>
      <c r="J3078" s="29">
        <f>Лист4!E3076/1000</f>
        <v>494.6789</v>
      </c>
      <c r="K3078" s="33"/>
      <c r="L3078" s="33"/>
    </row>
    <row r="3079" spans="1:12" s="34" customFormat="1" ht="18.75" customHeight="1" x14ac:dyDescent="0.25">
      <c r="A3079" s="23" t="str">
        <f>Лист4!A3077</f>
        <v xml:space="preserve">Стогова ул. д.7 </v>
      </c>
      <c r="B3079" s="49">
        <f t="shared" si="96"/>
        <v>379.91185872340429</v>
      </c>
      <c r="C3079" s="49">
        <f t="shared" si="97"/>
        <v>6.0280812765957466</v>
      </c>
      <c r="D3079" s="30">
        <v>0</v>
      </c>
      <c r="E3079" s="31">
        <v>6.0280812765957466</v>
      </c>
      <c r="F3079" s="32">
        <v>0</v>
      </c>
      <c r="G3079" s="32">
        <v>0</v>
      </c>
      <c r="H3079" s="32">
        <v>0</v>
      </c>
      <c r="I3079" s="32">
        <v>291.5</v>
      </c>
      <c r="J3079" s="29">
        <f>Лист4!E3077/1000-I3079</f>
        <v>94.439940000000036</v>
      </c>
      <c r="K3079" s="33"/>
      <c r="L3079" s="33"/>
    </row>
    <row r="3080" spans="1:12" s="34" customFormat="1" ht="18.75" customHeight="1" x14ac:dyDescent="0.25">
      <c r="A3080" s="23" t="str">
        <f>Лист4!A3078</f>
        <v xml:space="preserve">Строителей ул. д.1 </v>
      </c>
      <c r="B3080" s="49">
        <f t="shared" si="96"/>
        <v>238.15477446808515</v>
      </c>
      <c r="C3080" s="49">
        <f t="shared" si="97"/>
        <v>16.237825531914893</v>
      </c>
      <c r="D3080" s="30">
        <v>0</v>
      </c>
      <c r="E3080" s="31">
        <v>16.237825531914893</v>
      </c>
      <c r="F3080" s="32">
        <v>0</v>
      </c>
      <c r="G3080" s="32">
        <v>0</v>
      </c>
      <c r="H3080" s="32">
        <v>0</v>
      </c>
      <c r="I3080" s="32">
        <v>0</v>
      </c>
      <c r="J3080" s="29">
        <f>Лист4!E3078/1000</f>
        <v>254.39260000000004</v>
      </c>
      <c r="K3080" s="33"/>
      <c r="L3080" s="33"/>
    </row>
    <row r="3081" spans="1:12" s="34" customFormat="1" ht="18.75" customHeight="1" x14ac:dyDescent="0.25">
      <c r="A3081" s="23" t="str">
        <f>Лист4!A3079</f>
        <v xml:space="preserve">Строителей ул. д.4 </v>
      </c>
      <c r="B3081" s="49">
        <f t="shared" si="96"/>
        <v>-66.934893617021359</v>
      </c>
      <c r="C3081" s="49">
        <f t="shared" si="97"/>
        <v>67.118093617021302</v>
      </c>
      <c r="D3081" s="30">
        <v>0</v>
      </c>
      <c r="E3081" s="31">
        <v>67.118093617021302</v>
      </c>
      <c r="F3081" s="32">
        <v>0</v>
      </c>
      <c r="G3081" s="32">
        <v>0</v>
      </c>
      <c r="H3081" s="32">
        <v>0</v>
      </c>
      <c r="I3081" s="32">
        <v>1051.7</v>
      </c>
      <c r="J3081" s="29">
        <f>Лист4!E3079/1000-I3081</f>
        <v>-1051.5168000000001</v>
      </c>
      <c r="K3081" s="33"/>
      <c r="L3081" s="33"/>
    </row>
    <row r="3082" spans="1:12" s="34" customFormat="1" ht="18.75" customHeight="1" x14ac:dyDescent="0.25">
      <c r="A3082" s="23" t="str">
        <f>Лист4!A3080</f>
        <v xml:space="preserve">Ульяновых пер. д.2 </v>
      </c>
      <c r="B3082" s="49">
        <f t="shared" si="96"/>
        <v>129.50885106382978</v>
      </c>
      <c r="C3082" s="49">
        <f t="shared" si="97"/>
        <v>8.8301489361702128</v>
      </c>
      <c r="D3082" s="30">
        <v>0</v>
      </c>
      <c r="E3082" s="31">
        <v>8.8301489361702128</v>
      </c>
      <c r="F3082" s="32">
        <v>0</v>
      </c>
      <c r="G3082" s="32">
        <v>0</v>
      </c>
      <c r="H3082" s="32">
        <v>0</v>
      </c>
      <c r="I3082" s="32">
        <v>0</v>
      </c>
      <c r="J3082" s="29">
        <f>Лист4!E3080/1000</f>
        <v>138.339</v>
      </c>
      <c r="K3082" s="33"/>
      <c r="L3082" s="33"/>
    </row>
    <row r="3083" spans="1:12" s="34" customFormat="1" ht="18.75" customHeight="1" x14ac:dyDescent="0.25">
      <c r="A3083" s="23" t="str">
        <f>Лист4!A3081</f>
        <v xml:space="preserve">Ульяновых пер. д.3 </v>
      </c>
      <c r="B3083" s="49">
        <f t="shared" si="96"/>
        <v>30.264604255319099</v>
      </c>
      <c r="C3083" s="49">
        <f t="shared" si="97"/>
        <v>2.0634957446808513</v>
      </c>
      <c r="D3083" s="30">
        <v>0</v>
      </c>
      <c r="E3083" s="31">
        <v>2.0634957446808513</v>
      </c>
      <c r="F3083" s="32">
        <v>0</v>
      </c>
      <c r="G3083" s="32">
        <v>0</v>
      </c>
      <c r="H3083" s="32">
        <v>0</v>
      </c>
      <c r="I3083" s="32">
        <v>969.5</v>
      </c>
      <c r="J3083" s="29">
        <f>Лист4!E3081/1000-I3083</f>
        <v>-937.17190000000005</v>
      </c>
      <c r="K3083" s="33"/>
      <c r="L3083" s="33"/>
    </row>
    <row r="3084" spans="1:12" s="34" customFormat="1" ht="18.75" customHeight="1" x14ac:dyDescent="0.25">
      <c r="A3084" s="23" t="str">
        <f>Лист4!A3082</f>
        <v xml:space="preserve">Финогенова ул. д.11 </v>
      </c>
      <c r="B3084" s="49">
        <f t="shared" si="96"/>
        <v>265.04682553191492</v>
      </c>
      <c r="C3084" s="49">
        <f t="shared" si="97"/>
        <v>18.071374468085107</v>
      </c>
      <c r="D3084" s="30">
        <v>0</v>
      </c>
      <c r="E3084" s="31">
        <v>18.071374468085107</v>
      </c>
      <c r="F3084" s="32">
        <v>0</v>
      </c>
      <c r="G3084" s="32">
        <v>0</v>
      </c>
      <c r="H3084" s="32">
        <v>0</v>
      </c>
      <c r="I3084" s="32">
        <v>0</v>
      </c>
      <c r="J3084" s="29">
        <f>Лист4!E3082/1000</f>
        <v>283.1182</v>
      </c>
      <c r="K3084" s="33"/>
      <c r="L3084" s="33"/>
    </row>
    <row r="3085" spans="1:12" s="34" customFormat="1" ht="18.75" customHeight="1" x14ac:dyDescent="0.25">
      <c r="A3085" s="23" t="str">
        <f>Лист4!A3083</f>
        <v xml:space="preserve">Франко ул. д.22 </v>
      </c>
      <c r="B3085" s="49">
        <f t="shared" si="96"/>
        <v>463.6097072340425</v>
      </c>
      <c r="C3085" s="49">
        <f t="shared" si="97"/>
        <v>31.609752765957438</v>
      </c>
      <c r="D3085" s="30">
        <v>0</v>
      </c>
      <c r="E3085" s="31">
        <v>31.609752765957438</v>
      </c>
      <c r="F3085" s="32">
        <v>0</v>
      </c>
      <c r="G3085" s="32">
        <v>0</v>
      </c>
      <c r="H3085" s="32">
        <v>0</v>
      </c>
      <c r="I3085" s="32">
        <v>0</v>
      </c>
      <c r="J3085" s="29">
        <f>Лист4!E3083/1000</f>
        <v>495.21945999999991</v>
      </c>
      <c r="K3085" s="33"/>
      <c r="L3085" s="33"/>
    </row>
    <row r="3086" spans="1:12" s="34" customFormat="1" ht="25.5" customHeight="1" x14ac:dyDescent="0.25">
      <c r="A3086" s="23" t="str">
        <f>Лист4!A3084</f>
        <v xml:space="preserve">Фрунзе ул. д.57 </v>
      </c>
      <c r="B3086" s="49">
        <f t="shared" si="96"/>
        <v>0</v>
      </c>
      <c r="C3086" s="49">
        <f t="shared" si="97"/>
        <v>0</v>
      </c>
      <c r="D3086" s="30">
        <v>0</v>
      </c>
      <c r="E3086" s="31">
        <v>0</v>
      </c>
      <c r="F3086" s="32">
        <v>0</v>
      </c>
      <c r="G3086" s="32">
        <v>0</v>
      </c>
      <c r="H3086" s="32">
        <v>0</v>
      </c>
      <c r="I3086" s="32"/>
      <c r="J3086" s="29">
        <f>Лист4!E3084/1000</f>
        <v>0</v>
      </c>
      <c r="K3086" s="33"/>
      <c r="L3086" s="33"/>
    </row>
    <row r="3087" spans="1:12" s="34" customFormat="1" ht="25.5" customHeight="1" x14ac:dyDescent="0.25">
      <c r="A3087" s="23" t="str">
        <f>Лист4!A3085</f>
        <v xml:space="preserve">Циолковского ул. д.1 </v>
      </c>
      <c r="B3087" s="49">
        <f t="shared" si="96"/>
        <v>133.90489361702123</v>
      </c>
      <c r="C3087" s="49">
        <f t="shared" si="97"/>
        <v>65.909706382978698</v>
      </c>
      <c r="D3087" s="30">
        <v>0</v>
      </c>
      <c r="E3087" s="31">
        <v>65.909706382978698</v>
      </c>
      <c r="F3087" s="32">
        <v>0</v>
      </c>
      <c r="G3087" s="32">
        <v>0</v>
      </c>
      <c r="H3087" s="32">
        <v>0</v>
      </c>
      <c r="I3087" s="41">
        <f>346.4+886</f>
        <v>1232.4000000000001</v>
      </c>
      <c r="J3087" s="29">
        <f>Лист4!E3085/1000-I3087</f>
        <v>-1032.5854000000002</v>
      </c>
      <c r="K3087" s="33"/>
      <c r="L3087" s="33"/>
    </row>
    <row r="3088" spans="1:12" s="34" customFormat="1" ht="18.75" customHeight="1" x14ac:dyDescent="0.25">
      <c r="A3088" s="23" t="str">
        <f>Лист4!A3086</f>
        <v xml:space="preserve">Циолковского ул. д.2 </v>
      </c>
      <c r="B3088" s="49">
        <f t="shared" si="96"/>
        <v>385.78254468085106</v>
      </c>
      <c r="C3088" s="49">
        <f t="shared" si="97"/>
        <v>8.6783553191489347</v>
      </c>
      <c r="D3088" s="30">
        <v>0</v>
      </c>
      <c r="E3088" s="31">
        <v>8.6783553191489347</v>
      </c>
      <c r="F3088" s="32">
        <v>0</v>
      </c>
      <c r="G3088" s="32">
        <v>0</v>
      </c>
      <c r="H3088" s="32">
        <v>0</v>
      </c>
      <c r="I3088" s="41">
        <v>258.5</v>
      </c>
      <c r="J3088" s="29">
        <f>Лист4!E3086/1000</f>
        <v>135.96089999999998</v>
      </c>
      <c r="K3088" s="33"/>
      <c r="L3088" s="33"/>
    </row>
    <row r="3089" spans="1:12" s="34" customFormat="1" ht="18.75" customHeight="1" x14ac:dyDescent="0.25">
      <c r="A3089" s="23" t="str">
        <f>Лист4!A3087</f>
        <v xml:space="preserve">Циолковского ул. д.3 </v>
      </c>
      <c r="B3089" s="49">
        <f t="shared" si="96"/>
        <v>238.17968680851061</v>
      </c>
      <c r="C3089" s="49">
        <f t="shared" si="97"/>
        <v>7.0554331914893602</v>
      </c>
      <c r="D3089" s="30">
        <v>0</v>
      </c>
      <c r="E3089" s="31">
        <v>7.0554331914893602</v>
      </c>
      <c r="F3089" s="32">
        <v>0</v>
      </c>
      <c r="G3089" s="32">
        <v>0</v>
      </c>
      <c r="H3089" s="32">
        <v>0</v>
      </c>
      <c r="I3089" s="32">
        <v>134.69999999999999</v>
      </c>
      <c r="J3089" s="29">
        <f>Лист4!E3087/1000</f>
        <v>110.53511999999998</v>
      </c>
      <c r="K3089" s="33"/>
      <c r="L3089" s="33"/>
    </row>
    <row r="3090" spans="1:12" s="34" customFormat="1" ht="18.75" customHeight="1" x14ac:dyDescent="0.25">
      <c r="A3090" s="23" t="str">
        <f>Лист4!A3088</f>
        <v xml:space="preserve">Циолковского ул. д.5 </v>
      </c>
      <c r="B3090" s="49">
        <f t="shared" si="96"/>
        <v>182.06962212765956</v>
      </c>
      <c r="C3090" s="49">
        <f t="shared" si="97"/>
        <v>12.413837872340425</v>
      </c>
      <c r="D3090" s="30">
        <v>0</v>
      </c>
      <c r="E3090" s="31">
        <v>12.413837872340425</v>
      </c>
      <c r="F3090" s="32">
        <v>0</v>
      </c>
      <c r="G3090" s="32">
        <v>0</v>
      </c>
      <c r="H3090" s="32">
        <v>0</v>
      </c>
      <c r="I3090" s="32">
        <v>510</v>
      </c>
      <c r="J3090" s="29">
        <f>Лист4!E3088/1000-I3090</f>
        <v>-315.51654000000002</v>
      </c>
      <c r="K3090" s="33"/>
      <c r="L3090" s="33"/>
    </row>
    <row r="3091" spans="1:12" s="34" customFormat="1" ht="18.75" customHeight="1" x14ac:dyDescent="0.25">
      <c r="A3091" s="23" t="str">
        <f>Лист4!A3089</f>
        <v xml:space="preserve">Циолковского ул. д.6 </v>
      </c>
      <c r="B3091" s="49">
        <f t="shared" si="96"/>
        <v>309.81141446808516</v>
      </c>
      <c r="C3091" s="49">
        <f t="shared" si="97"/>
        <v>21.123505531914894</v>
      </c>
      <c r="D3091" s="30">
        <v>0</v>
      </c>
      <c r="E3091" s="31">
        <v>21.123505531914894</v>
      </c>
      <c r="F3091" s="32">
        <v>0</v>
      </c>
      <c r="G3091" s="32">
        <v>0</v>
      </c>
      <c r="H3091" s="32">
        <v>0</v>
      </c>
      <c r="I3091" s="32">
        <v>0</v>
      </c>
      <c r="J3091" s="29">
        <f>Лист4!E3089/1000</f>
        <v>330.93492000000003</v>
      </c>
      <c r="K3091" s="33"/>
      <c r="L3091" s="33"/>
    </row>
    <row r="3092" spans="1:12" s="34" customFormat="1" ht="18.75" customHeight="1" x14ac:dyDescent="0.25">
      <c r="A3092" s="23" t="str">
        <f>Лист4!A3090</f>
        <v xml:space="preserve">Циолковского ул. д.8 </v>
      </c>
      <c r="B3092" s="49">
        <f t="shared" si="96"/>
        <v>278.76211234042552</v>
      </c>
      <c r="C3092" s="49">
        <f t="shared" si="97"/>
        <v>19.006507659574467</v>
      </c>
      <c r="D3092" s="30">
        <v>0</v>
      </c>
      <c r="E3092" s="31">
        <v>19.006507659574467</v>
      </c>
      <c r="F3092" s="32">
        <v>0</v>
      </c>
      <c r="G3092" s="32">
        <v>0</v>
      </c>
      <c r="H3092" s="32">
        <v>0</v>
      </c>
      <c r="I3092" s="32">
        <v>0</v>
      </c>
      <c r="J3092" s="29">
        <f>Лист4!E3090/1000</f>
        <v>297.76862</v>
      </c>
      <c r="K3092" s="33"/>
      <c r="L3092" s="33"/>
    </row>
    <row r="3093" spans="1:12" s="34" customFormat="1" ht="18.75" customHeight="1" x14ac:dyDescent="0.25">
      <c r="A3093" s="23" t="str">
        <f>Лист4!A3091</f>
        <v xml:space="preserve">Чаплыгина пер. д.1 </v>
      </c>
      <c r="B3093" s="49">
        <f t="shared" si="96"/>
        <v>184.60780425531917</v>
      </c>
      <c r="C3093" s="49">
        <f t="shared" si="97"/>
        <v>12.586895744680852</v>
      </c>
      <c r="D3093" s="30">
        <v>0</v>
      </c>
      <c r="E3093" s="31">
        <v>12.586895744680852</v>
      </c>
      <c r="F3093" s="32">
        <v>0</v>
      </c>
      <c r="G3093" s="32">
        <v>0</v>
      </c>
      <c r="H3093" s="32">
        <v>0</v>
      </c>
      <c r="I3093" s="32">
        <v>0</v>
      </c>
      <c r="J3093" s="29">
        <f>Лист4!E3091/1000</f>
        <v>197.19470000000001</v>
      </c>
      <c r="K3093" s="33"/>
      <c r="L3093" s="33"/>
    </row>
    <row r="3094" spans="1:12" s="34" customFormat="1" ht="18.75" customHeight="1" x14ac:dyDescent="0.25">
      <c r="A3094" s="23" t="str">
        <f>Лист4!A3092</f>
        <v xml:space="preserve">Чаплыгина пер. д.2 </v>
      </c>
      <c r="B3094" s="49">
        <f t="shared" si="96"/>
        <v>172.02099574468087</v>
      </c>
      <c r="C3094" s="49">
        <f t="shared" si="97"/>
        <v>11.728704255319151</v>
      </c>
      <c r="D3094" s="30">
        <v>0</v>
      </c>
      <c r="E3094" s="31">
        <v>11.728704255319151</v>
      </c>
      <c r="F3094" s="32">
        <v>0</v>
      </c>
      <c r="G3094" s="32">
        <v>0</v>
      </c>
      <c r="H3094" s="32">
        <v>0</v>
      </c>
      <c r="I3094" s="32">
        <v>0</v>
      </c>
      <c r="J3094" s="29">
        <f>Лист4!E3092/1000</f>
        <v>183.74970000000002</v>
      </c>
      <c r="K3094" s="33"/>
      <c r="L3094" s="33"/>
    </row>
    <row r="3095" spans="1:12" s="34" customFormat="1" ht="18.75" customHeight="1" x14ac:dyDescent="0.25">
      <c r="A3095" s="23" t="str">
        <f>Лист4!A3093</f>
        <v xml:space="preserve">Чаплыгина пер. д.4 </v>
      </c>
      <c r="B3095" s="49">
        <f t="shared" si="96"/>
        <v>242.56769361702129</v>
      </c>
      <c r="C3095" s="49">
        <f t="shared" si="97"/>
        <v>16.538706382978724</v>
      </c>
      <c r="D3095" s="30">
        <v>0</v>
      </c>
      <c r="E3095" s="31">
        <v>16.538706382978724</v>
      </c>
      <c r="F3095" s="32">
        <v>0</v>
      </c>
      <c r="G3095" s="32">
        <v>0</v>
      </c>
      <c r="H3095" s="32">
        <v>0</v>
      </c>
      <c r="I3095" s="32">
        <v>0</v>
      </c>
      <c r="J3095" s="29">
        <f>Лист4!E3093/1000</f>
        <v>259.10640000000001</v>
      </c>
      <c r="K3095" s="33"/>
      <c r="L3095" s="33"/>
    </row>
    <row r="3096" spans="1:12" s="34" customFormat="1" ht="18.75" customHeight="1" x14ac:dyDescent="0.25">
      <c r="A3096" s="23" t="str">
        <f>Лист4!A3094</f>
        <v xml:space="preserve">Чаплыгина ул. д.1 </v>
      </c>
      <c r="B3096" s="49">
        <f t="shared" si="96"/>
        <v>0.5622638297872341</v>
      </c>
      <c r="C3096" s="49">
        <f t="shared" si="97"/>
        <v>3.833617021276596E-2</v>
      </c>
      <c r="D3096" s="30">
        <v>0</v>
      </c>
      <c r="E3096" s="31">
        <v>3.833617021276596E-2</v>
      </c>
      <c r="F3096" s="32">
        <v>0</v>
      </c>
      <c r="G3096" s="32">
        <v>0</v>
      </c>
      <c r="H3096" s="32">
        <v>0</v>
      </c>
      <c r="I3096" s="32">
        <v>0</v>
      </c>
      <c r="J3096" s="29">
        <f>Лист4!E3094/1000</f>
        <v>0.60060000000000002</v>
      </c>
      <c r="K3096" s="33"/>
      <c r="L3096" s="33"/>
    </row>
    <row r="3097" spans="1:12" s="34" customFormat="1" ht="18.75" customHeight="1" x14ac:dyDescent="0.25">
      <c r="A3097" s="23" t="str">
        <f>Лист4!A3095</f>
        <v xml:space="preserve">Чаплыгина ул. д.1А </v>
      </c>
      <c r="B3097" s="49">
        <f t="shared" si="96"/>
        <v>57.13000000000001</v>
      </c>
      <c r="C3097" s="49">
        <f t="shared" si="97"/>
        <v>7.1501999999999999</v>
      </c>
      <c r="D3097" s="30">
        <v>0</v>
      </c>
      <c r="E3097" s="31">
        <v>7.1501999999999999</v>
      </c>
      <c r="F3097" s="32">
        <v>0</v>
      </c>
      <c r="G3097" s="32">
        <v>0</v>
      </c>
      <c r="H3097" s="32">
        <v>0</v>
      </c>
      <c r="I3097" s="32">
        <v>176.3</v>
      </c>
      <c r="J3097" s="29">
        <f>Лист4!E3095/1000-I3097</f>
        <v>-112.0198</v>
      </c>
      <c r="K3097" s="33"/>
      <c r="L3097" s="33"/>
    </row>
    <row r="3098" spans="1:12" s="34" customFormat="1" ht="18.75" customHeight="1" x14ac:dyDescent="0.25">
      <c r="A3098" s="23" t="str">
        <f>Лист4!A3096</f>
        <v xml:space="preserve">Челюскинцев ул. д.1 </v>
      </c>
      <c r="B3098" s="49">
        <f t="shared" si="96"/>
        <v>112.83228936170212</v>
      </c>
      <c r="C3098" s="49">
        <f t="shared" si="97"/>
        <v>7.6931106382978713</v>
      </c>
      <c r="D3098" s="30">
        <v>0</v>
      </c>
      <c r="E3098" s="31">
        <v>7.6931106382978713</v>
      </c>
      <c r="F3098" s="32">
        <v>0</v>
      </c>
      <c r="G3098" s="32">
        <v>0</v>
      </c>
      <c r="H3098" s="32">
        <v>0</v>
      </c>
      <c r="I3098" s="32">
        <v>710.5</v>
      </c>
      <c r="J3098" s="29">
        <f>Лист4!E3096/1000-I3098</f>
        <v>-589.97460000000001</v>
      </c>
      <c r="K3098" s="33"/>
      <c r="L3098" s="33"/>
    </row>
    <row r="3099" spans="1:12" s="34" customFormat="1" ht="18.75" customHeight="1" x14ac:dyDescent="0.25">
      <c r="A3099" s="23" t="str">
        <f>Лист4!A3097</f>
        <v xml:space="preserve">Челюскинцев ул. д.2 </v>
      </c>
      <c r="B3099" s="49">
        <f t="shared" si="96"/>
        <v>61.756621276595752</v>
      </c>
      <c r="C3099" s="49">
        <f t="shared" si="97"/>
        <v>4.2106787234042562</v>
      </c>
      <c r="D3099" s="30">
        <v>0</v>
      </c>
      <c r="E3099" s="31">
        <v>4.2106787234042562</v>
      </c>
      <c r="F3099" s="32">
        <v>0</v>
      </c>
      <c r="G3099" s="32">
        <v>0</v>
      </c>
      <c r="H3099" s="32">
        <v>0</v>
      </c>
      <c r="I3099" s="32">
        <v>0</v>
      </c>
      <c r="J3099" s="29">
        <f>Лист4!E3097/1000</f>
        <v>65.967300000000009</v>
      </c>
      <c r="K3099" s="33"/>
      <c r="L3099" s="33"/>
    </row>
    <row r="3100" spans="1:12" s="34" customFormat="1" ht="18.75" customHeight="1" x14ac:dyDescent="0.25">
      <c r="A3100" s="23" t="str">
        <f>Лист4!A3098</f>
        <v xml:space="preserve">Челюскинцев ул. д.6 </v>
      </c>
      <c r="B3100" s="49">
        <f t="shared" si="96"/>
        <v>71.71204255319148</v>
      </c>
      <c r="C3100" s="49">
        <f t="shared" si="97"/>
        <v>4.8894574468085104</v>
      </c>
      <c r="D3100" s="30">
        <v>0</v>
      </c>
      <c r="E3100" s="31">
        <v>4.8894574468085104</v>
      </c>
      <c r="F3100" s="32">
        <v>0</v>
      </c>
      <c r="G3100" s="32">
        <v>0</v>
      </c>
      <c r="H3100" s="32">
        <v>0</v>
      </c>
      <c r="I3100" s="32">
        <v>0</v>
      </c>
      <c r="J3100" s="29">
        <f>Лист4!E3098/1000</f>
        <v>76.601499999999987</v>
      </c>
      <c r="K3100" s="33"/>
      <c r="L3100" s="33"/>
    </row>
    <row r="3101" spans="1:12" s="34" customFormat="1" ht="18.75" customHeight="1" x14ac:dyDescent="0.25">
      <c r="A3101" s="23" t="str">
        <f>Лист4!A3099</f>
        <v xml:space="preserve">Черно-Иванова ул. д.17 </v>
      </c>
      <c r="B3101" s="49">
        <f t="shared" si="96"/>
        <v>373.59426382978722</v>
      </c>
      <c r="C3101" s="49">
        <f t="shared" si="97"/>
        <v>25.472336170212763</v>
      </c>
      <c r="D3101" s="30">
        <v>0</v>
      </c>
      <c r="E3101" s="31">
        <v>25.472336170212763</v>
      </c>
      <c r="F3101" s="32">
        <v>0</v>
      </c>
      <c r="G3101" s="32">
        <v>0</v>
      </c>
      <c r="H3101" s="32">
        <v>0</v>
      </c>
      <c r="I3101" s="32"/>
      <c r="J3101" s="29">
        <f>Лист4!E3099/1000</f>
        <v>399.06659999999999</v>
      </c>
      <c r="K3101" s="33"/>
      <c r="L3101" s="33"/>
    </row>
    <row r="3102" spans="1:12" s="34" customFormat="1" ht="18.75" customHeight="1" x14ac:dyDescent="0.25">
      <c r="A3102" s="23" t="str">
        <f>Лист4!A3100</f>
        <v xml:space="preserve">Черно-Иванова ул. д.3 </v>
      </c>
      <c r="B3102" s="49">
        <f t="shared" si="96"/>
        <v>304.01875829787224</v>
      </c>
      <c r="C3102" s="49">
        <f t="shared" si="97"/>
        <v>20.728551702127653</v>
      </c>
      <c r="D3102" s="30">
        <v>0</v>
      </c>
      <c r="E3102" s="31">
        <v>20.728551702127653</v>
      </c>
      <c r="F3102" s="32">
        <v>0</v>
      </c>
      <c r="G3102" s="32">
        <v>0</v>
      </c>
      <c r="H3102" s="32">
        <v>0</v>
      </c>
      <c r="I3102" s="32">
        <v>0</v>
      </c>
      <c r="J3102" s="29">
        <f>Лист4!E3100/1000</f>
        <v>324.74730999999991</v>
      </c>
      <c r="K3102" s="33"/>
      <c r="L3102" s="33"/>
    </row>
    <row r="3103" spans="1:12" s="34" customFormat="1" ht="18.75" customHeight="1" x14ac:dyDescent="0.25">
      <c r="A3103" s="23" t="str">
        <f>Лист4!A3101</f>
        <v xml:space="preserve">Черно-Иванова ул. д.5 </v>
      </c>
      <c r="B3103" s="49">
        <f t="shared" si="96"/>
        <v>241.99763148936171</v>
      </c>
      <c r="C3103" s="49">
        <f t="shared" si="97"/>
        <v>16.499838510638298</v>
      </c>
      <c r="D3103" s="30">
        <v>0</v>
      </c>
      <c r="E3103" s="31">
        <v>16.499838510638298</v>
      </c>
      <c r="F3103" s="32">
        <v>0</v>
      </c>
      <c r="G3103" s="32">
        <v>0</v>
      </c>
      <c r="H3103" s="32">
        <v>0</v>
      </c>
      <c r="I3103" s="32">
        <v>0</v>
      </c>
      <c r="J3103" s="29">
        <f>Лист4!E3101/1000</f>
        <v>258.49747000000002</v>
      </c>
      <c r="K3103" s="33"/>
      <c r="L3103" s="33"/>
    </row>
    <row r="3104" spans="1:12" s="34" customFormat="1" ht="18.75" customHeight="1" x14ac:dyDescent="0.25">
      <c r="A3104" s="23" t="str">
        <f>Лист4!A3102</f>
        <v xml:space="preserve">Черно-Иванова ул. д.7 </v>
      </c>
      <c r="B3104" s="49">
        <f t="shared" si="96"/>
        <v>1205.6924936170215</v>
      </c>
      <c r="C3104" s="49">
        <f t="shared" si="97"/>
        <v>12.306306382978725</v>
      </c>
      <c r="D3104" s="30">
        <v>0</v>
      </c>
      <c r="E3104" s="31">
        <v>12.306306382978725</v>
      </c>
      <c r="F3104" s="32">
        <v>0</v>
      </c>
      <c r="G3104" s="32">
        <v>0</v>
      </c>
      <c r="H3104" s="32">
        <v>0</v>
      </c>
      <c r="I3104" s="32">
        <v>1025.2</v>
      </c>
      <c r="J3104" s="29">
        <f>Лист4!E3102/1000</f>
        <v>192.7988</v>
      </c>
      <c r="K3104" s="33"/>
      <c r="L3104" s="33"/>
    </row>
    <row r="3105" spans="1:13" s="34" customFormat="1" ht="18.75" customHeight="1" x14ac:dyDescent="0.25">
      <c r="A3105" s="23" t="str">
        <f>Лист4!A3103</f>
        <v xml:space="preserve">Черно-Иванова ул. д.9 </v>
      </c>
      <c r="B3105" s="49">
        <f t="shared" si="96"/>
        <v>242.74362978723406</v>
      </c>
      <c r="C3105" s="49">
        <f t="shared" si="97"/>
        <v>15.357520212765959</v>
      </c>
      <c r="D3105" s="30">
        <v>0</v>
      </c>
      <c r="E3105" s="31">
        <v>15.357520212765959</v>
      </c>
      <c r="F3105" s="32">
        <v>0</v>
      </c>
      <c r="G3105" s="32">
        <v>0</v>
      </c>
      <c r="H3105" s="32">
        <v>0</v>
      </c>
      <c r="I3105" s="41">
        <v>17.5</v>
      </c>
      <c r="J3105" s="29">
        <f>Лист4!E3103/1000</f>
        <v>240.60115000000002</v>
      </c>
      <c r="K3105" s="33"/>
      <c r="L3105" s="33"/>
    </row>
    <row r="3106" spans="1:13" s="34" customFormat="1" ht="18.75" customHeight="1" x14ac:dyDescent="0.25">
      <c r="A3106" s="23" t="str">
        <f>Лист4!A3104</f>
        <v xml:space="preserve">Чкалова ул. д.18 </v>
      </c>
      <c r="B3106" s="49">
        <f t="shared" si="96"/>
        <v>147.26069787234047</v>
      </c>
      <c r="C3106" s="49">
        <f t="shared" si="97"/>
        <v>10.040502127659577</v>
      </c>
      <c r="D3106" s="30">
        <v>0</v>
      </c>
      <c r="E3106" s="31">
        <v>10.040502127659577</v>
      </c>
      <c r="F3106" s="32">
        <v>0</v>
      </c>
      <c r="G3106" s="32">
        <v>0</v>
      </c>
      <c r="H3106" s="32">
        <v>0</v>
      </c>
      <c r="I3106" s="32"/>
      <c r="J3106" s="29">
        <f>Лист4!E3104/1000</f>
        <v>157.30120000000005</v>
      </c>
      <c r="K3106" s="33"/>
      <c r="L3106" s="33"/>
    </row>
    <row r="3107" spans="1:13" s="34" customFormat="1" ht="18.75" customHeight="1" x14ac:dyDescent="0.25">
      <c r="A3107" s="23" t="str">
        <f>Лист4!A3105</f>
        <v xml:space="preserve">Школьный пер. д.1 </v>
      </c>
      <c r="B3107" s="49">
        <f t="shared" si="96"/>
        <v>142.30927489361702</v>
      </c>
      <c r="C3107" s="49">
        <f t="shared" si="97"/>
        <v>9.7029051063829783</v>
      </c>
      <c r="D3107" s="30">
        <v>0</v>
      </c>
      <c r="E3107" s="31">
        <v>9.7029051063829783</v>
      </c>
      <c r="F3107" s="32">
        <v>0</v>
      </c>
      <c r="G3107" s="32">
        <v>0</v>
      </c>
      <c r="H3107" s="32">
        <v>0</v>
      </c>
      <c r="I3107" s="32">
        <v>0</v>
      </c>
      <c r="J3107" s="29">
        <f>Лист4!E3105/1000</f>
        <v>152.01218</v>
      </c>
      <c r="K3107" s="33"/>
      <c r="L3107" s="33"/>
    </row>
    <row r="3108" spans="1:13" s="34" customFormat="1" ht="18.75" customHeight="1" x14ac:dyDescent="0.25">
      <c r="A3108" s="23" t="str">
        <f>Лист4!A3106</f>
        <v xml:space="preserve">Школьный пер. д.15Г </v>
      </c>
      <c r="B3108" s="49">
        <f t="shared" si="96"/>
        <v>0</v>
      </c>
      <c r="C3108" s="49">
        <f t="shared" si="97"/>
        <v>0</v>
      </c>
      <c r="D3108" s="30">
        <v>0</v>
      </c>
      <c r="E3108" s="31">
        <v>0</v>
      </c>
      <c r="F3108" s="32">
        <v>0</v>
      </c>
      <c r="G3108" s="32">
        <v>0</v>
      </c>
      <c r="H3108" s="32">
        <v>0</v>
      </c>
      <c r="I3108" s="32">
        <v>0</v>
      </c>
      <c r="J3108" s="29">
        <f>Лист4!E3106/1000</f>
        <v>0</v>
      </c>
      <c r="K3108" s="33"/>
      <c r="L3108" s="33"/>
    </row>
    <row r="3109" spans="1:13" s="34" customFormat="1" ht="18.75" customHeight="1" x14ac:dyDescent="0.25">
      <c r="A3109" s="23" t="str">
        <f>Лист4!A3107</f>
        <v xml:space="preserve">Школьный пер. д.16 </v>
      </c>
      <c r="B3109" s="49">
        <f t="shared" si="96"/>
        <v>0</v>
      </c>
      <c r="C3109" s="49">
        <f t="shared" si="97"/>
        <v>0</v>
      </c>
      <c r="D3109" s="30">
        <v>0</v>
      </c>
      <c r="E3109" s="31">
        <v>0</v>
      </c>
      <c r="F3109" s="32">
        <v>0</v>
      </c>
      <c r="G3109" s="32">
        <v>0</v>
      </c>
      <c r="H3109" s="32">
        <v>0</v>
      </c>
      <c r="I3109" s="32">
        <v>0</v>
      </c>
      <c r="J3109" s="29">
        <f>Лист4!E3107/1000</f>
        <v>0</v>
      </c>
      <c r="K3109" s="33"/>
      <c r="L3109" s="33"/>
    </row>
    <row r="3110" spans="1:13" s="34" customFormat="1" ht="18.75" customHeight="1" x14ac:dyDescent="0.25">
      <c r="A3110" s="23" t="str">
        <f>Лист4!A3108</f>
        <v xml:space="preserve">Школьный пер. д.2 </v>
      </c>
      <c r="B3110" s="49">
        <f t="shared" si="96"/>
        <v>153.64753191489362</v>
      </c>
      <c r="C3110" s="49">
        <f t="shared" si="97"/>
        <v>10.475968085106382</v>
      </c>
      <c r="D3110" s="30">
        <v>0</v>
      </c>
      <c r="E3110" s="31">
        <v>10.475968085106382</v>
      </c>
      <c r="F3110" s="32">
        <v>0</v>
      </c>
      <c r="G3110" s="32">
        <v>0</v>
      </c>
      <c r="H3110" s="32">
        <v>0</v>
      </c>
      <c r="I3110" s="32">
        <v>0</v>
      </c>
      <c r="J3110" s="29">
        <f>Лист4!E3108/1000</f>
        <v>164.12350000000001</v>
      </c>
      <c r="K3110" s="33"/>
      <c r="L3110" s="33"/>
      <c r="M3110" s="33"/>
    </row>
    <row r="3111" spans="1:13" s="34" customFormat="1" ht="18.75" customHeight="1" x14ac:dyDescent="0.25">
      <c r="A3111" s="23" t="str">
        <f>Лист4!A3109</f>
        <v xml:space="preserve">Школьный пер. д.22 </v>
      </c>
      <c r="B3111" s="49">
        <f t="shared" si="96"/>
        <v>0</v>
      </c>
      <c r="C3111" s="49">
        <f t="shared" si="97"/>
        <v>0</v>
      </c>
      <c r="D3111" s="30">
        <v>0</v>
      </c>
      <c r="E3111" s="31">
        <v>0</v>
      </c>
      <c r="F3111" s="32">
        <v>0</v>
      </c>
      <c r="G3111" s="32">
        <v>0</v>
      </c>
      <c r="H3111" s="32">
        <v>0</v>
      </c>
      <c r="I3111" s="32"/>
      <c r="J3111" s="29">
        <f>Лист4!E3109/1000</f>
        <v>0</v>
      </c>
      <c r="K3111" s="33"/>
      <c r="L3111" s="33"/>
    </row>
    <row r="3112" spans="1:13" s="34" customFormat="1" ht="25.5" customHeight="1" x14ac:dyDescent="0.25">
      <c r="A3112" s="23" t="str">
        <f>Лист4!A3110</f>
        <v xml:space="preserve">Школьный пер. д.3 </v>
      </c>
      <c r="B3112" s="49">
        <f t="shared" si="96"/>
        <v>0</v>
      </c>
      <c r="C3112" s="49">
        <f t="shared" si="97"/>
        <v>0</v>
      </c>
      <c r="D3112" s="30">
        <v>0</v>
      </c>
      <c r="E3112" s="31">
        <v>0</v>
      </c>
      <c r="F3112" s="32">
        <v>0</v>
      </c>
      <c r="G3112" s="32">
        <v>0</v>
      </c>
      <c r="H3112" s="32">
        <v>0</v>
      </c>
      <c r="I3112" s="32">
        <v>0</v>
      </c>
      <c r="J3112" s="29">
        <f>Лист4!E3110/1000</f>
        <v>0</v>
      </c>
      <c r="K3112" s="33"/>
      <c r="L3112" s="33"/>
    </row>
    <row r="3113" spans="1:13" s="34" customFormat="1" ht="18.75" customHeight="1" x14ac:dyDescent="0.25">
      <c r="A3113" s="23" t="str">
        <f>Лист4!A3111</f>
        <v xml:space="preserve">Шубина ул. д.10 </v>
      </c>
      <c r="B3113" s="49">
        <f t="shared" si="96"/>
        <v>53.184953191489363</v>
      </c>
      <c r="C3113" s="49">
        <f t="shared" si="97"/>
        <v>3.6262468085106385</v>
      </c>
      <c r="D3113" s="30">
        <v>0</v>
      </c>
      <c r="E3113" s="31">
        <v>3.6262468085106385</v>
      </c>
      <c r="F3113" s="32">
        <v>0</v>
      </c>
      <c r="G3113" s="32">
        <v>0</v>
      </c>
      <c r="H3113" s="32">
        <v>0</v>
      </c>
      <c r="I3113" s="32">
        <v>0</v>
      </c>
      <c r="J3113" s="29">
        <f>Лист4!E3111/1000</f>
        <v>56.811199999999999</v>
      </c>
      <c r="K3113" s="33"/>
      <c r="L3113" s="33"/>
    </row>
    <row r="3114" spans="1:13" s="34" customFormat="1" ht="18.75" customHeight="1" x14ac:dyDescent="0.25">
      <c r="A3114" s="23" t="str">
        <f>Лист4!A3112</f>
        <v xml:space="preserve">Шубина ул. д.12 </v>
      </c>
      <c r="B3114" s="49">
        <f t="shared" si="96"/>
        <v>28.261293617021281</v>
      </c>
      <c r="C3114" s="49">
        <f t="shared" si="97"/>
        <v>1.9269063829787239</v>
      </c>
      <c r="D3114" s="30">
        <v>0</v>
      </c>
      <c r="E3114" s="31">
        <v>1.9269063829787239</v>
      </c>
      <c r="F3114" s="32">
        <v>0</v>
      </c>
      <c r="G3114" s="32">
        <v>0</v>
      </c>
      <c r="H3114" s="32">
        <v>0</v>
      </c>
      <c r="I3114" s="32">
        <v>0</v>
      </c>
      <c r="J3114" s="29">
        <f>Лист4!E3112/1000</f>
        <v>30.188200000000005</v>
      </c>
      <c r="K3114" s="33"/>
      <c r="L3114" s="33"/>
    </row>
    <row r="3115" spans="1:13" s="34" customFormat="1" ht="18.75" customHeight="1" x14ac:dyDescent="0.25">
      <c r="A3115" s="23" t="str">
        <f>Лист4!A3113</f>
        <v xml:space="preserve">Шубина ул. д.14 </v>
      </c>
      <c r="B3115" s="49">
        <f t="shared" si="96"/>
        <v>21.91555744680851</v>
      </c>
      <c r="C3115" s="49">
        <f t="shared" si="97"/>
        <v>1.4942425531914894</v>
      </c>
      <c r="D3115" s="30"/>
      <c r="E3115" s="31">
        <v>1.4942425531914894</v>
      </c>
      <c r="F3115" s="32"/>
      <c r="G3115" s="32"/>
      <c r="H3115" s="32"/>
      <c r="I3115" s="32"/>
      <c r="J3115" s="29">
        <f>Лист4!E3113/1000</f>
        <v>23.409800000000001</v>
      </c>
      <c r="K3115" s="33"/>
      <c r="L3115" s="33"/>
    </row>
    <row r="3116" spans="1:13" s="34" customFormat="1" ht="18.75" customHeight="1" x14ac:dyDescent="0.25">
      <c r="A3116" s="23" t="str">
        <f>Лист4!A3114</f>
        <v xml:space="preserve">Шубина ул. д.16 </v>
      </c>
      <c r="B3116" s="49">
        <f t="shared" si="96"/>
        <v>0</v>
      </c>
      <c r="C3116" s="49">
        <f t="shared" si="97"/>
        <v>0</v>
      </c>
      <c r="D3116" s="30">
        <v>0</v>
      </c>
      <c r="E3116" s="31">
        <v>0</v>
      </c>
      <c r="F3116" s="32">
        <v>0</v>
      </c>
      <c r="G3116" s="32">
        <v>0</v>
      </c>
      <c r="H3116" s="32">
        <v>0</v>
      </c>
      <c r="I3116" s="32">
        <v>0</v>
      </c>
      <c r="J3116" s="29">
        <f>Лист4!E3114/1000</f>
        <v>0</v>
      </c>
      <c r="K3116" s="33"/>
      <c r="L3116" s="33"/>
    </row>
    <row r="3117" spans="1:13" s="34" customFormat="1" ht="18.75" customHeight="1" x14ac:dyDescent="0.25">
      <c r="A3117" s="23" t="str">
        <f>Лист4!A3115</f>
        <v xml:space="preserve">Шубина ул. д.18 </v>
      </c>
      <c r="B3117" s="49">
        <f t="shared" si="96"/>
        <v>26.863497872340428</v>
      </c>
      <c r="C3117" s="49">
        <f t="shared" si="97"/>
        <v>1.8316021276595746</v>
      </c>
      <c r="D3117" s="30">
        <v>0</v>
      </c>
      <c r="E3117" s="31">
        <v>1.8316021276595746</v>
      </c>
      <c r="F3117" s="32">
        <v>0</v>
      </c>
      <c r="G3117" s="32">
        <v>0</v>
      </c>
      <c r="H3117" s="32">
        <v>0</v>
      </c>
      <c r="I3117" s="32">
        <v>0</v>
      </c>
      <c r="J3117" s="29">
        <f>Лист4!E3115/1000</f>
        <v>28.695100000000004</v>
      </c>
      <c r="K3117" s="33"/>
      <c r="L3117" s="33"/>
    </row>
    <row r="3118" spans="1:13" s="34" customFormat="1" ht="18.75" customHeight="1" x14ac:dyDescent="0.25">
      <c r="A3118" s="23" t="str">
        <f>Лист4!A3116</f>
        <v xml:space="preserve">Шубина ул. д.8 </v>
      </c>
      <c r="B3118" s="49">
        <f t="shared" si="96"/>
        <v>43.193863829787226</v>
      </c>
      <c r="C3118" s="49">
        <f t="shared" si="97"/>
        <v>2.9450361702127652</v>
      </c>
      <c r="D3118" s="30">
        <v>0</v>
      </c>
      <c r="E3118" s="31">
        <v>2.9450361702127652</v>
      </c>
      <c r="F3118" s="32">
        <v>0</v>
      </c>
      <c r="G3118" s="32">
        <v>0</v>
      </c>
      <c r="H3118" s="32">
        <v>0</v>
      </c>
      <c r="I3118" s="32">
        <v>0</v>
      </c>
      <c r="J3118" s="29">
        <f>Лист4!E3116/1000</f>
        <v>46.138899999999992</v>
      </c>
      <c r="K3118" s="33"/>
      <c r="L3118" s="33"/>
    </row>
    <row r="3119" spans="1:13" s="34" customFormat="1" ht="18.75" customHeight="1" x14ac:dyDescent="0.25">
      <c r="A3119" s="23" t="str">
        <f>Лист4!A3117</f>
        <v xml:space="preserve">Шубина ул. д.81 </v>
      </c>
      <c r="B3119" s="49">
        <f t="shared" si="96"/>
        <v>540.3208238297874</v>
      </c>
      <c r="C3119" s="49">
        <f t="shared" si="97"/>
        <v>36.840056170212776</v>
      </c>
      <c r="D3119" s="30">
        <v>0</v>
      </c>
      <c r="E3119" s="31">
        <v>36.840056170212776</v>
      </c>
      <c r="F3119" s="32">
        <v>0</v>
      </c>
      <c r="G3119" s="32">
        <v>0</v>
      </c>
      <c r="H3119" s="32">
        <v>0</v>
      </c>
      <c r="I3119" s="32">
        <v>0</v>
      </c>
      <c r="J3119" s="29">
        <f>Лист4!E3117/1000</f>
        <v>577.16088000000013</v>
      </c>
      <c r="K3119" s="33"/>
      <c r="L3119" s="33"/>
    </row>
    <row r="3120" spans="1:13" s="34" customFormat="1" ht="18.75" customHeight="1" x14ac:dyDescent="0.25">
      <c r="A3120" s="23" t="str">
        <f>Лист4!A3118</f>
        <v xml:space="preserve">Щербакова ул. д.10 </v>
      </c>
      <c r="B3120" s="49">
        <f t="shared" si="96"/>
        <v>308.39459574468083</v>
      </c>
      <c r="C3120" s="49">
        <f t="shared" si="97"/>
        <v>21.026904255319149</v>
      </c>
      <c r="D3120" s="30">
        <v>0</v>
      </c>
      <c r="E3120" s="31">
        <v>21.026904255319149</v>
      </c>
      <c r="F3120" s="32">
        <v>0</v>
      </c>
      <c r="G3120" s="32">
        <v>0</v>
      </c>
      <c r="H3120" s="32">
        <v>0</v>
      </c>
      <c r="I3120" s="32">
        <v>0</v>
      </c>
      <c r="J3120" s="29">
        <f>Лист4!E3118/1000</f>
        <v>329.42149999999998</v>
      </c>
      <c r="K3120" s="33"/>
      <c r="L3120" s="33"/>
    </row>
    <row r="3121" spans="1:12" s="34" customFormat="1" ht="18.75" customHeight="1" x14ac:dyDescent="0.25">
      <c r="A3121" s="23" t="str">
        <f>Лист4!A3119</f>
        <v xml:space="preserve">Щербакова ул. д.15 </v>
      </c>
      <c r="B3121" s="49">
        <f t="shared" si="96"/>
        <v>482.57074893616999</v>
      </c>
      <c r="C3121" s="49">
        <f t="shared" si="97"/>
        <v>32.902551063829769</v>
      </c>
      <c r="D3121" s="30">
        <v>0</v>
      </c>
      <c r="E3121" s="31">
        <v>32.902551063829769</v>
      </c>
      <c r="F3121" s="32">
        <v>0</v>
      </c>
      <c r="G3121" s="32">
        <v>0</v>
      </c>
      <c r="H3121" s="32">
        <v>0</v>
      </c>
      <c r="I3121" s="32">
        <v>0</v>
      </c>
      <c r="J3121" s="29">
        <f>Лист4!E3119/1000</f>
        <v>515.47329999999977</v>
      </c>
      <c r="K3121" s="33"/>
      <c r="L3121" s="33"/>
    </row>
    <row r="3122" spans="1:12" s="34" customFormat="1" ht="25.5" customHeight="1" x14ac:dyDescent="0.25">
      <c r="A3122" s="23" t="str">
        <f>Лист4!A3120</f>
        <v xml:space="preserve">Щербакова ул. д.15В </v>
      </c>
      <c r="B3122" s="49">
        <f t="shared" si="96"/>
        <v>524.56622127659557</v>
      </c>
      <c r="C3122" s="49">
        <f t="shared" si="97"/>
        <v>35.765878723404242</v>
      </c>
      <c r="D3122" s="30">
        <v>0</v>
      </c>
      <c r="E3122" s="31">
        <v>35.765878723404242</v>
      </c>
      <c r="F3122" s="32">
        <v>0</v>
      </c>
      <c r="G3122" s="32">
        <v>0</v>
      </c>
      <c r="H3122" s="32">
        <v>0</v>
      </c>
      <c r="I3122" s="32">
        <v>647.4</v>
      </c>
      <c r="J3122" s="29">
        <f>Лист4!E3120/1000-I3122</f>
        <v>-87.067900000000122</v>
      </c>
      <c r="K3122" s="33"/>
      <c r="L3122" s="33"/>
    </row>
    <row r="3123" spans="1:12" s="34" customFormat="1" ht="18.75" customHeight="1" x14ac:dyDescent="0.25">
      <c r="A3123" s="23" t="str">
        <f>Лист4!A3121</f>
        <v xml:space="preserve">Щербакова ул. д.20 </v>
      </c>
      <c r="B3123" s="49">
        <f t="shared" si="96"/>
        <v>326.23678297872345</v>
      </c>
      <c r="C3123" s="49">
        <f t="shared" si="97"/>
        <v>22.243417021276603</v>
      </c>
      <c r="D3123" s="30">
        <v>0</v>
      </c>
      <c r="E3123" s="31">
        <v>22.243417021276603</v>
      </c>
      <c r="F3123" s="32">
        <v>0</v>
      </c>
      <c r="G3123" s="32">
        <v>0</v>
      </c>
      <c r="H3123" s="32">
        <v>0</v>
      </c>
      <c r="I3123" s="32">
        <v>0</v>
      </c>
      <c r="J3123" s="29">
        <f>Лист4!E3121/1000</f>
        <v>348.48020000000008</v>
      </c>
      <c r="K3123" s="33"/>
      <c r="L3123" s="33"/>
    </row>
    <row r="3124" spans="1:12" s="34" customFormat="1" ht="18.75" customHeight="1" x14ac:dyDescent="0.25">
      <c r="A3124" s="23" t="str">
        <f>Лист4!A3122</f>
        <v xml:space="preserve">Щербакова ул. д.6 </v>
      </c>
      <c r="B3124" s="49">
        <f t="shared" si="96"/>
        <v>277.65357446808503</v>
      </c>
      <c r="C3124" s="49">
        <f t="shared" si="97"/>
        <v>18.930925531914895</v>
      </c>
      <c r="D3124" s="30">
        <v>0</v>
      </c>
      <c r="E3124" s="31">
        <v>18.930925531914895</v>
      </c>
      <c r="F3124" s="32">
        <v>0</v>
      </c>
      <c r="G3124" s="32">
        <v>0</v>
      </c>
      <c r="H3124" s="32">
        <v>0</v>
      </c>
      <c r="I3124" s="32">
        <v>1754.9</v>
      </c>
      <c r="J3124" s="29">
        <f>Лист4!E3122/1000-I3124</f>
        <v>-1458.3155000000002</v>
      </c>
      <c r="K3124" s="33"/>
      <c r="L3124" s="33"/>
    </row>
    <row r="3125" spans="1:12" s="34" customFormat="1" ht="18.75" customHeight="1" x14ac:dyDescent="0.25">
      <c r="A3125" s="23" t="str">
        <f>Лист4!A3123</f>
        <v xml:space="preserve">Щербакова ул. д.8 </v>
      </c>
      <c r="B3125" s="49">
        <f t="shared" si="96"/>
        <v>275.54756595744675</v>
      </c>
      <c r="C3125" s="49">
        <f t="shared" si="97"/>
        <v>18.787334042553191</v>
      </c>
      <c r="D3125" s="30">
        <v>0</v>
      </c>
      <c r="E3125" s="31">
        <v>18.787334042553191</v>
      </c>
      <c r="F3125" s="32">
        <v>0</v>
      </c>
      <c r="G3125" s="32">
        <v>0</v>
      </c>
      <c r="H3125" s="32">
        <v>0</v>
      </c>
      <c r="I3125" s="32">
        <v>0</v>
      </c>
      <c r="J3125" s="29">
        <f>Лист4!E3123/1000</f>
        <v>294.33489999999995</v>
      </c>
      <c r="K3125" s="33"/>
      <c r="L3125" s="33"/>
    </row>
    <row r="3126" spans="1:12" s="34" customFormat="1" ht="18.75" customHeight="1" x14ac:dyDescent="0.25">
      <c r="A3126" s="23" t="str">
        <f>Лист4!A3124</f>
        <v xml:space="preserve">Абая ул. д.34 </v>
      </c>
      <c r="B3126" s="49">
        <f t="shared" si="96"/>
        <v>8.1821276595744692</v>
      </c>
      <c r="C3126" s="49">
        <f t="shared" si="97"/>
        <v>0.55787234042553191</v>
      </c>
      <c r="D3126" s="30">
        <v>0</v>
      </c>
      <c r="E3126" s="31">
        <v>0.55787234042553191</v>
      </c>
      <c r="F3126" s="32">
        <v>0</v>
      </c>
      <c r="G3126" s="32">
        <v>0</v>
      </c>
      <c r="H3126" s="32">
        <v>0</v>
      </c>
      <c r="I3126" s="32">
        <v>0</v>
      </c>
      <c r="J3126" s="29">
        <f>Лист4!E3124/1000</f>
        <v>8.74</v>
      </c>
      <c r="K3126" s="33"/>
      <c r="L3126" s="33"/>
    </row>
    <row r="3127" spans="1:12" s="34" customFormat="1" ht="18.75" customHeight="1" x14ac:dyDescent="0.25">
      <c r="A3127" s="23" t="str">
        <f>Лист4!A3125</f>
        <v xml:space="preserve">Абая ул. д.36 </v>
      </c>
      <c r="B3127" s="49">
        <f t="shared" si="96"/>
        <v>7.7342638297872339</v>
      </c>
      <c r="C3127" s="49">
        <f t="shared" si="97"/>
        <v>0.52733617021276591</v>
      </c>
      <c r="D3127" s="30">
        <v>0</v>
      </c>
      <c r="E3127" s="31">
        <v>0.52733617021276591</v>
      </c>
      <c r="F3127" s="32">
        <v>0</v>
      </c>
      <c r="G3127" s="32">
        <v>0</v>
      </c>
      <c r="H3127" s="32">
        <v>0</v>
      </c>
      <c r="I3127" s="32">
        <v>0</v>
      </c>
      <c r="J3127" s="29">
        <f>Лист4!E3125/1000</f>
        <v>8.2615999999999996</v>
      </c>
      <c r="K3127" s="33"/>
      <c r="L3127" s="33"/>
    </row>
    <row r="3128" spans="1:12" s="34" customFormat="1" ht="18.75" customHeight="1" x14ac:dyDescent="0.25">
      <c r="A3128" s="23" t="str">
        <f>Лист4!A3126</f>
        <v xml:space="preserve">Абая ул. д.38 </v>
      </c>
      <c r="B3128" s="49">
        <f t="shared" si="96"/>
        <v>12.379259574468085</v>
      </c>
      <c r="C3128" s="49">
        <f t="shared" si="97"/>
        <v>0.84404042553191494</v>
      </c>
      <c r="D3128" s="30">
        <v>0</v>
      </c>
      <c r="E3128" s="31">
        <v>0.84404042553191494</v>
      </c>
      <c r="F3128" s="32">
        <v>0</v>
      </c>
      <c r="G3128" s="32">
        <v>0</v>
      </c>
      <c r="H3128" s="32">
        <v>0</v>
      </c>
      <c r="I3128" s="32">
        <v>0</v>
      </c>
      <c r="J3128" s="29">
        <f>Лист4!E3126/1000</f>
        <v>13.2233</v>
      </c>
      <c r="K3128" s="33"/>
      <c r="L3128" s="33"/>
    </row>
    <row r="3129" spans="1:12" s="34" customFormat="1" ht="18.75" customHeight="1" x14ac:dyDescent="0.25">
      <c r="A3129" s="23" t="str">
        <f>Лист4!A3127</f>
        <v xml:space="preserve">Астраханская ул. д.13 </v>
      </c>
      <c r="B3129" s="49">
        <f t="shared" si="96"/>
        <v>75.078136170212773</v>
      </c>
      <c r="C3129" s="49">
        <f t="shared" si="97"/>
        <v>5.1189638297872344</v>
      </c>
      <c r="D3129" s="30">
        <v>0</v>
      </c>
      <c r="E3129" s="31">
        <v>5.1189638297872344</v>
      </c>
      <c r="F3129" s="32">
        <v>0</v>
      </c>
      <c r="G3129" s="32">
        <v>0</v>
      </c>
      <c r="H3129" s="32">
        <v>0</v>
      </c>
      <c r="I3129" s="32"/>
      <c r="J3129" s="29">
        <f>Лист4!E3127/1000</f>
        <v>80.197100000000006</v>
      </c>
      <c r="K3129" s="33"/>
      <c r="L3129" s="33"/>
    </row>
    <row r="3130" spans="1:12" s="34" customFormat="1" ht="18.75" customHeight="1" x14ac:dyDescent="0.25">
      <c r="A3130" s="23" t="str">
        <f>Лист4!A3128</f>
        <v xml:space="preserve">Джамбула ул. д.12 </v>
      </c>
      <c r="B3130" s="49">
        <f t="shared" si="96"/>
        <v>115.72337021276597</v>
      </c>
      <c r="C3130" s="49">
        <f t="shared" si="97"/>
        <v>7.8902297872340448</v>
      </c>
      <c r="D3130" s="30">
        <v>0</v>
      </c>
      <c r="E3130" s="31">
        <v>7.8902297872340448</v>
      </c>
      <c r="F3130" s="32">
        <v>0</v>
      </c>
      <c r="G3130" s="32">
        <v>0</v>
      </c>
      <c r="H3130" s="32">
        <v>0</v>
      </c>
      <c r="I3130" s="32">
        <v>0</v>
      </c>
      <c r="J3130" s="29">
        <f>Лист4!E3128/1000</f>
        <v>123.61360000000002</v>
      </c>
      <c r="K3130" s="33"/>
      <c r="L3130" s="33"/>
    </row>
    <row r="3131" spans="1:12" s="34" customFormat="1" ht="18.75" customHeight="1" x14ac:dyDescent="0.25">
      <c r="A3131" s="23" t="str">
        <f>Лист4!A3129</f>
        <v xml:space="preserve">Джамбула ул. д.124 </v>
      </c>
      <c r="B3131" s="49">
        <f t="shared" si="96"/>
        <v>0</v>
      </c>
      <c r="C3131" s="49">
        <f t="shared" si="97"/>
        <v>0</v>
      </c>
      <c r="D3131" s="30">
        <v>0</v>
      </c>
      <c r="E3131" s="31">
        <v>0</v>
      </c>
      <c r="F3131" s="32">
        <v>0</v>
      </c>
      <c r="G3131" s="32">
        <v>0</v>
      </c>
      <c r="H3131" s="32">
        <v>0</v>
      </c>
      <c r="I3131" s="32">
        <v>0</v>
      </c>
      <c r="J3131" s="29">
        <f>Лист4!E3129/1000</f>
        <v>0</v>
      </c>
      <c r="K3131" s="33"/>
      <c r="L3131" s="33"/>
    </row>
    <row r="3132" spans="1:12" s="34" customFormat="1" ht="18.75" customHeight="1" x14ac:dyDescent="0.25">
      <c r="A3132" s="23" t="str">
        <f>Лист4!A3130</f>
        <v xml:space="preserve">Джамбула ул. д.14 </v>
      </c>
      <c r="B3132" s="49">
        <f t="shared" si="96"/>
        <v>162.35438297872338</v>
      </c>
      <c r="C3132" s="49">
        <f t="shared" si="97"/>
        <v>11.069617021276596</v>
      </c>
      <c r="D3132" s="30">
        <v>0</v>
      </c>
      <c r="E3132" s="31">
        <v>11.069617021276596</v>
      </c>
      <c r="F3132" s="32">
        <v>0</v>
      </c>
      <c r="G3132" s="32">
        <v>0</v>
      </c>
      <c r="H3132" s="32">
        <v>0</v>
      </c>
      <c r="I3132" s="32">
        <v>0</v>
      </c>
      <c r="J3132" s="29">
        <f>Лист4!E3130/1000</f>
        <v>173.42399999999998</v>
      </c>
      <c r="K3132" s="33"/>
      <c r="L3132" s="33"/>
    </row>
    <row r="3133" spans="1:12" s="34" customFormat="1" ht="18.75" customHeight="1" x14ac:dyDescent="0.25">
      <c r="A3133" s="23" t="str">
        <f>Лист4!A3131</f>
        <v xml:space="preserve">Джамбула ул. д.16 </v>
      </c>
      <c r="B3133" s="49">
        <f t="shared" si="96"/>
        <v>70.476110638297868</v>
      </c>
      <c r="C3133" s="49">
        <f t="shared" si="97"/>
        <v>4.8051893617021282</v>
      </c>
      <c r="D3133" s="30">
        <v>0</v>
      </c>
      <c r="E3133" s="31">
        <v>4.8051893617021282</v>
      </c>
      <c r="F3133" s="32">
        <v>0</v>
      </c>
      <c r="G3133" s="32">
        <v>0</v>
      </c>
      <c r="H3133" s="32">
        <v>0</v>
      </c>
      <c r="I3133" s="32">
        <v>0</v>
      </c>
      <c r="J3133" s="29">
        <f>Лист4!E3131/1000</f>
        <v>75.281300000000002</v>
      </c>
      <c r="K3133" s="33"/>
      <c r="L3133" s="33"/>
    </row>
    <row r="3134" spans="1:12" s="34" customFormat="1" ht="18.75" customHeight="1" x14ac:dyDescent="0.25">
      <c r="A3134" s="23" t="str">
        <f>Лист4!A3132</f>
        <v xml:space="preserve">Джамбула ул. д.22 </v>
      </c>
      <c r="B3134" s="49">
        <f t="shared" si="96"/>
        <v>31.670263829787235</v>
      </c>
      <c r="C3134" s="49">
        <f t="shared" si="97"/>
        <v>2.1593361702127658</v>
      </c>
      <c r="D3134" s="30">
        <v>0</v>
      </c>
      <c r="E3134" s="31">
        <v>2.1593361702127658</v>
      </c>
      <c r="F3134" s="32">
        <v>0</v>
      </c>
      <c r="G3134" s="32">
        <v>0</v>
      </c>
      <c r="H3134" s="32">
        <v>0</v>
      </c>
      <c r="I3134" s="32"/>
      <c r="J3134" s="29">
        <f>Лист4!E3132/1000</f>
        <v>33.829599999999999</v>
      </c>
      <c r="K3134" s="33"/>
      <c r="L3134" s="33"/>
    </row>
    <row r="3135" spans="1:12" s="34" customFormat="1" ht="18.75" customHeight="1" x14ac:dyDescent="0.25">
      <c r="A3135" s="23" t="str">
        <f>Лист4!A3133</f>
        <v xml:space="preserve">Джамбула ул. д.24 </v>
      </c>
      <c r="B3135" s="49">
        <f t="shared" si="96"/>
        <v>17.535778723404256</v>
      </c>
      <c r="C3135" s="49">
        <f t="shared" si="97"/>
        <v>1.1956212765957448</v>
      </c>
      <c r="D3135" s="30">
        <v>0</v>
      </c>
      <c r="E3135" s="31">
        <v>1.1956212765957448</v>
      </c>
      <c r="F3135" s="32">
        <v>0</v>
      </c>
      <c r="G3135" s="32">
        <v>0</v>
      </c>
      <c r="H3135" s="32">
        <v>0</v>
      </c>
      <c r="I3135" s="32">
        <v>0</v>
      </c>
      <c r="J3135" s="29">
        <f>Лист4!E3133/1000</f>
        <v>18.731400000000001</v>
      </c>
      <c r="K3135" s="33"/>
      <c r="L3135" s="33"/>
    </row>
    <row r="3136" spans="1:12" s="34" customFormat="1" ht="18.75" customHeight="1" x14ac:dyDescent="0.25">
      <c r="A3136" s="23" t="str">
        <f>Лист4!A3134</f>
        <v xml:space="preserve">Джамбула ул. д.26 </v>
      </c>
      <c r="B3136" s="49">
        <f t="shared" si="96"/>
        <v>57.991676595744678</v>
      </c>
      <c r="C3136" s="49">
        <f t="shared" si="97"/>
        <v>2.7335234042553189</v>
      </c>
      <c r="D3136" s="30">
        <v>0</v>
      </c>
      <c r="E3136" s="31">
        <v>2.7335234042553189</v>
      </c>
      <c r="F3136" s="32">
        <v>0</v>
      </c>
      <c r="G3136" s="32">
        <v>0</v>
      </c>
      <c r="H3136" s="32">
        <v>0</v>
      </c>
      <c r="I3136" s="41">
        <v>17.899999999999999</v>
      </c>
      <c r="J3136" s="29">
        <f>Лист4!E3134/1000</f>
        <v>42.825199999999995</v>
      </c>
      <c r="K3136" s="33"/>
      <c r="L3136" s="33"/>
    </row>
    <row r="3137" spans="1:12" s="34" customFormat="1" ht="18.75" customHeight="1" x14ac:dyDescent="0.25">
      <c r="A3137" s="23" t="str">
        <f>Лист4!A3135</f>
        <v xml:space="preserve">Джамбула ул. д.28 </v>
      </c>
      <c r="B3137" s="49">
        <f t="shared" si="96"/>
        <v>30.764799999999994</v>
      </c>
      <c r="C3137" s="49">
        <f t="shared" si="97"/>
        <v>2.0975999999999995</v>
      </c>
      <c r="D3137" s="30">
        <v>0</v>
      </c>
      <c r="E3137" s="31">
        <v>2.0975999999999995</v>
      </c>
      <c r="F3137" s="32">
        <v>0</v>
      </c>
      <c r="G3137" s="32">
        <v>0</v>
      </c>
      <c r="H3137" s="32">
        <v>0</v>
      </c>
      <c r="I3137" s="32">
        <v>0</v>
      </c>
      <c r="J3137" s="29">
        <f>Лист4!E3135/1000</f>
        <v>32.862399999999994</v>
      </c>
      <c r="K3137" s="33"/>
      <c r="L3137" s="33"/>
    </row>
    <row r="3138" spans="1:12" s="34" customFormat="1" ht="18.75" customHeight="1" x14ac:dyDescent="0.25">
      <c r="A3138" s="23" t="str">
        <f>Лист4!A3136</f>
        <v xml:space="preserve">Джамбула ул. д.30 </v>
      </c>
      <c r="B3138" s="49">
        <f t="shared" si="96"/>
        <v>5.3145446808510641</v>
      </c>
      <c r="C3138" s="49">
        <f t="shared" si="97"/>
        <v>0.36235531914893615</v>
      </c>
      <c r="D3138" s="30">
        <v>0</v>
      </c>
      <c r="E3138" s="31">
        <v>0.36235531914893615</v>
      </c>
      <c r="F3138" s="32">
        <v>0</v>
      </c>
      <c r="G3138" s="32">
        <v>0</v>
      </c>
      <c r="H3138" s="32">
        <v>0</v>
      </c>
      <c r="I3138" s="32">
        <v>0</v>
      </c>
      <c r="J3138" s="29">
        <f>Лист4!E3136/1000</f>
        <v>5.6768999999999998</v>
      </c>
      <c r="K3138" s="33"/>
      <c r="L3138" s="33"/>
    </row>
    <row r="3139" spans="1:12" s="34" customFormat="1" ht="18.75" customHeight="1" x14ac:dyDescent="0.25">
      <c r="A3139" s="23" t="str">
        <f>Лист4!A3137</f>
        <v xml:space="preserve">Джамбула ул. д.39 </v>
      </c>
      <c r="B3139" s="49">
        <f t="shared" si="96"/>
        <v>9.7831659574468084</v>
      </c>
      <c r="C3139" s="49">
        <f t="shared" si="97"/>
        <v>0.66703404255319154</v>
      </c>
      <c r="D3139" s="30">
        <v>0</v>
      </c>
      <c r="E3139" s="31">
        <v>0.66703404255319154</v>
      </c>
      <c r="F3139" s="32">
        <v>0</v>
      </c>
      <c r="G3139" s="32">
        <v>0</v>
      </c>
      <c r="H3139" s="32">
        <v>0</v>
      </c>
      <c r="I3139" s="32">
        <v>0</v>
      </c>
      <c r="J3139" s="29">
        <f>Лист4!E3137/1000</f>
        <v>10.450200000000001</v>
      </c>
      <c r="K3139" s="33"/>
      <c r="L3139" s="33"/>
    </row>
    <row r="3140" spans="1:12" s="34" customFormat="1" ht="18.75" customHeight="1" x14ac:dyDescent="0.25">
      <c r="A3140" s="23" t="str">
        <f>Лист4!A3138</f>
        <v xml:space="preserve">Джамбула ул. д.41 </v>
      </c>
      <c r="B3140" s="49">
        <f t="shared" ref="B3140:B3203" si="98">J3140+I3140-E3140</f>
        <v>12.361472340425532</v>
      </c>
      <c r="C3140" s="49">
        <f t="shared" ref="C3140:C3203" si="99">E3140</f>
        <v>0.84282765957446815</v>
      </c>
      <c r="D3140" s="30">
        <v>0</v>
      </c>
      <c r="E3140" s="31">
        <v>0.84282765957446815</v>
      </c>
      <c r="F3140" s="32">
        <v>0</v>
      </c>
      <c r="G3140" s="32">
        <v>0</v>
      </c>
      <c r="H3140" s="32">
        <v>0</v>
      </c>
      <c r="I3140" s="32">
        <v>0</v>
      </c>
      <c r="J3140" s="29">
        <f>Лист4!E3138/1000</f>
        <v>13.2043</v>
      </c>
      <c r="K3140" s="33"/>
      <c r="L3140" s="33"/>
    </row>
    <row r="3141" spans="1:12" s="34" customFormat="1" ht="18.75" customHeight="1" x14ac:dyDescent="0.25">
      <c r="A3141" s="23" t="str">
        <f>Лист4!A3139</f>
        <v xml:space="preserve">Карла Маркса ул. д.1 </v>
      </c>
      <c r="B3141" s="49">
        <f t="shared" si="98"/>
        <v>52.382093617021276</v>
      </c>
      <c r="C3141" s="49">
        <f t="shared" si="99"/>
        <v>3.5715063829787232</v>
      </c>
      <c r="D3141" s="30">
        <v>0</v>
      </c>
      <c r="E3141" s="31">
        <v>3.5715063829787232</v>
      </c>
      <c r="F3141" s="32">
        <v>0</v>
      </c>
      <c r="G3141" s="32">
        <v>0</v>
      </c>
      <c r="H3141" s="32">
        <v>0</v>
      </c>
      <c r="I3141" s="32">
        <v>0</v>
      </c>
      <c r="J3141" s="29">
        <f>Лист4!E3139/1000</f>
        <v>55.953600000000002</v>
      </c>
      <c r="K3141" s="33"/>
      <c r="L3141" s="33"/>
    </row>
    <row r="3142" spans="1:12" s="34" customFormat="1" ht="18.75" customHeight="1" x14ac:dyDescent="0.25">
      <c r="A3142" s="23" t="str">
        <f>Лист4!A3140</f>
        <v xml:space="preserve">Карла Маркса ул. д.11 </v>
      </c>
      <c r="B3142" s="49">
        <f t="shared" si="98"/>
        <v>38.30705531914893</v>
      </c>
      <c r="C3142" s="49">
        <f t="shared" si="99"/>
        <v>2.6118446808510636</v>
      </c>
      <c r="D3142" s="30">
        <v>0</v>
      </c>
      <c r="E3142" s="31">
        <v>2.6118446808510636</v>
      </c>
      <c r="F3142" s="32">
        <v>0</v>
      </c>
      <c r="G3142" s="32">
        <v>0</v>
      </c>
      <c r="H3142" s="32">
        <v>0</v>
      </c>
      <c r="I3142" s="32"/>
      <c r="J3142" s="29">
        <f>Лист4!E3140/1000</f>
        <v>40.918899999999994</v>
      </c>
      <c r="K3142" s="33"/>
      <c r="L3142" s="33"/>
    </row>
    <row r="3143" spans="1:12" s="34" customFormat="1" ht="18.75" customHeight="1" x14ac:dyDescent="0.25">
      <c r="A3143" s="23" t="str">
        <f>Лист4!A3141</f>
        <v xml:space="preserve">Карла Маркса ул. д.13 </v>
      </c>
      <c r="B3143" s="49">
        <f t="shared" si="98"/>
        <v>69.133319148936167</v>
      </c>
      <c r="C3143" s="49">
        <f t="shared" si="99"/>
        <v>3.19318085106383</v>
      </c>
      <c r="D3143" s="30">
        <v>0</v>
      </c>
      <c r="E3143" s="31">
        <v>3.19318085106383</v>
      </c>
      <c r="F3143" s="32">
        <v>0</v>
      </c>
      <c r="G3143" s="32">
        <v>0</v>
      </c>
      <c r="H3143" s="32">
        <v>0</v>
      </c>
      <c r="I3143" s="41">
        <v>22.3</v>
      </c>
      <c r="J3143" s="29">
        <f>Лист4!E3141/1000</f>
        <v>50.026499999999999</v>
      </c>
      <c r="K3143" s="33"/>
      <c r="L3143" s="33"/>
    </row>
    <row r="3144" spans="1:12" s="34" customFormat="1" ht="18.75" customHeight="1" x14ac:dyDescent="0.25">
      <c r="A3144" s="23" t="str">
        <f>Лист4!A3142</f>
        <v xml:space="preserve">Карла Маркса ул. д.15 </v>
      </c>
      <c r="B3144" s="49">
        <f t="shared" si="98"/>
        <v>37.540238297872342</v>
      </c>
      <c r="C3144" s="49">
        <f t="shared" si="99"/>
        <v>2.5595617021276595</v>
      </c>
      <c r="D3144" s="30">
        <v>0</v>
      </c>
      <c r="E3144" s="31">
        <v>2.5595617021276595</v>
      </c>
      <c r="F3144" s="32">
        <v>0</v>
      </c>
      <c r="G3144" s="32">
        <v>0</v>
      </c>
      <c r="H3144" s="32">
        <v>0</v>
      </c>
      <c r="I3144" s="32">
        <v>0</v>
      </c>
      <c r="J3144" s="29">
        <f>Лист4!E3142/1000</f>
        <v>40.099800000000002</v>
      </c>
      <c r="K3144" s="33"/>
      <c r="L3144" s="33"/>
    </row>
    <row r="3145" spans="1:12" s="34" customFormat="1" ht="25.5" customHeight="1" x14ac:dyDescent="0.25">
      <c r="A3145" s="23" t="str">
        <f>Лист4!A3143</f>
        <v xml:space="preserve">Карла Маркса ул. д.2 </v>
      </c>
      <c r="B3145" s="49">
        <f t="shared" si="98"/>
        <v>55.5295914893617</v>
      </c>
      <c r="C3145" s="49">
        <f t="shared" si="99"/>
        <v>3.7861085106382983</v>
      </c>
      <c r="D3145" s="30">
        <v>0</v>
      </c>
      <c r="E3145" s="31">
        <v>3.7861085106382983</v>
      </c>
      <c r="F3145" s="32">
        <v>0</v>
      </c>
      <c r="G3145" s="32">
        <v>0</v>
      </c>
      <c r="H3145" s="32">
        <v>0</v>
      </c>
      <c r="I3145" s="32">
        <v>0</v>
      </c>
      <c r="J3145" s="29">
        <f>Лист4!E3143/1000</f>
        <v>59.3157</v>
      </c>
      <c r="K3145" s="33"/>
      <c r="L3145" s="33"/>
    </row>
    <row r="3146" spans="1:12" s="34" customFormat="1" ht="18.75" customHeight="1" x14ac:dyDescent="0.25">
      <c r="A3146" s="23" t="str">
        <f>Лист4!A3144</f>
        <v xml:space="preserve">Карла Маркса ул. д.3 </v>
      </c>
      <c r="B3146" s="49">
        <f t="shared" si="98"/>
        <v>-121.68244680851112</v>
      </c>
      <c r="C3146" s="49">
        <f t="shared" si="99"/>
        <v>137.71094680851101</v>
      </c>
      <c r="D3146" s="30">
        <v>0</v>
      </c>
      <c r="E3146" s="31">
        <v>137.71094680851101</v>
      </c>
      <c r="F3146" s="32">
        <v>0</v>
      </c>
      <c r="G3146" s="32">
        <v>0</v>
      </c>
      <c r="H3146" s="32">
        <v>0</v>
      </c>
      <c r="I3146" s="32">
        <v>2173.5</v>
      </c>
      <c r="J3146" s="29">
        <f>Лист4!E3144/1000-I3146</f>
        <v>-2157.4715000000001</v>
      </c>
      <c r="K3146" s="33"/>
      <c r="L3146" s="33"/>
    </row>
    <row r="3147" spans="1:12" s="34" customFormat="1" ht="18.75" customHeight="1" x14ac:dyDescent="0.25">
      <c r="A3147" s="23" t="str">
        <f>Лист4!A3145</f>
        <v xml:space="preserve">Карла Маркса ул. д.4 </v>
      </c>
      <c r="B3147" s="49">
        <f t="shared" si="98"/>
        <v>155.86531914893615</v>
      </c>
      <c r="C3147" s="49">
        <f t="shared" si="99"/>
        <v>10.627180851063828</v>
      </c>
      <c r="D3147" s="30">
        <v>0</v>
      </c>
      <c r="E3147" s="31">
        <v>10.627180851063828</v>
      </c>
      <c r="F3147" s="32">
        <v>0</v>
      </c>
      <c r="G3147" s="32">
        <v>0</v>
      </c>
      <c r="H3147" s="32">
        <v>0</v>
      </c>
      <c r="I3147" s="32">
        <v>0</v>
      </c>
      <c r="J3147" s="29">
        <f>Лист4!E3145/1000</f>
        <v>166.49249999999998</v>
      </c>
      <c r="K3147" s="33"/>
      <c r="L3147" s="33"/>
    </row>
    <row r="3148" spans="1:12" s="34" customFormat="1" ht="25.5" customHeight="1" x14ac:dyDescent="0.25">
      <c r="A3148" s="23" t="str">
        <f>Лист4!A3146</f>
        <v xml:space="preserve">Карла Маркса ул. д.5 </v>
      </c>
      <c r="B3148" s="49">
        <f t="shared" si="98"/>
        <v>49.066553191489362</v>
      </c>
      <c r="C3148" s="49">
        <f t="shared" si="99"/>
        <v>3.3454468085106379</v>
      </c>
      <c r="D3148" s="30">
        <v>0</v>
      </c>
      <c r="E3148" s="31">
        <v>3.3454468085106379</v>
      </c>
      <c r="F3148" s="32">
        <v>0</v>
      </c>
      <c r="G3148" s="32">
        <v>0</v>
      </c>
      <c r="H3148" s="32">
        <v>0</v>
      </c>
      <c r="I3148" s="32">
        <v>0</v>
      </c>
      <c r="J3148" s="29">
        <f>Лист4!E3146/1000</f>
        <v>52.411999999999999</v>
      </c>
      <c r="K3148" s="33"/>
      <c r="L3148" s="33"/>
    </row>
    <row r="3149" spans="1:12" s="34" customFormat="1" ht="25.5" customHeight="1" x14ac:dyDescent="0.25">
      <c r="A3149" s="23" t="str">
        <f>Лист4!A3147</f>
        <v xml:space="preserve">Карла Маркса ул. д.6 </v>
      </c>
      <c r="B3149" s="49">
        <f t="shared" si="98"/>
        <v>41.028689361702135</v>
      </c>
      <c r="C3149" s="49">
        <f t="shared" si="99"/>
        <v>2.7974106382978725</v>
      </c>
      <c r="D3149" s="30">
        <v>0</v>
      </c>
      <c r="E3149" s="31">
        <v>2.7974106382978725</v>
      </c>
      <c r="F3149" s="32">
        <v>0</v>
      </c>
      <c r="G3149" s="32">
        <v>0</v>
      </c>
      <c r="H3149" s="32">
        <v>0</v>
      </c>
      <c r="I3149" s="32">
        <v>0</v>
      </c>
      <c r="J3149" s="29">
        <f>Лист4!E3147/1000</f>
        <v>43.826100000000004</v>
      </c>
      <c r="K3149" s="33"/>
      <c r="L3149" s="33"/>
    </row>
    <row r="3150" spans="1:12" s="34" customFormat="1" ht="18.75" customHeight="1" x14ac:dyDescent="0.25">
      <c r="A3150" s="23" t="str">
        <f>Лист4!A3148</f>
        <v xml:space="preserve">Карла Маркса ул. д.9 </v>
      </c>
      <c r="B3150" s="49">
        <f t="shared" si="98"/>
        <v>47.211438297872348</v>
      </c>
      <c r="C3150" s="49">
        <f t="shared" si="99"/>
        <v>3.2189617021276598</v>
      </c>
      <c r="D3150" s="30">
        <v>0</v>
      </c>
      <c r="E3150" s="31">
        <v>3.2189617021276598</v>
      </c>
      <c r="F3150" s="32">
        <v>0</v>
      </c>
      <c r="G3150" s="32">
        <v>0</v>
      </c>
      <c r="H3150" s="32">
        <v>0</v>
      </c>
      <c r="I3150" s="32">
        <v>0</v>
      </c>
      <c r="J3150" s="29">
        <f>Лист4!E3148/1000</f>
        <v>50.430400000000006</v>
      </c>
      <c r="K3150" s="33"/>
      <c r="L3150" s="33"/>
    </row>
    <row r="3151" spans="1:12" s="34" customFormat="1" ht="18.75" customHeight="1" x14ac:dyDescent="0.25">
      <c r="A3151" s="23" t="str">
        <f>Лист4!A3149</f>
        <v xml:space="preserve">Красная Набережная ул. д.9 </v>
      </c>
      <c r="B3151" s="49">
        <f t="shared" si="98"/>
        <v>0</v>
      </c>
      <c r="C3151" s="49">
        <f t="shared" si="99"/>
        <v>0</v>
      </c>
      <c r="D3151" s="30">
        <v>0</v>
      </c>
      <c r="E3151" s="31">
        <v>0</v>
      </c>
      <c r="F3151" s="32">
        <v>0</v>
      </c>
      <c r="G3151" s="32">
        <v>0</v>
      </c>
      <c r="H3151" s="32">
        <v>0</v>
      </c>
      <c r="I3151" s="32">
        <v>0</v>
      </c>
      <c r="J3151" s="29">
        <f>Лист4!E3149/1000</f>
        <v>0</v>
      </c>
      <c r="K3151" s="33"/>
      <c r="L3151" s="33"/>
    </row>
    <row r="3152" spans="1:12" s="34" customFormat="1" ht="18.75" customHeight="1" x14ac:dyDescent="0.25">
      <c r="A3152" s="23" t="str">
        <f>Лист4!A3150</f>
        <v xml:space="preserve">Мира ул. д.17 </v>
      </c>
      <c r="B3152" s="49">
        <f t="shared" si="98"/>
        <v>19.617634042553192</v>
      </c>
      <c r="C3152" s="49">
        <f t="shared" si="99"/>
        <v>1.3375659574468086</v>
      </c>
      <c r="D3152" s="30">
        <v>0</v>
      </c>
      <c r="E3152" s="31">
        <v>1.3375659574468086</v>
      </c>
      <c r="F3152" s="32">
        <v>0</v>
      </c>
      <c r="G3152" s="32">
        <v>0</v>
      </c>
      <c r="H3152" s="32">
        <v>0</v>
      </c>
      <c r="I3152" s="32">
        <v>0</v>
      </c>
      <c r="J3152" s="29">
        <f>Лист4!E3150/1000</f>
        <v>20.955200000000001</v>
      </c>
      <c r="K3152" s="33"/>
      <c r="L3152" s="33"/>
    </row>
    <row r="3153" spans="1:12" s="34" customFormat="1" ht="18.75" customHeight="1" x14ac:dyDescent="0.25">
      <c r="A3153" s="23" t="str">
        <f>Лист4!A3151</f>
        <v xml:space="preserve">Мира ул. д.19 </v>
      </c>
      <c r="B3153" s="49">
        <f t="shared" si="98"/>
        <v>0</v>
      </c>
      <c r="C3153" s="49">
        <f t="shared" si="99"/>
        <v>0</v>
      </c>
      <c r="D3153" s="30">
        <v>0</v>
      </c>
      <c r="E3153" s="31">
        <v>0</v>
      </c>
      <c r="F3153" s="32">
        <v>0</v>
      </c>
      <c r="G3153" s="32">
        <v>0</v>
      </c>
      <c r="H3153" s="32">
        <v>0</v>
      </c>
      <c r="I3153" s="32">
        <v>0</v>
      </c>
      <c r="J3153" s="29">
        <f>Лист4!E3151/1000</f>
        <v>0</v>
      </c>
      <c r="K3153" s="33"/>
      <c r="L3153" s="33"/>
    </row>
    <row r="3154" spans="1:12" s="34" customFormat="1" ht="18.75" customHeight="1" x14ac:dyDescent="0.25">
      <c r="A3154" s="23" t="str">
        <f>Лист4!A3152</f>
        <v xml:space="preserve">Молодежный пер. д.4 </v>
      </c>
      <c r="B3154" s="49">
        <f t="shared" si="98"/>
        <v>21.10245106382979</v>
      </c>
      <c r="C3154" s="49">
        <f t="shared" si="99"/>
        <v>0.51834893617021283</v>
      </c>
      <c r="D3154" s="30">
        <v>0</v>
      </c>
      <c r="E3154" s="31">
        <v>0.51834893617021283</v>
      </c>
      <c r="F3154" s="32">
        <v>0</v>
      </c>
      <c r="G3154" s="32">
        <v>0</v>
      </c>
      <c r="H3154" s="32">
        <v>0</v>
      </c>
      <c r="I3154" s="41">
        <v>13.5</v>
      </c>
      <c r="J3154" s="29">
        <f>Лист4!E3152/1000</f>
        <v>8.1208000000000009</v>
      </c>
      <c r="K3154" s="33"/>
      <c r="L3154" s="33"/>
    </row>
    <row r="3155" spans="1:12" s="34" customFormat="1" ht="18.75" customHeight="1" x14ac:dyDescent="0.25">
      <c r="A3155" s="23" t="str">
        <f>Лист4!A3153</f>
        <v xml:space="preserve">Молодежный пер. д.6 </v>
      </c>
      <c r="B3155" s="49">
        <f t="shared" si="98"/>
        <v>2.7240680851063828</v>
      </c>
      <c r="C3155" s="49">
        <f t="shared" si="99"/>
        <v>0.18573191489361701</v>
      </c>
      <c r="D3155" s="30">
        <v>0</v>
      </c>
      <c r="E3155" s="31">
        <v>0.18573191489361701</v>
      </c>
      <c r="F3155" s="32">
        <v>0</v>
      </c>
      <c r="G3155" s="32">
        <v>0</v>
      </c>
      <c r="H3155" s="32">
        <v>0</v>
      </c>
      <c r="I3155" s="32"/>
      <c r="J3155" s="29">
        <f>Лист4!E3153/1000</f>
        <v>2.9097999999999997</v>
      </c>
      <c r="K3155" s="33"/>
      <c r="L3155" s="33"/>
    </row>
    <row r="3156" spans="1:12" s="34" customFormat="1" ht="18.75" customHeight="1" x14ac:dyDescent="0.25">
      <c r="A3156" s="23" t="str">
        <f>Лист4!A3154</f>
        <v xml:space="preserve">Молодежный пер. д.8 </v>
      </c>
      <c r="B3156" s="49">
        <f t="shared" si="98"/>
        <v>49.896561702127663</v>
      </c>
      <c r="C3156" s="49">
        <f t="shared" si="99"/>
        <v>3.4020382978723402</v>
      </c>
      <c r="D3156" s="30">
        <v>0</v>
      </c>
      <c r="E3156" s="31">
        <v>3.4020382978723402</v>
      </c>
      <c r="F3156" s="32">
        <v>0</v>
      </c>
      <c r="G3156" s="32">
        <v>0</v>
      </c>
      <c r="H3156" s="32">
        <v>0</v>
      </c>
      <c r="I3156" s="32"/>
      <c r="J3156" s="29">
        <f>Лист4!E3154/1000</f>
        <v>53.2986</v>
      </c>
      <c r="K3156" s="33"/>
      <c r="L3156" s="33"/>
    </row>
    <row r="3157" spans="1:12" s="34" customFormat="1" ht="18.75" customHeight="1" x14ac:dyDescent="0.25">
      <c r="A3157" s="23" t="str">
        <f>Лист4!A3155</f>
        <v xml:space="preserve">Октябрьский пер. д.11 </v>
      </c>
      <c r="B3157" s="49">
        <f t="shared" si="98"/>
        <v>61.348170212765964</v>
      </c>
      <c r="C3157" s="49">
        <f t="shared" si="99"/>
        <v>4.1828297872340432</v>
      </c>
      <c r="D3157" s="30">
        <v>0</v>
      </c>
      <c r="E3157" s="31">
        <v>4.1828297872340432</v>
      </c>
      <c r="F3157" s="32">
        <v>0</v>
      </c>
      <c r="G3157" s="32">
        <v>0</v>
      </c>
      <c r="H3157" s="32">
        <v>0</v>
      </c>
      <c r="I3157" s="32">
        <v>0</v>
      </c>
      <c r="J3157" s="29">
        <f>Лист4!E3155/1000</f>
        <v>65.531000000000006</v>
      </c>
      <c r="K3157" s="33"/>
      <c r="L3157" s="33"/>
    </row>
    <row r="3158" spans="1:12" s="34" customFormat="1" ht="18.75" customHeight="1" x14ac:dyDescent="0.25">
      <c r="A3158" s="23" t="str">
        <f>Лист4!A3156</f>
        <v xml:space="preserve">Октябрьский пер. д.2 </v>
      </c>
      <c r="B3158" s="49">
        <f t="shared" si="98"/>
        <v>18.265242553191491</v>
      </c>
      <c r="C3158" s="49">
        <f t="shared" si="99"/>
        <v>1.2453574468085109</v>
      </c>
      <c r="D3158" s="30">
        <v>0</v>
      </c>
      <c r="E3158" s="31">
        <v>1.2453574468085109</v>
      </c>
      <c r="F3158" s="32">
        <v>0</v>
      </c>
      <c r="G3158" s="32">
        <v>0</v>
      </c>
      <c r="H3158" s="32">
        <v>0</v>
      </c>
      <c r="I3158" s="32"/>
      <c r="J3158" s="29">
        <f>Лист4!E3156/1000</f>
        <v>19.510600000000004</v>
      </c>
      <c r="K3158" s="33"/>
      <c r="L3158" s="33"/>
    </row>
    <row r="3159" spans="1:12" s="34" customFormat="1" ht="18.75" customHeight="1" x14ac:dyDescent="0.25">
      <c r="A3159" s="23" t="str">
        <f>Лист4!A3157</f>
        <v xml:space="preserve">Октябрьский пер. д.4 </v>
      </c>
      <c r="B3159" s="49">
        <f t="shared" si="98"/>
        <v>30.488461276595743</v>
      </c>
      <c r="C3159" s="49">
        <f t="shared" si="99"/>
        <v>2.0787587234042553</v>
      </c>
      <c r="D3159" s="30"/>
      <c r="E3159" s="31">
        <v>2.0787587234042553</v>
      </c>
      <c r="F3159" s="32"/>
      <c r="G3159" s="32"/>
      <c r="H3159" s="32"/>
      <c r="I3159" s="32">
        <v>0</v>
      </c>
      <c r="J3159" s="29">
        <f>Лист4!E3157/1000</f>
        <v>32.567219999999999</v>
      </c>
      <c r="K3159" s="33"/>
      <c r="L3159" s="33"/>
    </row>
    <row r="3160" spans="1:12" s="34" customFormat="1" ht="15" customHeight="1" x14ac:dyDescent="0.25">
      <c r="A3160" s="23" t="str">
        <f>Лист4!A3158</f>
        <v xml:space="preserve">Октябрьский пер. д.6 </v>
      </c>
      <c r="B3160" s="49">
        <f t="shared" si="98"/>
        <v>39.661974468085113</v>
      </c>
      <c r="C3160" s="49">
        <f t="shared" si="99"/>
        <v>2.704225531914894</v>
      </c>
      <c r="D3160" s="30">
        <v>0</v>
      </c>
      <c r="E3160" s="31">
        <v>2.704225531914894</v>
      </c>
      <c r="F3160" s="32">
        <v>0</v>
      </c>
      <c r="G3160" s="32">
        <v>0</v>
      </c>
      <c r="H3160" s="32">
        <v>0</v>
      </c>
      <c r="I3160" s="32">
        <v>0</v>
      </c>
      <c r="J3160" s="29">
        <f>Лист4!E3158/1000</f>
        <v>42.366200000000006</v>
      </c>
      <c r="K3160" s="33"/>
      <c r="L3160" s="33"/>
    </row>
    <row r="3161" spans="1:12" s="34" customFormat="1" ht="18.75" customHeight="1" x14ac:dyDescent="0.25">
      <c r="A3161" s="23" t="str">
        <f>Лист4!A3159</f>
        <v xml:space="preserve">Октябрьский пер. д.7 </v>
      </c>
      <c r="B3161" s="49">
        <f t="shared" si="98"/>
        <v>80.153582978723406</v>
      </c>
      <c r="C3161" s="49">
        <f t="shared" si="99"/>
        <v>5.4650170212765961</v>
      </c>
      <c r="D3161" s="30">
        <v>0</v>
      </c>
      <c r="E3161" s="31">
        <v>5.4650170212765961</v>
      </c>
      <c r="F3161" s="32">
        <v>0</v>
      </c>
      <c r="G3161" s="32">
        <v>0</v>
      </c>
      <c r="H3161" s="32">
        <v>0</v>
      </c>
      <c r="I3161" s="32">
        <v>0</v>
      </c>
      <c r="J3161" s="29">
        <f>Лист4!E3159/1000</f>
        <v>85.618600000000001</v>
      </c>
      <c r="K3161" s="33"/>
      <c r="L3161" s="33"/>
    </row>
    <row r="3162" spans="1:12" s="34" customFormat="1" ht="25.5" customHeight="1" x14ac:dyDescent="0.25">
      <c r="A3162" s="23" t="str">
        <f>Лист4!A3160</f>
        <v xml:space="preserve">Октябрьский пер. д.8 </v>
      </c>
      <c r="B3162" s="49">
        <f t="shared" si="98"/>
        <v>0</v>
      </c>
      <c r="C3162" s="49">
        <f t="shared" si="99"/>
        <v>0</v>
      </c>
      <c r="D3162" s="30">
        <v>0</v>
      </c>
      <c r="E3162" s="31">
        <v>0</v>
      </c>
      <c r="F3162" s="32">
        <v>0</v>
      </c>
      <c r="G3162" s="32">
        <v>0</v>
      </c>
      <c r="H3162" s="32">
        <v>0</v>
      </c>
      <c r="I3162" s="32">
        <v>0</v>
      </c>
      <c r="J3162" s="29">
        <f>Лист4!E3160/1000</f>
        <v>0</v>
      </c>
      <c r="K3162" s="33"/>
      <c r="L3162" s="33"/>
    </row>
    <row r="3163" spans="1:12" s="34" customFormat="1" ht="25.5" customHeight="1" x14ac:dyDescent="0.25">
      <c r="A3163" s="23" t="str">
        <f>Лист4!A3161</f>
        <v xml:space="preserve">Октябрьский пер. д.9 </v>
      </c>
      <c r="B3163" s="49">
        <f t="shared" si="98"/>
        <v>63.214238297872335</v>
      </c>
      <c r="C3163" s="49">
        <f t="shared" si="99"/>
        <v>4.3100617021276593</v>
      </c>
      <c r="D3163" s="30">
        <v>0</v>
      </c>
      <c r="E3163" s="31">
        <v>4.3100617021276593</v>
      </c>
      <c r="F3163" s="32">
        <v>0</v>
      </c>
      <c r="G3163" s="32">
        <v>0</v>
      </c>
      <c r="H3163" s="32">
        <v>0</v>
      </c>
      <c r="I3163" s="32">
        <v>0</v>
      </c>
      <c r="J3163" s="29">
        <f>Лист4!E3161/1000</f>
        <v>67.524299999999997</v>
      </c>
      <c r="K3163" s="33"/>
      <c r="L3163" s="33"/>
    </row>
    <row r="3164" spans="1:12" s="34" customFormat="1" ht="18.75" customHeight="1" x14ac:dyDescent="0.25">
      <c r="A3164" s="23" t="str">
        <f>Лист4!A3162</f>
        <v xml:space="preserve">Пионерский пер. д.13 </v>
      </c>
      <c r="B3164" s="49">
        <f t="shared" si="98"/>
        <v>28.68219574468085</v>
      </c>
      <c r="C3164" s="49">
        <f t="shared" si="99"/>
        <v>1.9556042553191488</v>
      </c>
      <c r="D3164" s="30">
        <v>0</v>
      </c>
      <c r="E3164" s="31">
        <v>1.9556042553191488</v>
      </c>
      <c r="F3164" s="32">
        <v>0</v>
      </c>
      <c r="G3164" s="32">
        <v>0</v>
      </c>
      <c r="H3164" s="32">
        <v>0</v>
      </c>
      <c r="I3164" s="32"/>
      <c r="J3164" s="29">
        <f>Лист4!E3162/1000</f>
        <v>30.637799999999999</v>
      </c>
      <c r="K3164" s="33"/>
      <c r="L3164" s="33"/>
    </row>
    <row r="3165" spans="1:12" s="34" customFormat="1" ht="18.75" customHeight="1" x14ac:dyDescent="0.25">
      <c r="A3165" s="23" t="str">
        <f>Лист4!A3163</f>
        <v xml:space="preserve">Пролетарская ул. д.123 </v>
      </c>
      <c r="B3165" s="49">
        <f t="shared" si="98"/>
        <v>18.708425531914894</v>
      </c>
      <c r="C3165" s="49">
        <f t="shared" si="99"/>
        <v>1.2755744680851064</v>
      </c>
      <c r="D3165" s="30">
        <v>0</v>
      </c>
      <c r="E3165" s="31">
        <v>1.2755744680851064</v>
      </c>
      <c r="F3165" s="32">
        <v>0</v>
      </c>
      <c r="G3165" s="32">
        <v>0</v>
      </c>
      <c r="H3165" s="32">
        <v>0</v>
      </c>
      <c r="I3165" s="32">
        <v>0</v>
      </c>
      <c r="J3165" s="29">
        <f>Лист4!E3163/1000</f>
        <v>19.984000000000002</v>
      </c>
      <c r="K3165" s="33"/>
      <c r="L3165" s="33"/>
    </row>
    <row r="3166" spans="1:12" s="34" customFormat="1" ht="18.75" customHeight="1" x14ac:dyDescent="0.25">
      <c r="A3166" s="23" t="str">
        <f>Лист4!A3164</f>
        <v xml:space="preserve">Пролетарская ул. д.125 </v>
      </c>
      <c r="B3166" s="49">
        <f t="shared" si="98"/>
        <v>0</v>
      </c>
      <c r="C3166" s="49">
        <f t="shared" si="99"/>
        <v>0</v>
      </c>
      <c r="D3166" s="30">
        <v>0</v>
      </c>
      <c r="E3166" s="31">
        <v>0</v>
      </c>
      <c r="F3166" s="32">
        <v>0</v>
      </c>
      <c r="G3166" s="32">
        <v>0</v>
      </c>
      <c r="H3166" s="32">
        <v>0</v>
      </c>
      <c r="I3166" s="32"/>
      <c r="J3166" s="29">
        <f>Лист4!E3164/1000</f>
        <v>0</v>
      </c>
      <c r="K3166" s="33"/>
      <c r="L3166" s="33"/>
    </row>
    <row r="3167" spans="1:12" s="34" customFormat="1" ht="18.75" customHeight="1" x14ac:dyDescent="0.25">
      <c r="A3167" s="23" t="str">
        <f>Лист4!A3165</f>
        <v xml:space="preserve">Пролетарская ул. д.127 </v>
      </c>
      <c r="B3167" s="49">
        <f t="shared" si="98"/>
        <v>37.280638297872336</v>
      </c>
      <c r="C3167" s="49">
        <f t="shared" si="99"/>
        <v>2.5418617021276595</v>
      </c>
      <c r="D3167" s="30">
        <v>0</v>
      </c>
      <c r="E3167" s="31">
        <v>2.5418617021276595</v>
      </c>
      <c r="F3167" s="32">
        <v>0</v>
      </c>
      <c r="G3167" s="32">
        <v>0</v>
      </c>
      <c r="H3167" s="32">
        <v>0</v>
      </c>
      <c r="I3167" s="32"/>
      <c r="J3167" s="29">
        <f>Лист4!E3165/1000</f>
        <v>39.822499999999998</v>
      </c>
      <c r="K3167" s="33"/>
      <c r="L3167" s="33"/>
    </row>
    <row r="3168" spans="1:12" s="34" customFormat="1" ht="25.5" customHeight="1" x14ac:dyDescent="0.25">
      <c r="A3168" s="23" t="str">
        <f>Лист4!A3166</f>
        <v xml:space="preserve">Пролетарская ул. д.131 </v>
      </c>
      <c r="B3168" s="49">
        <f t="shared" si="98"/>
        <v>38.937846808510635</v>
      </c>
      <c r="C3168" s="49">
        <f t="shared" si="99"/>
        <v>2.6548531914893614</v>
      </c>
      <c r="D3168" s="30">
        <v>0</v>
      </c>
      <c r="E3168" s="31">
        <v>2.6548531914893614</v>
      </c>
      <c r="F3168" s="32">
        <v>0</v>
      </c>
      <c r="G3168" s="32">
        <v>0</v>
      </c>
      <c r="H3168" s="32">
        <v>0</v>
      </c>
      <c r="I3168" s="32"/>
      <c r="J3168" s="29">
        <f>Лист4!E3166/1000</f>
        <v>41.592699999999994</v>
      </c>
      <c r="K3168" s="33"/>
      <c r="L3168" s="33"/>
    </row>
    <row r="3169" spans="1:12" s="34" customFormat="1" ht="18.75" customHeight="1" x14ac:dyDescent="0.25">
      <c r="A3169" s="23" t="str">
        <f>Лист4!A3167</f>
        <v xml:space="preserve">Советская ул. д.14 </v>
      </c>
      <c r="B3169" s="49">
        <f t="shared" si="98"/>
        <v>0</v>
      </c>
      <c r="C3169" s="49">
        <f t="shared" si="99"/>
        <v>0</v>
      </c>
      <c r="D3169" s="30">
        <v>0</v>
      </c>
      <c r="E3169" s="31">
        <v>0</v>
      </c>
      <c r="F3169" s="32">
        <v>0</v>
      </c>
      <c r="G3169" s="32">
        <v>0</v>
      </c>
      <c r="H3169" s="32">
        <v>0</v>
      </c>
      <c r="I3169" s="32">
        <v>0</v>
      </c>
      <c r="J3169" s="29">
        <f>Лист4!E3167/1000</f>
        <v>0</v>
      </c>
      <c r="K3169" s="33"/>
      <c r="L3169" s="33"/>
    </row>
    <row r="3170" spans="1:12" s="34" customFormat="1" ht="18.75" customHeight="1" x14ac:dyDescent="0.25">
      <c r="A3170" s="23" t="str">
        <f>Лист4!A3168</f>
        <v xml:space="preserve">Советская ул. д.16 </v>
      </c>
      <c r="B3170" s="49">
        <f t="shared" si="98"/>
        <v>7.0624680851063824</v>
      </c>
      <c r="C3170" s="49">
        <f t="shared" si="99"/>
        <v>0.48153191489361696</v>
      </c>
      <c r="D3170" s="30">
        <v>0</v>
      </c>
      <c r="E3170" s="31">
        <v>0.48153191489361696</v>
      </c>
      <c r="F3170" s="32">
        <v>0</v>
      </c>
      <c r="G3170" s="32">
        <v>0</v>
      </c>
      <c r="H3170" s="32">
        <v>0</v>
      </c>
      <c r="I3170" s="32"/>
      <c r="J3170" s="29">
        <f>Лист4!E3168/1000</f>
        <v>7.5439999999999996</v>
      </c>
      <c r="K3170" s="33"/>
      <c r="L3170" s="33"/>
    </row>
    <row r="3171" spans="1:12" s="34" customFormat="1" ht="18.75" customHeight="1" x14ac:dyDescent="0.25">
      <c r="A3171" s="23" t="str">
        <f>Лист4!A3169</f>
        <v xml:space="preserve">Советская ул. д.18 </v>
      </c>
      <c r="B3171" s="49">
        <f t="shared" si="98"/>
        <v>0</v>
      </c>
      <c r="C3171" s="49">
        <f t="shared" si="99"/>
        <v>0</v>
      </c>
      <c r="D3171" s="30">
        <v>0</v>
      </c>
      <c r="E3171" s="31">
        <v>0</v>
      </c>
      <c r="F3171" s="32">
        <v>0</v>
      </c>
      <c r="G3171" s="32">
        <v>0</v>
      </c>
      <c r="H3171" s="32">
        <v>0</v>
      </c>
      <c r="I3171" s="32">
        <v>0</v>
      </c>
      <c r="J3171" s="29">
        <f>Лист4!E3169/1000</f>
        <v>0</v>
      </c>
      <c r="K3171" s="33"/>
      <c r="L3171" s="33"/>
    </row>
    <row r="3172" spans="1:12" s="34" customFormat="1" ht="18.75" customHeight="1" x14ac:dyDescent="0.25">
      <c r="A3172" s="23" t="str">
        <f>Лист4!A3170</f>
        <v xml:space="preserve">Советская ул. д.24 </v>
      </c>
      <c r="B3172" s="49">
        <f t="shared" si="98"/>
        <v>20.414127659574469</v>
      </c>
      <c r="C3172" s="49">
        <f t="shared" si="99"/>
        <v>1.391872340425532</v>
      </c>
      <c r="D3172" s="30">
        <v>0</v>
      </c>
      <c r="E3172" s="31">
        <v>1.391872340425532</v>
      </c>
      <c r="F3172" s="32">
        <v>0</v>
      </c>
      <c r="G3172" s="32">
        <v>0</v>
      </c>
      <c r="H3172" s="32">
        <v>0</v>
      </c>
      <c r="I3172" s="32"/>
      <c r="J3172" s="29">
        <f>Лист4!E3170/1000</f>
        <v>21.806000000000001</v>
      </c>
      <c r="K3172" s="33"/>
      <c r="L3172" s="33"/>
    </row>
    <row r="3173" spans="1:12" s="34" customFormat="1" ht="18.75" customHeight="1" x14ac:dyDescent="0.25">
      <c r="A3173" s="23" t="str">
        <f>Лист4!A3171</f>
        <v xml:space="preserve">Советская ул. д.26 </v>
      </c>
      <c r="B3173" s="49">
        <f t="shared" si="98"/>
        <v>14.569617021276596</v>
      </c>
      <c r="C3173" s="49">
        <f t="shared" si="99"/>
        <v>0.99338297872340431</v>
      </c>
      <c r="D3173" s="30">
        <v>0</v>
      </c>
      <c r="E3173" s="31">
        <v>0.99338297872340431</v>
      </c>
      <c r="F3173" s="32">
        <v>0</v>
      </c>
      <c r="G3173" s="32">
        <v>0</v>
      </c>
      <c r="H3173" s="32">
        <v>0</v>
      </c>
      <c r="I3173" s="32">
        <v>0</v>
      </c>
      <c r="J3173" s="29">
        <f>Лист4!E3171/1000</f>
        <v>15.563000000000001</v>
      </c>
      <c r="K3173" s="33"/>
      <c r="L3173" s="33"/>
    </row>
    <row r="3174" spans="1:12" s="34" customFormat="1" ht="18.75" customHeight="1" x14ac:dyDescent="0.25">
      <c r="A3174" s="23" t="str">
        <f>Лист4!A3172</f>
        <v xml:space="preserve">Советская ул. д.28 </v>
      </c>
      <c r="B3174" s="49">
        <f t="shared" si="98"/>
        <v>0</v>
      </c>
      <c r="C3174" s="49">
        <f t="shared" si="99"/>
        <v>0</v>
      </c>
      <c r="D3174" s="30">
        <v>0</v>
      </c>
      <c r="E3174" s="31">
        <v>0</v>
      </c>
      <c r="F3174" s="32">
        <v>0</v>
      </c>
      <c r="G3174" s="32">
        <v>0</v>
      </c>
      <c r="H3174" s="32">
        <v>0</v>
      </c>
      <c r="I3174" s="32">
        <v>0</v>
      </c>
      <c r="J3174" s="29">
        <f>Лист4!E3172/1000</f>
        <v>0</v>
      </c>
      <c r="K3174" s="33"/>
      <c r="L3174" s="33"/>
    </row>
    <row r="3175" spans="1:12" s="34" customFormat="1" ht="18.75" customHeight="1" x14ac:dyDescent="0.25">
      <c r="A3175" s="23" t="str">
        <f>Лист4!A3173</f>
        <v xml:space="preserve">Школьный пер. д.1 </v>
      </c>
      <c r="B3175" s="49">
        <f t="shared" si="98"/>
        <v>14.630842553191489</v>
      </c>
      <c r="C3175" s="49">
        <f t="shared" si="99"/>
        <v>0.99755744680851055</v>
      </c>
      <c r="D3175" s="30">
        <v>0</v>
      </c>
      <c r="E3175" s="31">
        <v>0.99755744680851055</v>
      </c>
      <c r="F3175" s="32">
        <v>0</v>
      </c>
      <c r="G3175" s="32">
        <v>0</v>
      </c>
      <c r="H3175" s="32">
        <v>0</v>
      </c>
      <c r="I3175" s="32"/>
      <c r="J3175" s="29">
        <f>Лист4!E3173/1000</f>
        <v>15.628399999999999</v>
      </c>
      <c r="K3175" s="33"/>
      <c r="L3175" s="33"/>
    </row>
    <row r="3176" spans="1:12" s="34" customFormat="1" ht="18.75" customHeight="1" x14ac:dyDescent="0.25">
      <c r="A3176" s="23" t="str">
        <f>Лист4!A3174</f>
        <v xml:space="preserve">Школьный пер. д.3 </v>
      </c>
      <c r="B3176" s="49">
        <f t="shared" si="98"/>
        <v>16.706987234042554</v>
      </c>
      <c r="C3176" s="49">
        <f t="shared" si="99"/>
        <v>1.1391127659574467</v>
      </c>
      <c r="D3176" s="30">
        <v>0</v>
      </c>
      <c r="E3176" s="31">
        <v>1.1391127659574467</v>
      </c>
      <c r="F3176" s="32">
        <v>0</v>
      </c>
      <c r="G3176" s="32">
        <v>0</v>
      </c>
      <c r="H3176" s="32">
        <v>0</v>
      </c>
      <c r="I3176" s="32">
        <v>0</v>
      </c>
      <c r="J3176" s="29">
        <f>Лист4!E3174/1000</f>
        <v>17.8461</v>
      </c>
      <c r="K3176" s="33"/>
      <c r="L3176" s="33"/>
    </row>
    <row r="3177" spans="1:12" s="34" customFormat="1" ht="18.75" customHeight="1" x14ac:dyDescent="0.25">
      <c r="A3177" s="23" t="str">
        <f>Лист4!A3175</f>
        <v xml:space="preserve">Школьный пер. д.5 </v>
      </c>
      <c r="B3177" s="49">
        <f t="shared" si="98"/>
        <v>17.438042553191487</v>
      </c>
      <c r="C3177" s="49">
        <f t="shared" si="99"/>
        <v>1.1889574468085107</v>
      </c>
      <c r="D3177" s="30">
        <v>0</v>
      </c>
      <c r="E3177" s="31">
        <v>1.1889574468085107</v>
      </c>
      <c r="F3177" s="32">
        <v>0</v>
      </c>
      <c r="G3177" s="32">
        <v>0</v>
      </c>
      <c r="H3177" s="32">
        <v>0</v>
      </c>
      <c r="I3177" s="32"/>
      <c r="J3177" s="29">
        <f>Лист4!E3175/1000</f>
        <v>18.626999999999999</v>
      </c>
      <c r="K3177" s="33"/>
      <c r="L3177" s="33"/>
    </row>
    <row r="3178" spans="1:12" s="34" customFormat="1" ht="18.75" customHeight="1" x14ac:dyDescent="0.25">
      <c r="A3178" s="23" t="str">
        <f>Лист4!A3176</f>
        <v xml:space="preserve">Школьный пер. д.7 </v>
      </c>
      <c r="B3178" s="49">
        <f t="shared" si="98"/>
        <v>40.529991489361691</v>
      </c>
      <c r="C3178" s="49">
        <f t="shared" si="99"/>
        <v>2.7634085106382971</v>
      </c>
      <c r="D3178" s="30">
        <v>0</v>
      </c>
      <c r="E3178" s="31">
        <v>2.7634085106382971</v>
      </c>
      <c r="F3178" s="32">
        <v>0</v>
      </c>
      <c r="G3178" s="32">
        <v>0</v>
      </c>
      <c r="H3178" s="32">
        <v>0</v>
      </c>
      <c r="I3178" s="32"/>
      <c r="J3178" s="29">
        <f>Лист4!E3176/1000</f>
        <v>43.293399999999991</v>
      </c>
      <c r="K3178" s="33"/>
      <c r="L3178" s="33"/>
    </row>
    <row r="3179" spans="1:12" s="34" customFormat="1" ht="18.75" customHeight="1" x14ac:dyDescent="0.25">
      <c r="A3179" s="23" t="str">
        <f>Лист4!A3177</f>
        <v xml:space="preserve">Щетинкина ул. д.63 </v>
      </c>
      <c r="B3179" s="49">
        <f t="shared" si="98"/>
        <v>35.50406808510639</v>
      </c>
      <c r="C3179" s="49">
        <f t="shared" si="99"/>
        <v>2.4207319148936173</v>
      </c>
      <c r="D3179" s="30">
        <v>0</v>
      </c>
      <c r="E3179" s="31">
        <v>2.4207319148936173</v>
      </c>
      <c r="F3179" s="32">
        <v>0</v>
      </c>
      <c r="G3179" s="32">
        <v>0</v>
      </c>
      <c r="H3179" s="32">
        <v>0</v>
      </c>
      <c r="I3179" s="32">
        <v>0</v>
      </c>
      <c r="J3179" s="29">
        <f>Лист4!E3177/1000</f>
        <v>37.924800000000005</v>
      </c>
      <c r="K3179" s="33"/>
      <c r="L3179" s="33"/>
    </row>
    <row r="3180" spans="1:12" s="34" customFormat="1" ht="18.75" customHeight="1" x14ac:dyDescent="0.25">
      <c r="A3180" s="23" t="str">
        <f>Лист4!A3178</f>
        <v xml:space="preserve">100-летие Солепромысла ул. д.14 </v>
      </c>
      <c r="B3180" s="49">
        <f t="shared" si="98"/>
        <v>45.875991489361702</v>
      </c>
      <c r="C3180" s="49">
        <f t="shared" si="99"/>
        <v>3.127908510638298</v>
      </c>
      <c r="D3180" s="30">
        <v>0</v>
      </c>
      <c r="E3180" s="31">
        <v>3.127908510638298</v>
      </c>
      <c r="F3180" s="32">
        <v>0</v>
      </c>
      <c r="G3180" s="32">
        <v>0</v>
      </c>
      <c r="H3180" s="32">
        <v>0</v>
      </c>
      <c r="I3180" s="32"/>
      <c r="J3180" s="29">
        <f>Лист4!E3178/1000</f>
        <v>49.003900000000002</v>
      </c>
      <c r="K3180" s="33"/>
      <c r="L3180" s="33"/>
    </row>
    <row r="3181" spans="1:12" s="34" customFormat="1" ht="18.75" customHeight="1" x14ac:dyDescent="0.25">
      <c r="A3181" s="23" t="str">
        <f>Лист4!A3179</f>
        <v xml:space="preserve">100-летие Солепромысла ул. д.16 </v>
      </c>
      <c r="B3181" s="49">
        <f t="shared" si="98"/>
        <v>16.587719148936173</v>
      </c>
      <c r="C3181" s="49">
        <f t="shared" si="99"/>
        <v>1.13098085106383</v>
      </c>
      <c r="D3181" s="30">
        <v>0</v>
      </c>
      <c r="E3181" s="31">
        <v>1.13098085106383</v>
      </c>
      <c r="F3181" s="32">
        <v>0</v>
      </c>
      <c r="G3181" s="32">
        <v>0</v>
      </c>
      <c r="H3181" s="32">
        <v>0</v>
      </c>
      <c r="I3181" s="32">
        <v>0</v>
      </c>
      <c r="J3181" s="29">
        <f>Лист4!E3179/1000</f>
        <v>17.718700000000002</v>
      </c>
      <c r="K3181" s="33"/>
      <c r="L3181" s="33"/>
    </row>
    <row r="3182" spans="1:12" s="34" customFormat="1" ht="18.75" customHeight="1" x14ac:dyDescent="0.25">
      <c r="A3182" s="23" t="str">
        <f>Лист4!A3180</f>
        <v xml:space="preserve">Джамбула ул. д.26А </v>
      </c>
      <c r="B3182" s="49">
        <f t="shared" si="98"/>
        <v>38.107370212765957</v>
      </c>
      <c r="C3182" s="49">
        <f t="shared" si="99"/>
        <v>2.5982297872340432</v>
      </c>
      <c r="D3182" s="30">
        <v>0</v>
      </c>
      <c r="E3182" s="31">
        <v>2.5982297872340432</v>
      </c>
      <c r="F3182" s="32">
        <v>0</v>
      </c>
      <c r="G3182" s="32">
        <v>0</v>
      </c>
      <c r="H3182" s="32">
        <v>0</v>
      </c>
      <c r="I3182" s="32">
        <v>0</v>
      </c>
      <c r="J3182" s="29">
        <f>Лист4!E3180/1000</f>
        <v>40.705600000000004</v>
      </c>
      <c r="K3182" s="33"/>
      <c r="L3182" s="33"/>
    </row>
    <row r="3183" spans="1:12" s="34" customFormat="1" ht="18.75" customHeight="1" x14ac:dyDescent="0.25">
      <c r="A3183" s="23" t="str">
        <f>Лист4!A3181</f>
        <v xml:space="preserve">Кирова ул. д.1 </v>
      </c>
      <c r="B3183" s="49">
        <f t="shared" si="98"/>
        <v>14.179421276595745</v>
      </c>
      <c r="C3183" s="49">
        <f t="shared" si="99"/>
        <v>0.9667787234042553</v>
      </c>
      <c r="D3183" s="30">
        <v>0</v>
      </c>
      <c r="E3183" s="31">
        <v>0.9667787234042553</v>
      </c>
      <c r="F3183" s="32">
        <v>0</v>
      </c>
      <c r="G3183" s="32">
        <v>0</v>
      </c>
      <c r="H3183" s="32">
        <v>0</v>
      </c>
      <c r="I3183" s="32">
        <v>0</v>
      </c>
      <c r="J3183" s="29">
        <f>Лист4!E3181/1000</f>
        <v>15.1462</v>
      </c>
      <c r="K3183" s="33"/>
      <c r="L3183" s="33"/>
    </row>
    <row r="3184" spans="1:12" s="34" customFormat="1" ht="18.75" customHeight="1" x14ac:dyDescent="0.25">
      <c r="A3184" s="23" t="str">
        <f>Лист4!A3182</f>
        <v xml:space="preserve">Кирова ул. д.2 </v>
      </c>
      <c r="B3184" s="49">
        <f t="shared" si="98"/>
        <v>13.853165957446809</v>
      </c>
      <c r="C3184" s="49">
        <f t="shared" si="99"/>
        <v>0.9445340425531914</v>
      </c>
      <c r="D3184" s="30">
        <v>0</v>
      </c>
      <c r="E3184" s="31">
        <v>0.9445340425531914</v>
      </c>
      <c r="F3184" s="32">
        <v>0</v>
      </c>
      <c r="G3184" s="32">
        <v>0</v>
      </c>
      <c r="H3184" s="32">
        <v>0</v>
      </c>
      <c r="I3184" s="32">
        <v>0</v>
      </c>
      <c r="J3184" s="29">
        <f>Лист4!E3182/1000</f>
        <v>14.797700000000001</v>
      </c>
      <c r="K3184" s="33"/>
      <c r="L3184" s="33"/>
    </row>
    <row r="3185" spans="1:12" s="34" customFormat="1" ht="18.75" customHeight="1" x14ac:dyDescent="0.25">
      <c r="A3185" s="23" t="str">
        <f>Лист4!A3183</f>
        <v xml:space="preserve">Кирова ул. д.3 </v>
      </c>
      <c r="B3185" s="49">
        <f t="shared" si="98"/>
        <v>0</v>
      </c>
      <c r="C3185" s="49">
        <f t="shared" si="99"/>
        <v>0</v>
      </c>
      <c r="D3185" s="30">
        <v>0</v>
      </c>
      <c r="E3185" s="31">
        <v>0</v>
      </c>
      <c r="F3185" s="32">
        <v>0</v>
      </c>
      <c r="G3185" s="32">
        <v>0</v>
      </c>
      <c r="H3185" s="32">
        <v>0</v>
      </c>
      <c r="I3185" s="32"/>
      <c r="J3185" s="29">
        <f>Лист4!E3183/1000</f>
        <v>0</v>
      </c>
      <c r="K3185" s="33"/>
      <c r="L3185" s="33"/>
    </row>
    <row r="3186" spans="1:12" s="34" customFormat="1" ht="18.75" customHeight="1" x14ac:dyDescent="0.25">
      <c r="A3186" s="23" t="str">
        <f>Лист4!A3184</f>
        <v xml:space="preserve">Кирова ул. д.4 </v>
      </c>
      <c r="B3186" s="49">
        <f t="shared" si="98"/>
        <v>0</v>
      </c>
      <c r="C3186" s="49">
        <f t="shared" si="99"/>
        <v>0</v>
      </c>
      <c r="D3186" s="30">
        <v>0</v>
      </c>
      <c r="E3186" s="31">
        <v>0</v>
      </c>
      <c r="F3186" s="32">
        <v>0</v>
      </c>
      <c r="G3186" s="32">
        <v>0</v>
      </c>
      <c r="H3186" s="32">
        <v>0</v>
      </c>
      <c r="I3186" s="32"/>
      <c r="J3186" s="29">
        <f>Лист4!E3184/1000</f>
        <v>0</v>
      </c>
      <c r="K3186" s="33"/>
      <c r="L3186" s="33"/>
    </row>
    <row r="3187" spans="1:12" s="34" customFormat="1" ht="18.75" customHeight="1" x14ac:dyDescent="0.25">
      <c r="A3187" s="23" t="str">
        <f>Лист4!A3185</f>
        <v xml:space="preserve">Кирова ул. д.5 </v>
      </c>
      <c r="B3187" s="49">
        <f t="shared" si="98"/>
        <v>7.8170212765957441</v>
      </c>
      <c r="C3187" s="49">
        <f t="shared" si="99"/>
        <v>0.53297872340425523</v>
      </c>
      <c r="D3187" s="30">
        <v>0</v>
      </c>
      <c r="E3187" s="31">
        <v>0.53297872340425523</v>
      </c>
      <c r="F3187" s="32">
        <v>0</v>
      </c>
      <c r="G3187" s="32">
        <v>0</v>
      </c>
      <c r="H3187" s="32">
        <v>0</v>
      </c>
      <c r="I3187" s="32">
        <v>0</v>
      </c>
      <c r="J3187" s="29">
        <f>Лист4!E3185/1000</f>
        <v>8.35</v>
      </c>
      <c r="K3187" s="33"/>
      <c r="L3187" s="33"/>
    </row>
    <row r="3188" spans="1:12" s="34" customFormat="1" ht="18.75" customHeight="1" x14ac:dyDescent="0.25">
      <c r="A3188" s="23" t="str">
        <f>Лист4!A3186</f>
        <v xml:space="preserve">Кирова ул. д.6 </v>
      </c>
      <c r="B3188" s="49">
        <f t="shared" si="98"/>
        <v>0</v>
      </c>
      <c r="C3188" s="49">
        <f t="shared" si="99"/>
        <v>0</v>
      </c>
      <c r="D3188" s="30">
        <v>0</v>
      </c>
      <c r="E3188" s="31">
        <v>0</v>
      </c>
      <c r="F3188" s="32">
        <v>0</v>
      </c>
      <c r="G3188" s="32">
        <v>0</v>
      </c>
      <c r="H3188" s="32">
        <v>0</v>
      </c>
      <c r="I3188" s="32">
        <v>0</v>
      </c>
      <c r="J3188" s="29">
        <f>Лист4!E3186/1000</f>
        <v>0</v>
      </c>
      <c r="K3188" s="33"/>
      <c r="L3188" s="33"/>
    </row>
    <row r="3189" spans="1:12" s="34" customFormat="1" ht="18.75" customHeight="1" x14ac:dyDescent="0.25">
      <c r="A3189" s="23" t="str">
        <f>Лист4!A3187</f>
        <v xml:space="preserve">Кирова ул. д.7 </v>
      </c>
      <c r="B3189" s="49">
        <f t="shared" si="98"/>
        <v>0.19238297872340424</v>
      </c>
      <c r="C3189" s="49">
        <f t="shared" si="99"/>
        <v>1.3117021276595746E-2</v>
      </c>
      <c r="D3189" s="30">
        <v>0</v>
      </c>
      <c r="E3189" s="31">
        <v>1.3117021276595746E-2</v>
      </c>
      <c r="F3189" s="32">
        <v>0</v>
      </c>
      <c r="G3189" s="32">
        <v>0</v>
      </c>
      <c r="H3189" s="32">
        <v>0</v>
      </c>
      <c r="I3189" s="32">
        <v>0</v>
      </c>
      <c r="J3189" s="29">
        <f>Лист4!E3187/1000</f>
        <v>0.20549999999999999</v>
      </c>
      <c r="K3189" s="33"/>
      <c r="L3189" s="33"/>
    </row>
    <row r="3190" spans="1:12" s="34" customFormat="1" ht="18.75" customHeight="1" x14ac:dyDescent="0.25">
      <c r="A3190" s="23" t="str">
        <f>Лист4!A3188</f>
        <v xml:space="preserve">Кирова ул. д.8 </v>
      </c>
      <c r="B3190" s="49">
        <f t="shared" si="98"/>
        <v>0</v>
      </c>
      <c r="C3190" s="49">
        <f t="shared" si="99"/>
        <v>0</v>
      </c>
      <c r="D3190" s="30">
        <v>0</v>
      </c>
      <c r="E3190" s="31">
        <v>0</v>
      </c>
      <c r="F3190" s="32">
        <v>0</v>
      </c>
      <c r="G3190" s="32">
        <v>0</v>
      </c>
      <c r="H3190" s="32">
        <v>0</v>
      </c>
      <c r="I3190" s="32">
        <v>0</v>
      </c>
      <c r="J3190" s="29">
        <f>Лист4!E3188/1000</f>
        <v>0</v>
      </c>
      <c r="K3190" s="33"/>
      <c r="L3190" s="33"/>
    </row>
    <row r="3191" spans="1:12" s="34" customFormat="1" ht="18.75" customHeight="1" x14ac:dyDescent="0.25">
      <c r="A3191" s="23" t="str">
        <f>Лист4!A3189</f>
        <v xml:space="preserve">Максима Горького ул. д.25 </v>
      </c>
      <c r="B3191" s="49">
        <f t="shared" si="98"/>
        <v>21.747234042553192</v>
      </c>
      <c r="C3191" s="49">
        <f t="shared" si="99"/>
        <v>1.4827659574468086</v>
      </c>
      <c r="D3191" s="30">
        <v>0</v>
      </c>
      <c r="E3191" s="31">
        <v>1.4827659574468086</v>
      </c>
      <c r="F3191" s="32">
        <v>0</v>
      </c>
      <c r="G3191" s="32">
        <v>0</v>
      </c>
      <c r="H3191" s="32">
        <v>0</v>
      </c>
      <c r="I3191" s="32">
        <v>0</v>
      </c>
      <c r="J3191" s="29">
        <f>Лист4!E3189/1000</f>
        <v>23.23</v>
      </c>
      <c r="K3191" s="33"/>
      <c r="L3191" s="33"/>
    </row>
    <row r="3192" spans="1:12" s="34" customFormat="1" ht="18.75" customHeight="1" x14ac:dyDescent="0.25">
      <c r="A3192" s="23" t="str">
        <f>Лист4!A3190</f>
        <v xml:space="preserve">Максима Горького ул. д.29 </v>
      </c>
      <c r="B3192" s="49">
        <f t="shared" si="98"/>
        <v>6.8729872340425535</v>
      </c>
      <c r="C3192" s="49">
        <f t="shared" si="99"/>
        <v>0.46861276595744683</v>
      </c>
      <c r="D3192" s="30">
        <v>0</v>
      </c>
      <c r="E3192" s="31">
        <v>0.46861276595744683</v>
      </c>
      <c r="F3192" s="32">
        <v>0</v>
      </c>
      <c r="G3192" s="32">
        <v>0</v>
      </c>
      <c r="H3192" s="32">
        <v>0</v>
      </c>
      <c r="I3192" s="32">
        <v>0</v>
      </c>
      <c r="J3192" s="29">
        <f>Лист4!E3190/1000</f>
        <v>7.3416000000000006</v>
      </c>
      <c r="K3192" s="33"/>
      <c r="L3192" s="33"/>
    </row>
    <row r="3193" spans="1:12" s="34" customFormat="1" ht="18.75" customHeight="1" x14ac:dyDescent="0.25">
      <c r="A3193" s="23" t="str">
        <f>Лист4!A3191</f>
        <v xml:space="preserve">Микрорайон мкн. д.1 </v>
      </c>
      <c r="B3193" s="49">
        <f t="shared" si="98"/>
        <v>139.67575319148938</v>
      </c>
      <c r="C3193" s="49">
        <f t="shared" si="99"/>
        <v>9.5233468085106399</v>
      </c>
      <c r="D3193" s="30">
        <v>0</v>
      </c>
      <c r="E3193" s="31">
        <v>9.5233468085106399</v>
      </c>
      <c r="F3193" s="32">
        <v>0</v>
      </c>
      <c r="G3193" s="32">
        <v>0</v>
      </c>
      <c r="H3193" s="32">
        <v>0</v>
      </c>
      <c r="I3193" s="32">
        <v>0</v>
      </c>
      <c r="J3193" s="29">
        <f>Лист4!E3191/1000</f>
        <v>149.19910000000002</v>
      </c>
      <c r="K3193" s="33"/>
      <c r="L3193" s="33"/>
    </row>
    <row r="3194" spans="1:12" s="34" customFormat="1" ht="18.75" customHeight="1" x14ac:dyDescent="0.25">
      <c r="A3194" s="23" t="str">
        <f>Лист4!A3192</f>
        <v xml:space="preserve">Микрорайон мкн. д.2 </v>
      </c>
      <c r="B3194" s="49">
        <f t="shared" si="98"/>
        <v>136.24019574468085</v>
      </c>
      <c r="C3194" s="49">
        <f t="shared" si="99"/>
        <v>9.289104255319149</v>
      </c>
      <c r="D3194" s="30">
        <v>0</v>
      </c>
      <c r="E3194" s="31">
        <v>9.289104255319149</v>
      </c>
      <c r="F3194" s="32">
        <v>0</v>
      </c>
      <c r="G3194" s="32">
        <v>0</v>
      </c>
      <c r="H3194" s="32">
        <v>0</v>
      </c>
      <c r="I3194" s="32">
        <v>0</v>
      </c>
      <c r="J3194" s="29">
        <f>Лист4!E3192/1000</f>
        <v>145.52930000000001</v>
      </c>
      <c r="K3194" s="33"/>
      <c r="L3194" s="33"/>
    </row>
    <row r="3195" spans="1:12" s="34" customFormat="1" ht="18.75" customHeight="1" x14ac:dyDescent="0.25">
      <c r="A3195" s="23" t="str">
        <f>Лист4!A3193</f>
        <v xml:space="preserve">Микрорайон мкн. д.3 </v>
      </c>
      <c r="B3195" s="49">
        <f t="shared" si="98"/>
        <v>171.69923404255323</v>
      </c>
      <c r="C3195" s="49">
        <f t="shared" si="99"/>
        <v>11.706765957446811</v>
      </c>
      <c r="D3195" s="30">
        <v>0</v>
      </c>
      <c r="E3195" s="31">
        <v>11.706765957446811</v>
      </c>
      <c r="F3195" s="32">
        <v>0</v>
      </c>
      <c r="G3195" s="32">
        <v>0</v>
      </c>
      <c r="H3195" s="32">
        <v>0</v>
      </c>
      <c r="I3195" s="32">
        <v>0</v>
      </c>
      <c r="J3195" s="29">
        <f>Лист4!E3193/1000</f>
        <v>183.40600000000003</v>
      </c>
      <c r="K3195" s="33"/>
      <c r="L3195" s="33"/>
    </row>
    <row r="3196" spans="1:12" s="34" customFormat="1" ht="18.75" customHeight="1" x14ac:dyDescent="0.25">
      <c r="A3196" s="23" t="str">
        <f>Лист4!A3194</f>
        <v xml:space="preserve">Микрорайон мкн. д.4 </v>
      </c>
      <c r="B3196" s="49">
        <f t="shared" si="98"/>
        <v>128.79324255319148</v>
      </c>
      <c r="C3196" s="49">
        <f t="shared" si="99"/>
        <v>8.78135744680851</v>
      </c>
      <c r="D3196" s="30">
        <v>0</v>
      </c>
      <c r="E3196" s="31">
        <v>8.78135744680851</v>
      </c>
      <c r="F3196" s="32">
        <v>0</v>
      </c>
      <c r="G3196" s="32">
        <v>0</v>
      </c>
      <c r="H3196" s="32">
        <v>0</v>
      </c>
      <c r="I3196" s="32"/>
      <c r="J3196" s="29">
        <f>Лист4!E3194/1000</f>
        <v>137.57459999999998</v>
      </c>
      <c r="K3196" s="33"/>
      <c r="L3196" s="33"/>
    </row>
    <row r="3197" spans="1:12" s="34" customFormat="1" ht="18.75" customHeight="1" x14ac:dyDescent="0.25">
      <c r="A3197" s="23" t="str">
        <f>Лист4!A3195</f>
        <v xml:space="preserve">Микрорайон мкн. д.5 </v>
      </c>
      <c r="B3197" s="49">
        <f t="shared" si="98"/>
        <v>170.78834042553191</v>
      </c>
      <c r="C3197" s="49">
        <f t="shared" si="99"/>
        <v>11.644659574468085</v>
      </c>
      <c r="D3197" s="30">
        <v>0</v>
      </c>
      <c r="E3197" s="31">
        <v>11.644659574468085</v>
      </c>
      <c r="F3197" s="32">
        <v>0</v>
      </c>
      <c r="G3197" s="32">
        <v>0</v>
      </c>
      <c r="H3197" s="32">
        <v>0</v>
      </c>
      <c r="I3197" s="32">
        <v>0</v>
      </c>
      <c r="J3197" s="29">
        <f>Лист4!E3195/1000</f>
        <v>182.43299999999999</v>
      </c>
      <c r="K3197" s="33"/>
      <c r="L3197" s="33"/>
    </row>
    <row r="3198" spans="1:12" s="34" customFormat="1" ht="18.75" customHeight="1" x14ac:dyDescent="0.25">
      <c r="A3198" s="23" t="str">
        <f>Лист4!A3196</f>
        <v xml:space="preserve">Микрорайон мкн. д.6 </v>
      </c>
      <c r="B3198" s="49">
        <f t="shared" si="98"/>
        <v>167.64262127659572</v>
      </c>
      <c r="C3198" s="49">
        <f t="shared" si="99"/>
        <v>11.430178723404254</v>
      </c>
      <c r="D3198" s="30">
        <v>0</v>
      </c>
      <c r="E3198" s="31">
        <v>11.430178723404254</v>
      </c>
      <c r="F3198" s="32">
        <v>0</v>
      </c>
      <c r="G3198" s="32">
        <v>0</v>
      </c>
      <c r="H3198" s="32">
        <v>0</v>
      </c>
      <c r="I3198" s="32">
        <v>0</v>
      </c>
      <c r="J3198" s="29">
        <f>Лист4!E3196/1000</f>
        <v>179.07279999999997</v>
      </c>
      <c r="K3198" s="33"/>
      <c r="L3198" s="33"/>
    </row>
    <row r="3199" spans="1:12" s="34" customFormat="1" ht="18.75" customHeight="1" x14ac:dyDescent="0.25">
      <c r="A3199" s="23" t="str">
        <f>Лист4!A3197</f>
        <v xml:space="preserve">Микрорайон мкн. д.7 </v>
      </c>
      <c r="B3199" s="49">
        <f t="shared" si="98"/>
        <v>167.10179574468086</v>
      </c>
      <c r="C3199" s="49">
        <f t="shared" si="99"/>
        <v>11.393304255319149</v>
      </c>
      <c r="D3199" s="30">
        <v>0</v>
      </c>
      <c r="E3199" s="31">
        <v>11.393304255319149</v>
      </c>
      <c r="F3199" s="32">
        <v>0</v>
      </c>
      <c r="G3199" s="32">
        <v>0</v>
      </c>
      <c r="H3199" s="32">
        <v>0</v>
      </c>
      <c r="I3199" s="32"/>
      <c r="J3199" s="29">
        <f>Лист4!E3197/1000</f>
        <v>178.49510000000001</v>
      </c>
      <c r="K3199" s="33"/>
      <c r="L3199" s="33"/>
    </row>
    <row r="3200" spans="1:12" s="34" customFormat="1" ht="18.75" customHeight="1" x14ac:dyDescent="0.25">
      <c r="A3200" s="23" t="str">
        <f>Лист4!A3198</f>
        <v xml:space="preserve">Микрорайон мкн. д.8 </v>
      </c>
      <c r="B3200" s="49">
        <f t="shared" si="98"/>
        <v>152.45597446808509</v>
      </c>
      <c r="C3200" s="49">
        <f t="shared" si="99"/>
        <v>10.394725531914894</v>
      </c>
      <c r="D3200" s="30">
        <v>0</v>
      </c>
      <c r="E3200" s="31">
        <v>10.394725531914894</v>
      </c>
      <c r="F3200" s="32">
        <v>0</v>
      </c>
      <c r="G3200" s="32">
        <v>0</v>
      </c>
      <c r="H3200" s="32">
        <v>0</v>
      </c>
      <c r="I3200" s="32">
        <v>0</v>
      </c>
      <c r="J3200" s="29">
        <f>Лист4!E3198/1000</f>
        <v>162.85069999999999</v>
      </c>
      <c r="K3200" s="33"/>
      <c r="L3200" s="33"/>
    </row>
    <row r="3201" spans="1:12" s="34" customFormat="1" ht="18.75" customHeight="1" x14ac:dyDescent="0.25">
      <c r="A3201" s="23" t="str">
        <f>Лист4!A3199</f>
        <v xml:space="preserve">Микрорайон мкн. д.9 </v>
      </c>
      <c r="B3201" s="49">
        <f t="shared" si="98"/>
        <v>36.475157446808517</v>
      </c>
      <c r="C3201" s="49">
        <f t="shared" si="99"/>
        <v>2.4869425531914899</v>
      </c>
      <c r="D3201" s="30">
        <v>0</v>
      </c>
      <c r="E3201" s="31">
        <v>2.4869425531914899</v>
      </c>
      <c r="F3201" s="32">
        <v>0</v>
      </c>
      <c r="G3201" s="32">
        <v>0</v>
      </c>
      <c r="H3201" s="32">
        <v>0</v>
      </c>
      <c r="I3201" s="32">
        <v>0</v>
      </c>
      <c r="J3201" s="29">
        <f>Лист4!E3199/1000</f>
        <v>38.962100000000007</v>
      </c>
      <c r="K3201" s="33"/>
      <c r="L3201" s="33"/>
    </row>
    <row r="3202" spans="1:12" s="34" customFormat="1" ht="18.75" customHeight="1" x14ac:dyDescent="0.25">
      <c r="A3202" s="23" t="str">
        <f>Лист4!A3200</f>
        <v xml:space="preserve">Озерная ул. д.1 </v>
      </c>
      <c r="B3202" s="49">
        <f t="shared" si="98"/>
        <v>8.1701446808510614</v>
      </c>
      <c r="C3202" s="49">
        <f t="shared" si="99"/>
        <v>0.55705531914893602</v>
      </c>
      <c r="D3202" s="30">
        <v>0</v>
      </c>
      <c r="E3202" s="31">
        <v>0.55705531914893602</v>
      </c>
      <c r="F3202" s="32">
        <v>0</v>
      </c>
      <c r="G3202" s="32">
        <v>0</v>
      </c>
      <c r="H3202" s="32">
        <v>0</v>
      </c>
      <c r="I3202" s="32"/>
      <c r="J3202" s="29">
        <f>Лист4!E3200/1000</f>
        <v>8.7271999999999981</v>
      </c>
      <c r="K3202" s="33"/>
      <c r="L3202" s="33"/>
    </row>
    <row r="3203" spans="1:12" s="34" customFormat="1" ht="18.75" customHeight="1" x14ac:dyDescent="0.25">
      <c r="A3203" s="23" t="str">
        <f>Лист4!A3201</f>
        <v xml:space="preserve">Озерная ул. д.8 </v>
      </c>
      <c r="B3203" s="49">
        <f t="shared" si="98"/>
        <v>22.066842553191485</v>
      </c>
      <c r="C3203" s="49">
        <f t="shared" si="99"/>
        <v>1.5045574468085103</v>
      </c>
      <c r="D3203" s="30">
        <v>0</v>
      </c>
      <c r="E3203" s="31">
        <v>1.5045574468085103</v>
      </c>
      <c r="F3203" s="32">
        <v>0</v>
      </c>
      <c r="G3203" s="32">
        <v>0</v>
      </c>
      <c r="H3203" s="32">
        <v>0</v>
      </c>
      <c r="I3203" s="32">
        <v>0</v>
      </c>
      <c r="J3203" s="29">
        <f>Лист4!E3201/1000</f>
        <v>23.571399999999997</v>
      </c>
      <c r="K3203" s="33"/>
      <c r="L3203" s="33"/>
    </row>
    <row r="3204" spans="1:12" s="34" customFormat="1" ht="18.75" customHeight="1" x14ac:dyDescent="0.25">
      <c r="A3204" s="23" t="str">
        <f>Лист4!A3202</f>
        <v xml:space="preserve">Колхозная ул. д.38 </v>
      </c>
      <c r="B3204" s="49">
        <f t="shared" ref="B3204:B3267" si="100">J3204+I3204-E3204</f>
        <v>24.521106382978726</v>
      </c>
      <c r="C3204" s="49">
        <f t="shared" ref="C3204:C3267" si="101">E3204</f>
        <v>1.6718936170212768</v>
      </c>
      <c r="D3204" s="30">
        <v>0</v>
      </c>
      <c r="E3204" s="31">
        <v>1.6718936170212768</v>
      </c>
      <c r="F3204" s="32">
        <v>0</v>
      </c>
      <c r="G3204" s="32">
        <v>0</v>
      </c>
      <c r="H3204" s="32">
        <v>0</v>
      </c>
      <c r="I3204" s="32">
        <v>0</v>
      </c>
      <c r="J3204" s="29">
        <f>Лист4!E3202/1000</f>
        <v>26.193000000000001</v>
      </c>
      <c r="K3204" s="33"/>
      <c r="L3204" s="33"/>
    </row>
    <row r="3205" spans="1:12" s="34" customFormat="1" ht="18.75" customHeight="1" x14ac:dyDescent="0.25">
      <c r="A3205" s="23" t="str">
        <f>Лист4!A3203</f>
        <v xml:space="preserve">Микрорайон ул. д.10 </v>
      </c>
      <c r="B3205" s="49">
        <f t="shared" si="100"/>
        <v>21.40740425531915</v>
      </c>
      <c r="C3205" s="49">
        <f t="shared" si="101"/>
        <v>1.459595744680851</v>
      </c>
      <c r="D3205" s="30">
        <v>0</v>
      </c>
      <c r="E3205" s="31">
        <v>1.459595744680851</v>
      </c>
      <c r="F3205" s="32">
        <v>0</v>
      </c>
      <c r="G3205" s="32">
        <v>0</v>
      </c>
      <c r="H3205" s="32">
        <v>0</v>
      </c>
      <c r="I3205" s="32">
        <v>0</v>
      </c>
      <c r="J3205" s="29">
        <f>Лист4!E3203/1000</f>
        <v>22.867000000000001</v>
      </c>
      <c r="K3205" s="33"/>
      <c r="L3205" s="33"/>
    </row>
    <row r="3206" spans="1:12" s="34" customFormat="1" ht="18.75" customHeight="1" x14ac:dyDescent="0.25">
      <c r="A3206" s="23" t="str">
        <f>Лист4!A3204</f>
        <v xml:space="preserve">Микрорайон ул. д.14 </v>
      </c>
      <c r="B3206" s="49">
        <f t="shared" si="100"/>
        <v>42.013634042553193</v>
      </c>
      <c r="C3206" s="49">
        <f t="shared" si="101"/>
        <v>2.8645659574468088</v>
      </c>
      <c r="D3206" s="30">
        <v>0</v>
      </c>
      <c r="E3206" s="31">
        <v>2.8645659574468088</v>
      </c>
      <c r="F3206" s="32">
        <v>0</v>
      </c>
      <c r="G3206" s="32">
        <v>0</v>
      </c>
      <c r="H3206" s="32">
        <v>0</v>
      </c>
      <c r="I3206" s="32">
        <v>0</v>
      </c>
      <c r="J3206" s="29">
        <f>Лист4!E3204/1000</f>
        <v>44.8782</v>
      </c>
      <c r="K3206" s="33"/>
      <c r="L3206" s="33"/>
    </row>
    <row r="3207" spans="1:12" s="34" customFormat="1" ht="18.75" customHeight="1" x14ac:dyDescent="0.25">
      <c r="A3207" s="23" t="str">
        <f>Лист4!A3205</f>
        <v xml:space="preserve">Микрорайон ул. д.15 </v>
      </c>
      <c r="B3207" s="49">
        <f t="shared" si="100"/>
        <v>25.907387234042556</v>
      </c>
      <c r="C3207" s="49">
        <f t="shared" si="101"/>
        <v>1.7664127659574471</v>
      </c>
      <c r="D3207" s="30">
        <v>0</v>
      </c>
      <c r="E3207" s="31">
        <v>1.7664127659574471</v>
      </c>
      <c r="F3207" s="32">
        <v>0</v>
      </c>
      <c r="G3207" s="32">
        <v>0</v>
      </c>
      <c r="H3207" s="32">
        <v>0</v>
      </c>
      <c r="I3207" s="32">
        <v>0</v>
      </c>
      <c r="J3207" s="29">
        <f>Лист4!E3205/1000</f>
        <v>27.673800000000004</v>
      </c>
      <c r="K3207" s="33"/>
      <c r="L3207" s="33"/>
    </row>
    <row r="3208" spans="1:12" s="34" customFormat="1" ht="25.5" customHeight="1" x14ac:dyDescent="0.25">
      <c r="A3208" s="23" t="str">
        <f>Лист4!A3206</f>
        <v xml:space="preserve">Микрорайон ул. д.16 </v>
      </c>
      <c r="B3208" s="49">
        <f t="shared" si="100"/>
        <v>50.570229787234041</v>
      </c>
      <c r="C3208" s="49">
        <f t="shared" si="101"/>
        <v>3.4479702127659575</v>
      </c>
      <c r="D3208" s="30">
        <v>0</v>
      </c>
      <c r="E3208" s="31">
        <v>3.4479702127659575</v>
      </c>
      <c r="F3208" s="32">
        <v>0</v>
      </c>
      <c r="G3208" s="32">
        <v>0</v>
      </c>
      <c r="H3208" s="32">
        <v>0</v>
      </c>
      <c r="I3208" s="32">
        <v>0</v>
      </c>
      <c r="J3208" s="29">
        <f>Лист4!E3206/1000</f>
        <v>54.0182</v>
      </c>
      <c r="K3208" s="33"/>
      <c r="L3208" s="33"/>
    </row>
    <row r="3209" spans="1:12" s="34" customFormat="1" ht="25.5" customHeight="1" x14ac:dyDescent="0.25">
      <c r="A3209" s="23" t="str">
        <f>Лист4!A3207</f>
        <v xml:space="preserve">Микрорайон ул. д.17 </v>
      </c>
      <c r="B3209" s="49">
        <f t="shared" si="100"/>
        <v>29.085123404255324</v>
      </c>
      <c r="C3209" s="49">
        <f t="shared" si="101"/>
        <v>1.983076595744681</v>
      </c>
      <c r="D3209" s="30">
        <v>0</v>
      </c>
      <c r="E3209" s="31">
        <v>1.983076595744681</v>
      </c>
      <c r="F3209" s="32">
        <v>0</v>
      </c>
      <c r="G3209" s="32">
        <v>0</v>
      </c>
      <c r="H3209" s="32">
        <v>0</v>
      </c>
      <c r="I3209" s="32"/>
      <c r="J3209" s="29">
        <f>Лист4!E3207/1000</f>
        <v>31.068200000000004</v>
      </c>
      <c r="K3209" s="33"/>
      <c r="L3209" s="33"/>
    </row>
    <row r="3210" spans="1:12" s="34" customFormat="1" ht="25.5" customHeight="1" x14ac:dyDescent="0.25">
      <c r="A3210" s="23" t="str">
        <f>Лист4!A3208</f>
        <v xml:space="preserve">Микрорайон ул. д.18 </v>
      </c>
      <c r="B3210" s="49">
        <f t="shared" si="100"/>
        <v>41.409055319148933</v>
      </c>
      <c r="C3210" s="49">
        <f t="shared" si="101"/>
        <v>2.823344680851064</v>
      </c>
      <c r="D3210" s="30">
        <v>0</v>
      </c>
      <c r="E3210" s="31">
        <v>2.823344680851064</v>
      </c>
      <c r="F3210" s="32">
        <v>0</v>
      </c>
      <c r="G3210" s="32">
        <v>0</v>
      </c>
      <c r="H3210" s="32">
        <v>0</v>
      </c>
      <c r="I3210" s="32"/>
      <c r="J3210" s="29">
        <f>Лист4!E3208/1000</f>
        <v>44.232399999999998</v>
      </c>
      <c r="K3210" s="33"/>
      <c r="L3210" s="33"/>
    </row>
    <row r="3211" spans="1:12" s="34" customFormat="1" ht="25.5" customHeight="1" x14ac:dyDescent="0.25">
      <c r="A3211" s="23" t="str">
        <f>Лист4!A3209</f>
        <v xml:space="preserve">Микрорайон ул. д.19 </v>
      </c>
      <c r="B3211" s="49">
        <f t="shared" si="100"/>
        <v>63.22219574468086</v>
      </c>
      <c r="C3211" s="49">
        <f t="shared" si="101"/>
        <v>4.3106042553191495</v>
      </c>
      <c r="D3211" s="30">
        <v>0</v>
      </c>
      <c r="E3211" s="31">
        <v>4.3106042553191495</v>
      </c>
      <c r="F3211" s="32">
        <v>0</v>
      </c>
      <c r="G3211" s="32">
        <v>0</v>
      </c>
      <c r="H3211" s="32">
        <v>0</v>
      </c>
      <c r="I3211" s="32"/>
      <c r="J3211" s="29">
        <f>Лист4!E3209/1000</f>
        <v>67.532800000000009</v>
      </c>
      <c r="K3211" s="33"/>
      <c r="L3211" s="33"/>
    </row>
    <row r="3212" spans="1:12" s="34" customFormat="1" ht="25.5" customHeight="1" x14ac:dyDescent="0.25">
      <c r="A3212" s="23" t="str">
        <f>Лист4!A3210</f>
        <v xml:space="preserve">Микрорайон ул. д.20 </v>
      </c>
      <c r="B3212" s="49">
        <f t="shared" si="100"/>
        <v>21.324178723404259</v>
      </c>
      <c r="C3212" s="49">
        <f t="shared" si="101"/>
        <v>1.4539212765957448</v>
      </c>
      <c r="D3212" s="30">
        <v>0</v>
      </c>
      <c r="E3212" s="31">
        <v>1.4539212765957448</v>
      </c>
      <c r="F3212" s="32">
        <v>0</v>
      </c>
      <c r="G3212" s="32">
        <v>0</v>
      </c>
      <c r="H3212" s="32">
        <v>0</v>
      </c>
      <c r="I3212" s="32">
        <v>0</v>
      </c>
      <c r="J3212" s="29">
        <f>Лист4!E3210/1000</f>
        <v>22.778100000000002</v>
      </c>
      <c r="K3212" s="33"/>
      <c r="L3212" s="33"/>
    </row>
    <row r="3213" spans="1:12" s="34" customFormat="1" ht="25.5" customHeight="1" x14ac:dyDescent="0.25">
      <c r="A3213" s="23" t="str">
        <f>Лист4!A3211</f>
        <v xml:space="preserve">Микрорайон ул. д.21 </v>
      </c>
      <c r="B3213" s="49">
        <f t="shared" si="100"/>
        <v>36.786340425531918</v>
      </c>
      <c r="C3213" s="49">
        <f t="shared" si="101"/>
        <v>2.5081595744680847</v>
      </c>
      <c r="D3213" s="30">
        <v>0</v>
      </c>
      <c r="E3213" s="31">
        <v>2.5081595744680847</v>
      </c>
      <c r="F3213" s="32">
        <v>0</v>
      </c>
      <c r="G3213" s="32">
        <v>0</v>
      </c>
      <c r="H3213" s="32">
        <v>0</v>
      </c>
      <c r="I3213" s="32">
        <v>0</v>
      </c>
      <c r="J3213" s="29">
        <f>Лист4!E3211/1000</f>
        <v>39.294499999999999</v>
      </c>
      <c r="K3213" s="33"/>
      <c r="L3213" s="33"/>
    </row>
    <row r="3214" spans="1:12" s="34" customFormat="1" ht="25.5" customHeight="1" x14ac:dyDescent="0.25">
      <c r="A3214" s="23" t="str">
        <f>Лист4!A3212</f>
        <v xml:space="preserve">Микрорайон ул. д.7 </v>
      </c>
      <c r="B3214" s="49">
        <f t="shared" si="100"/>
        <v>24.883591489361702</v>
      </c>
      <c r="C3214" s="49">
        <f t="shared" si="101"/>
        <v>1.6966085106382982</v>
      </c>
      <c r="D3214" s="30">
        <v>0</v>
      </c>
      <c r="E3214" s="31">
        <v>1.6966085106382982</v>
      </c>
      <c r="F3214" s="32">
        <v>0</v>
      </c>
      <c r="G3214" s="32">
        <v>0</v>
      </c>
      <c r="H3214" s="32">
        <v>0</v>
      </c>
      <c r="I3214" s="32">
        <v>0</v>
      </c>
      <c r="J3214" s="29">
        <f>Лист4!E3212/1000</f>
        <v>26.580200000000001</v>
      </c>
      <c r="K3214" s="33"/>
      <c r="L3214" s="33"/>
    </row>
    <row r="3215" spans="1:12" s="34" customFormat="1" ht="25.5" customHeight="1" x14ac:dyDescent="0.25">
      <c r="A3215" s="23" t="str">
        <f>Лист4!A3213</f>
        <v xml:space="preserve">Микрорайон ул. д.8 </v>
      </c>
      <c r="B3215" s="49">
        <f t="shared" si="100"/>
        <v>29.608442553191487</v>
      </c>
      <c r="C3215" s="49">
        <f t="shared" si="101"/>
        <v>2.0187574468085105</v>
      </c>
      <c r="D3215" s="30">
        <v>0</v>
      </c>
      <c r="E3215" s="31">
        <v>2.0187574468085105</v>
      </c>
      <c r="F3215" s="32">
        <v>0</v>
      </c>
      <c r="G3215" s="32">
        <v>0</v>
      </c>
      <c r="H3215" s="32">
        <v>0</v>
      </c>
      <c r="I3215" s="32">
        <v>0</v>
      </c>
      <c r="J3215" s="29">
        <f>Лист4!E3213/1000</f>
        <v>31.627199999999998</v>
      </c>
      <c r="K3215" s="33"/>
      <c r="L3215" s="33"/>
    </row>
    <row r="3216" spans="1:12" s="34" customFormat="1" ht="25.5" customHeight="1" x14ac:dyDescent="0.25">
      <c r="A3216" s="23" t="str">
        <f>Лист4!A3214</f>
        <v xml:space="preserve">Микрорайон ул. д.9 </v>
      </c>
      <c r="B3216" s="49">
        <f t="shared" si="100"/>
        <v>41.588799999999999</v>
      </c>
      <c r="C3216" s="49">
        <f t="shared" si="101"/>
        <v>2.8355999999999999</v>
      </c>
      <c r="D3216" s="30">
        <v>0</v>
      </c>
      <c r="E3216" s="31">
        <v>2.8355999999999999</v>
      </c>
      <c r="F3216" s="32">
        <v>0</v>
      </c>
      <c r="G3216" s="32">
        <v>0</v>
      </c>
      <c r="H3216" s="32">
        <v>0</v>
      </c>
      <c r="I3216" s="32">
        <v>0</v>
      </c>
      <c r="J3216" s="29">
        <f>Лист4!E3214/1000</f>
        <v>44.424399999999999</v>
      </c>
      <c r="K3216" s="33"/>
      <c r="L3216" s="33"/>
    </row>
    <row r="3217" spans="1:12" s="34" customFormat="1" ht="25.5" customHeight="1" x14ac:dyDescent="0.25">
      <c r="A3217" s="23" t="str">
        <f>Лист4!A3215</f>
        <v xml:space="preserve">Володарского ул. д.1 </v>
      </c>
      <c r="B3217" s="49">
        <f t="shared" si="100"/>
        <v>66.481940425531917</v>
      </c>
      <c r="C3217" s="49">
        <f t="shared" si="101"/>
        <v>4.5328595744680857</v>
      </c>
      <c r="D3217" s="30">
        <v>0</v>
      </c>
      <c r="E3217" s="31">
        <v>4.5328595744680857</v>
      </c>
      <c r="F3217" s="32">
        <v>0</v>
      </c>
      <c r="G3217" s="32">
        <v>0</v>
      </c>
      <c r="H3217" s="32">
        <v>0</v>
      </c>
      <c r="I3217" s="32">
        <v>0</v>
      </c>
      <c r="J3217" s="29">
        <f>Лист4!E3215/1000</f>
        <v>71.014800000000008</v>
      </c>
      <c r="K3217" s="33"/>
      <c r="L3217" s="33"/>
    </row>
    <row r="3218" spans="1:12" s="34" customFormat="1" ht="25.5" customHeight="1" x14ac:dyDescent="0.25">
      <c r="A3218" s="23" t="str">
        <f>Лист4!A3216</f>
        <v xml:space="preserve">Володарского ул. д.2 </v>
      </c>
      <c r="B3218" s="49">
        <f t="shared" si="100"/>
        <v>587.63820851063838</v>
      </c>
      <c r="C3218" s="49">
        <f t="shared" si="101"/>
        <v>40.066241489361701</v>
      </c>
      <c r="D3218" s="30">
        <v>0</v>
      </c>
      <c r="E3218" s="31">
        <v>40.066241489361701</v>
      </c>
      <c r="F3218" s="32">
        <v>0</v>
      </c>
      <c r="G3218" s="32">
        <v>0</v>
      </c>
      <c r="H3218" s="32">
        <v>0</v>
      </c>
      <c r="I3218" s="32">
        <v>0</v>
      </c>
      <c r="J3218" s="29">
        <f>Лист4!E3216/1000</f>
        <v>627.70445000000007</v>
      </c>
      <c r="K3218" s="33"/>
      <c r="L3218" s="33"/>
    </row>
    <row r="3219" spans="1:12" s="34" customFormat="1" ht="25.5" customHeight="1" x14ac:dyDescent="0.25">
      <c r="A3219" s="23" t="str">
        <f>Лист4!A3217</f>
        <v xml:space="preserve">Комсомольская ул. д.1 </v>
      </c>
      <c r="B3219" s="49">
        <f t="shared" si="100"/>
        <v>541.49873191489371</v>
      </c>
      <c r="C3219" s="49">
        <f t="shared" si="101"/>
        <v>36.920368085106375</v>
      </c>
      <c r="D3219" s="30">
        <v>0</v>
      </c>
      <c r="E3219" s="31">
        <v>36.920368085106375</v>
      </c>
      <c r="F3219" s="32">
        <v>0</v>
      </c>
      <c r="G3219" s="32">
        <v>0</v>
      </c>
      <c r="H3219" s="32">
        <v>0</v>
      </c>
      <c r="I3219" s="32">
        <v>2534.5</v>
      </c>
      <c r="J3219" s="29">
        <f>Лист4!E3217/1000-I3219</f>
        <v>-1956.0808999999999</v>
      </c>
      <c r="K3219" s="33"/>
      <c r="L3219" s="33"/>
    </row>
    <row r="3220" spans="1:12" s="34" customFormat="1" ht="25.5" customHeight="1" x14ac:dyDescent="0.25">
      <c r="A3220" s="23" t="str">
        <f>Лист4!A3218</f>
        <v xml:space="preserve">Комсомольская ул. д.2 </v>
      </c>
      <c r="B3220" s="49">
        <f t="shared" si="100"/>
        <v>2.105540425531915</v>
      </c>
      <c r="C3220" s="49">
        <f t="shared" si="101"/>
        <v>0.14355957446808509</v>
      </c>
      <c r="D3220" s="30">
        <v>0</v>
      </c>
      <c r="E3220" s="31">
        <v>0.14355957446808509</v>
      </c>
      <c r="F3220" s="32">
        <v>0</v>
      </c>
      <c r="G3220" s="32">
        <v>0</v>
      </c>
      <c r="H3220" s="32">
        <v>0</v>
      </c>
      <c r="I3220" s="32">
        <v>0</v>
      </c>
      <c r="J3220" s="29">
        <f>Лист4!E3218/1000</f>
        <v>2.2490999999999999</v>
      </c>
      <c r="K3220" s="33"/>
      <c r="L3220" s="33"/>
    </row>
    <row r="3221" spans="1:12" s="34" customFormat="1" ht="25.5" customHeight="1" x14ac:dyDescent="0.25">
      <c r="A3221" s="23" t="str">
        <f>Лист4!A3219</f>
        <v xml:space="preserve">Мичурина ул. д.10 </v>
      </c>
      <c r="B3221" s="49">
        <f t="shared" si="100"/>
        <v>91.002859574468076</v>
      </c>
      <c r="C3221" s="49">
        <f t="shared" si="101"/>
        <v>6.204740425531913</v>
      </c>
      <c r="D3221" s="30">
        <v>0</v>
      </c>
      <c r="E3221" s="31">
        <v>6.204740425531913</v>
      </c>
      <c r="F3221" s="32">
        <v>0</v>
      </c>
      <c r="G3221" s="32">
        <v>0</v>
      </c>
      <c r="H3221" s="32">
        <v>0</v>
      </c>
      <c r="I3221" s="32">
        <v>0</v>
      </c>
      <c r="J3221" s="29">
        <f>Лист4!E3219/1000</f>
        <v>97.207599999999985</v>
      </c>
      <c r="K3221" s="33"/>
      <c r="L3221" s="33"/>
    </row>
    <row r="3222" spans="1:12" s="34" customFormat="1" ht="25.5" customHeight="1" x14ac:dyDescent="0.25">
      <c r="A3222" s="23" t="str">
        <f>Лист4!A3220</f>
        <v xml:space="preserve">Мичурина ул. д.12 </v>
      </c>
      <c r="B3222" s="49">
        <f t="shared" si="100"/>
        <v>72.896953191489359</v>
      </c>
      <c r="C3222" s="49">
        <f t="shared" si="101"/>
        <v>4.9702468085106384</v>
      </c>
      <c r="D3222" s="30">
        <v>0</v>
      </c>
      <c r="E3222" s="31">
        <v>4.9702468085106384</v>
      </c>
      <c r="F3222" s="32">
        <v>0</v>
      </c>
      <c r="G3222" s="32">
        <v>0</v>
      </c>
      <c r="H3222" s="32">
        <v>0</v>
      </c>
      <c r="I3222" s="32">
        <v>0</v>
      </c>
      <c r="J3222" s="29">
        <f>Лист4!E3220/1000</f>
        <v>77.867199999999997</v>
      </c>
      <c r="K3222" s="33"/>
      <c r="L3222" s="33"/>
    </row>
    <row r="3223" spans="1:12" s="34" customFormat="1" ht="25.5" customHeight="1" x14ac:dyDescent="0.25">
      <c r="A3223" s="23" t="str">
        <f>Лист4!A3221</f>
        <v xml:space="preserve">Мичурина ул. д.19А </v>
      </c>
      <c r="B3223" s="49">
        <f t="shared" si="100"/>
        <v>254.68894468085102</v>
      </c>
      <c r="C3223" s="49">
        <f t="shared" si="101"/>
        <v>17.365155319148933</v>
      </c>
      <c r="D3223" s="30">
        <v>0</v>
      </c>
      <c r="E3223" s="31">
        <v>17.365155319148933</v>
      </c>
      <c r="F3223" s="32">
        <v>0</v>
      </c>
      <c r="G3223" s="32">
        <v>0</v>
      </c>
      <c r="H3223" s="32">
        <v>0</v>
      </c>
      <c r="I3223" s="32">
        <v>0</v>
      </c>
      <c r="J3223" s="29">
        <f>Лист4!E3221/1000</f>
        <v>272.05409999999995</v>
      </c>
      <c r="K3223" s="33"/>
      <c r="L3223" s="33"/>
    </row>
    <row r="3224" spans="1:12" s="34" customFormat="1" ht="25.5" customHeight="1" x14ac:dyDescent="0.25">
      <c r="A3224" s="23" t="str">
        <f>Лист4!A3222</f>
        <v xml:space="preserve">Мичурина ул. д.2 </v>
      </c>
      <c r="B3224" s="49">
        <f t="shared" si="100"/>
        <v>49.803693617021274</v>
      </c>
      <c r="C3224" s="49">
        <f t="shared" si="101"/>
        <v>3.3957063829787231</v>
      </c>
      <c r="D3224" s="30">
        <v>0</v>
      </c>
      <c r="E3224" s="31">
        <v>3.3957063829787231</v>
      </c>
      <c r="F3224" s="32">
        <v>0</v>
      </c>
      <c r="G3224" s="32">
        <v>0</v>
      </c>
      <c r="H3224" s="32">
        <v>0</v>
      </c>
      <c r="I3224" s="32">
        <v>0</v>
      </c>
      <c r="J3224" s="29">
        <f>Лист4!E3222/1000</f>
        <v>53.199399999999997</v>
      </c>
      <c r="K3224" s="33"/>
      <c r="L3224" s="33"/>
    </row>
    <row r="3225" spans="1:12" s="34" customFormat="1" ht="25.5" customHeight="1" x14ac:dyDescent="0.25">
      <c r="A3225" s="23" t="str">
        <f>Лист4!A3223</f>
        <v xml:space="preserve">Мичурина ул. д.25 </v>
      </c>
      <c r="B3225" s="49">
        <f t="shared" si="100"/>
        <v>82.210442553191598</v>
      </c>
      <c r="C3225" s="49">
        <f t="shared" si="101"/>
        <v>5.6052574468085101</v>
      </c>
      <c r="D3225" s="30">
        <v>0</v>
      </c>
      <c r="E3225" s="31">
        <v>5.6052574468085101</v>
      </c>
      <c r="F3225" s="32">
        <v>0</v>
      </c>
      <c r="G3225" s="32">
        <v>0</v>
      </c>
      <c r="H3225" s="32">
        <v>0</v>
      </c>
      <c r="I3225" s="32">
        <v>1932.4</v>
      </c>
      <c r="J3225" s="29">
        <f>Лист4!E3223/1000-I3225</f>
        <v>-1844.5843</v>
      </c>
      <c r="K3225" s="33"/>
      <c r="L3225" s="33"/>
    </row>
    <row r="3226" spans="1:12" s="34" customFormat="1" ht="25.5" customHeight="1" x14ac:dyDescent="0.25">
      <c r="A3226" s="23" t="str">
        <f>Лист4!A3224</f>
        <v xml:space="preserve">Мичурина ул. д.27 </v>
      </c>
      <c r="B3226" s="49">
        <f t="shared" si="100"/>
        <v>43.092382978723414</v>
      </c>
      <c r="C3226" s="49">
        <f t="shared" si="101"/>
        <v>2.9381170212765966</v>
      </c>
      <c r="D3226" s="30">
        <v>0</v>
      </c>
      <c r="E3226" s="31">
        <v>2.9381170212765966</v>
      </c>
      <c r="F3226" s="32">
        <v>0</v>
      </c>
      <c r="G3226" s="32">
        <v>0</v>
      </c>
      <c r="H3226" s="32">
        <v>0</v>
      </c>
      <c r="I3226" s="32"/>
      <c r="J3226" s="29">
        <f>Лист4!E3224/1000</f>
        <v>46.030500000000011</v>
      </c>
      <c r="K3226" s="33"/>
      <c r="L3226" s="33"/>
    </row>
    <row r="3227" spans="1:12" s="34" customFormat="1" ht="18.75" customHeight="1" x14ac:dyDescent="0.25">
      <c r="A3227" s="23" t="str">
        <f>Лист4!A3225</f>
        <v xml:space="preserve">Мичурина ул. д.29 </v>
      </c>
      <c r="B3227" s="49">
        <f t="shared" si="100"/>
        <v>108.97030638297872</v>
      </c>
      <c r="C3227" s="49">
        <f t="shared" si="101"/>
        <v>7.4297936170212768</v>
      </c>
      <c r="D3227" s="30">
        <v>0</v>
      </c>
      <c r="E3227" s="31">
        <v>7.4297936170212768</v>
      </c>
      <c r="F3227" s="32">
        <v>0</v>
      </c>
      <c r="G3227" s="32">
        <v>0</v>
      </c>
      <c r="H3227" s="32">
        <v>0</v>
      </c>
      <c r="I3227" s="32"/>
      <c r="J3227" s="29">
        <f>Лист4!E3225/1000</f>
        <v>116.40009999999999</v>
      </c>
      <c r="K3227" s="33"/>
      <c r="L3227" s="33"/>
    </row>
    <row r="3228" spans="1:12" s="34" customFormat="1" ht="18.75" customHeight="1" x14ac:dyDescent="0.25">
      <c r="A3228" s="23" t="str">
        <f>Лист4!A3226</f>
        <v xml:space="preserve">Мичурина ул. д.33 </v>
      </c>
      <c r="B3228" s="49">
        <f t="shared" si="100"/>
        <v>78.994136170212755</v>
      </c>
      <c r="C3228" s="49">
        <f t="shared" si="101"/>
        <v>5.385963829787233</v>
      </c>
      <c r="D3228" s="30">
        <v>0</v>
      </c>
      <c r="E3228" s="31">
        <v>5.385963829787233</v>
      </c>
      <c r="F3228" s="32">
        <v>0</v>
      </c>
      <c r="G3228" s="32">
        <v>0</v>
      </c>
      <c r="H3228" s="32">
        <v>0</v>
      </c>
      <c r="I3228" s="32">
        <v>0</v>
      </c>
      <c r="J3228" s="29">
        <f>Лист4!E3226/1000</f>
        <v>84.380099999999985</v>
      </c>
      <c r="K3228" s="33"/>
      <c r="L3228" s="33"/>
    </row>
    <row r="3229" spans="1:12" s="34" customFormat="1" ht="18.75" customHeight="1" x14ac:dyDescent="0.25">
      <c r="A3229" s="23" t="str">
        <f>Лист4!A3227</f>
        <v xml:space="preserve">Мичурина ул. д.35А </v>
      </c>
      <c r="B3229" s="49">
        <f t="shared" si="100"/>
        <v>46.388170212765957</v>
      </c>
      <c r="C3229" s="49">
        <f t="shared" si="101"/>
        <v>3.1628297872340427</v>
      </c>
      <c r="D3229" s="30">
        <v>0</v>
      </c>
      <c r="E3229" s="31">
        <v>3.1628297872340427</v>
      </c>
      <c r="F3229" s="32">
        <v>0</v>
      </c>
      <c r="G3229" s="32">
        <v>0</v>
      </c>
      <c r="H3229" s="32">
        <v>0</v>
      </c>
      <c r="I3229" s="32">
        <v>0</v>
      </c>
      <c r="J3229" s="29">
        <f>Лист4!E3227/1000</f>
        <v>49.551000000000002</v>
      </c>
      <c r="K3229" s="33"/>
      <c r="L3229" s="33"/>
    </row>
    <row r="3230" spans="1:12" s="34" customFormat="1" ht="18.75" customHeight="1" x14ac:dyDescent="0.25">
      <c r="A3230" s="23" t="str">
        <f>Лист4!A3228</f>
        <v xml:space="preserve">Мичурина ул. д.8 </v>
      </c>
      <c r="B3230" s="49">
        <f t="shared" si="100"/>
        <v>273.93061276595745</v>
      </c>
      <c r="C3230" s="49">
        <f t="shared" si="101"/>
        <v>18.677087234042553</v>
      </c>
      <c r="D3230" s="30">
        <v>0</v>
      </c>
      <c r="E3230" s="31">
        <v>18.677087234042553</v>
      </c>
      <c r="F3230" s="32">
        <v>0</v>
      </c>
      <c r="G3230" s="32">
        <v>0</v>
      </c>
      <c r="H3230" s="32">
        <v>0</v>
      </c>
      <c r="I3230" s="32">
        <v>0</v>
      </c>
      <c r="J3230" s="29">
        <f>Лист4!E3228/1000</f>
        <v>292.60770000000002</v>
      </c>
      <c r="K3230" s="33"/>
      <c r="L3230" s="33"/>
    </row>
    <row r="3231" spans="1:12" s="34" customFormat="1" ht="18.75" customHeight="1" x14ac:dyDescent="0.25">
      <c r="A3231" s="23" t="str">
        <f>Лист4!A3229</f>
        <v xml:space="preserve">Пирогова пер. д.18А </v>
      </c>
      <c r="B3231" s="49">
        <f t="shared" si="100"/>
        <v>0</v>
      </c>
      <c r="C3231" s="49">
        <f t="shared" si="101"/>
        <v>0</v>
      </c>
      <c r="D3231" s="30">
        <v>0</v>
      </c>
      <c r="E3231" s="31">
        <v>0</v>
      </c>
      <c r="F3231" s="32">
        <v>0</v>
      </c>
      <c r="G3231" s="32">
        <v>0</v>
      </c>
      <c r="H3231" s="32">
        <v>0</v>
      </c>
      <c r="I3231" s="32">
        <v>0</v>
      </c>
      <c r="J3231" s="29">
        <f>Лист4!E3229/1000</f>
        <v>0</v>
      </c>
      <c r="K3231" s="33"/>
      <c r="L3231" s="33"/>
    </row>
    <row r="3232" spans="1:12" s="34" customFormat="1" ht="18.75" customHeight="1" x14ac:dyDescent="0.25">
      <c r="A3232" s="23" t="str">
        <f>Лист4!A3230</f>
        <v xml:space="preserve">Пирогова ул. д.16 </v>
      </c>
      <c r="B3232" s="49">
        <f t="shared" si="100"/>
        <v>71.14125957446808</v>
      </c>
      <c r="C3232" s="49">
        <f t="shared" si="101"/>
        <v>4.8505404255319142</v>
      </c>
      <c r="D3232" s="30">
        <v>0</v>
      </c>
      <c r="E3232" s="31">
        <v>4.8505404255319142</v>
      </c>
      <c r="F3232" s="32">
        <v>0</v>
      </c>
      <c r="G3232" s="32">
        <v>0</v>
      </c>
      <c r="H3232" s="32">
        <v>0</v>
      </c>
      <c r="I3232" s="32"/>
      <c r="J3232" s="29">
        <f>Лист4!E3230/1000</f>
        <v>75.991799999999998</v>
      </c>
      <c r="K3232" s="33"/>
      <c r="L3232" s="33"/>
    </row>
    <row r="3233" spans="1:12" s="34" customFormat="1" ht="18.75" customHeight="1" x14ac:dyDescent="0.25">
      <c r="A3233" s="23" t="str">
        <f>Лист4!A3231</f>
        <v xml:space="preserve">Пирогова ул. д.18 </v>
      </c>
      <c r="B3233" s="49">
        <f t="shared" si="100"/>
        <v>76.41691574468085</v>
      </c>
      <c r="C3233" s="49">
        <f t="shared" si="101"/>
        <v>5.2102442553191493</v>
      </c>
      <c r="D3233" s="30">
        <v>0</v>
      </c>
      <c r="E3233" s="31">
        <v>5.2102442553191493</v>
      </c>
      <c r="F3233" s="32">
        <v>0</v>
      </c>
      <c r="G3233" s="32">
        <v>0</v>
      </c>
      <c r="H3233" s="32">
        <v>0</v>
      </c>
      <c r="I3233" s="32"/>
      <c r="J3233" s="29">
        <f>Лист4!E3231/1000</f>
        <v>81.627160000000003</v>
      </c>
      <c r="K3233" s="33"/>
      <c r="L3233" s="33"/>
    </row>
    <row r="3234" spans="1:12" s="34" customFormat="1" ht="18.75" customHeight="1" x14ac:dyDescent="0.25">
      <c r="A3234" s="23" t="str">
        <f>Лист4!A3232</f>
        <v xml:space="preserve">Пирогова ул. д.18А </v>
      </c>
      <c r="B3234" s="49">
        <f t="shared" si="100"/>
        <v>15.540425531914895</v>
      </c>
      <c r="C3234" s="49">
        <f t="shared" si="101"/>
        <v>1.0595744680851065</v>
      </c>
      <c r="D3234" s="30">
        <v>0</v>
      </c>
      <c r="E3234" s="31">
        <v>1.0595744680851065</v>
      </c>
      <c r="F3234" s="32">
        <v>0</v>
      </c>
      <c r="G3234" s="32">
        <v>0</v>
      </c>
      <c r="H3234" s="32">
        <v>0</v>
      </c>
      <c r="I3234" s="32">
        <v>0</v>
      </c>
      <c r="J3234" s="29">
        <f>Лист4!E3232/1000</f>
        <v>16.600000000000001</v>
      </c>
      <c r="K3234" s="33"/>
      <c r="L3234" s="33"/>
    </row>
    <row r="3235" spans="1:12" s="34" customFormat="1" ht="18.75" customHeight="1" x14ac:dyDescent="0.25">
      <c r="A3235" s="23" t="str">
        <f>Лист4!A3233</f>
        <v xml:space="preserve">Пирогова ул. д.19 </v>
      </c>
      <c r="B3235" s="49">
        <f t="shared" si="100"/>
        <v>61.549634042553194</v>
      </c>
      <c r="C3235" s="49">
        <f t="shared" si="101"/>
        <v>4.1965659574468086</v>
      </c>
      <c r="D3235" s="30">
        <v>0</v>
      </c>
      <c r="E3235" s="31">
        <v>4.1965659574468086</v>
      </c>
      <c r="F3235" s="32">
        <v>0</v>
      </c>
      <c r="G3235" s="32">
        <v>0</v>
      </c>
      <c r="H3235" s="32">
        <v>0</v>
      </c>
      <c r="I3235" s="32"/>
      <c r="J3235" s="29">
        <f>Лист4!E3233/1000</f>
        <v>65.746200000000002</v>
      </c>
      <c r="K3235" s="33"/>
      <c r="L3235" s="33"/>
    </row>
    <row r="3236" spans="1:12" s="34" customFormat="1" ht="18.75" customHeight="1" x14ac:dyDescent="0.25">
      <c r="A3236" s="23" t="str">
        <f>Лист4!A3234</f>
        <v xml:space="preserve">Пирогова ул. д.20 </v>
      </c>
      <c r="B3236" s="49">
        <f t="shared" si="100"/>
        <v>75.017191489361707</v>
      </c>
      <c r="C3236" s="49">
        <f t="shared" si="101"/>
        <v>5.1148085106382979</v>
      </c>
      <c r="D3236" s="30">
        <v>0</v>
      </c>
      <c r="E3236" s="31">
        <v>5.1148085106382979</v>
      </c>
      <c r="F3236" s="32">
        <v>0</v>
      </c>
      <c r="G3236" s="32">
        <v>0</v>
      </c>
      <c r="H3236" s="32">
        <v>0</v>
      </c>
      <c r="I3236" s="32">
        <v>0</v>
      </c>
      <c r="J3236" s="29">
        <f>Лист4!E3234/1000</f>
        <v>80.132000000000005</v>
      </c>
      <c r="K3236" s="33"/>
      <c r="L3236" s="33"/>
    </row>
    <row r="3237" spans="1:12" s="34" customFormat="1" ht="18.75" customHeight="1" x14ac:dyDescent="0.25">
      <c r="A3237" s="23" t="str">
        <f>Лист4!A3235</f>
        <v xml:space="preserve">Пирогова ул. д.20А </v>
      </c>
      <c r="B3237" s="49">
        <f t="shared" si="100"/>
        <v>12.60899574468085</v>
      </c>
      <c r="C3237" s="49">
        <f t="shared" si="101"/>
        <v>0.85970425531914874</v>
      </c>
      <c r="D3237" s="30">
        <v>0</v>
      </c>
      <c r="E3237" s="31">
        <v>0.85970425531914874</v>
      </c>
      <c r="F3237" s="32">
        <v>0</v>
      </c>
      <c r="G3237" s="32">
        <v>0</v>
      </c>
      <c r="H3237" s="32">
        <v>0</v>
      </c>
      <c r="I3237" s="32">
        <v>0</v>
      </c>
      <c r="J3237" s="29">
        <f>Лист4!E3235/1000</f>
        <v>13.468699999999998</v>
      </c>
      <c r="K3237" s="33"/>
      <c r="L3237" s="33"/>
    </row>
    <row r="3238" spans="1:12" s="34" customFormat="1" ht="18.75" customHeight="1" x14ac:dyDescent="0.25">
      <c r="A3238" s="23" t="str">
        <f>Лист4!A3236</f>
        <v xml:space="preserve">Победы ул. д.6 </v>
      </c>
      <c r="B3238" s="49">
        <f t="shared" si="100"/>
        <v>102.62433617021276</v>
      </c>
      <c r="C3238" s="49">
        <f t="shared" si="101"/>
        <v>6.9971138297872342</v>
      </c>
      <c r="D3238" s="30">
        <v>0</v>
      </c>
      <c r="E3238" s="31">
        <v>6.9971138297872342</v>
      </c>
      <c r="F3238" s="32">
        <v>0</v>
      </c>
      <c r="G3238" s="32">
        <v>0</v>
      </c>
      <c r="H3238" s="32">
        <v>0</v>
      </c>
      <c r="I3238" s="32">
        <v>0</v>
      </c>
      <c r="J3238" s="29">
        <f>Лист4!E3236/1000</f>
        <v>109.62145</v>
      </c>
      <c r="K3238" s="33"/>
      <c r="L3238" s="33"/>
    </row>
    <row r="3239" spans="1:12" s="34" customFormat="1" ht="18.75" customHeight="1" x14ac:dyDescent="0.25">
      <c r="A3239" s="23" t="str">
        <f>Лист4!A3237</f>
        <v xml:space="preserve">Садовая ул. д.20 </v>
      </c>
      <c r="B3239" s="49">
        <f t="shared" si="100"/>
        <v>422.29170382978725</v>
      </c>
      <c r="C3239" s="49">
        <f t="shared" si="101"/>
        <v>28.792616170212767</v>
      </c>
      <c r="D3239" s="30">
        <v>0</v>
      </c>
      <c r="E3239" s="31">
        <v>28.792616170212767</v>
      </c>
      <c r="F3239" s="32">
        <v>0</v>
      </c>
      <c r="G3239" s="32">
        <v>0</v>
      </c>
      <c r="H3239" s="32">
        <v>0</v>
      </c>
      <c r="I3239" s="32">
        <v>0</v>
      </c>
      <c r="J3239" s="29">
        <f>Лист4!E3237/1000</f>
        <v>451.08432000000005</v>
      </c>
      <c r="K3239" s="33"/>
      <c r="L3239" s="33"/>
    </row>
    <row r="3240" spans="1:12" s="34" customFormat="1" ht="18.75" customHeight="1" x14ac:dyDescent="0.25">
      <c r="A3240" s="23" t="str">
        <f>Лист4!A3238</f>
        <v xml:space="preserve">Свердлова ул. д.33 </v>
      </c>
      <c r="B3240" s="49">
        <f t="shared" si="100"/>
        <v>73.304468085106379</v>
      </c>
      <c r="C3240" s="49">
        <f t="shared" si="101"/>
        <v>4.998031914893617</v>
      </c>
      <c r="D3240" s="30">
        <v>0</v>
      </c>
      <c r="E3240" s="31">
        <v>4.998031914893617</v>
      </c>
      <c r="F3240" s="32">
        <v>0</v>
      </c>
      <c r="G3240" s="32">
        <v>0</v>
      </c>
      <c r="H3240" s="32">
        <v>0</v>
      </c>
      <c r="I3240" s="32">
        <v>0</v>
      </c>
      <c r="J3240" s="29">
        <f>Лист4!E3238/1000</f>
        <v>78.302499999999995</v>
      </c>
      <c r="K3240" s="33"/>
      <c r="L3240" s="33"/>
    </row>
    <row r="3241" spans="1:12" s="34" customFormat="1" ht="18.75" customHeight="1" x14ac:dyDescent="0.25">
      <c r="A3241" s="23" t="str">
        <f>Лист4!A3239</f>
        <v xml:space="preserve">Свердлова ул. д.35 </v>
      </c>
      <c r="B3241" s="49">
        <f t="shared" si="100"/>
        <v>96.910936170212764</v>
      </c>
      <c r="C3241" s="49">
        <f t="shared" si="101"/>
        <v>6.6075638297872352</v>
      </c>
      <c r="D3241" s="30">
        <v>0</v>
      </c>
      <c r="E3241" s="31">
        <v>6.6075638297872352</v>
      </c>
      <c r="F3241" s="32">
        <v>0</v>
      </c>
      <c r="G3241" s="32">
        <v>0</v>
      </c>
      <c r="H3241" s="32">
        <v>0</v>
      </c>
      <c r="I3241" s="32">
        <v>0</v>
      </c>
      <c r="J3241" s="29">
        <f>Лист4!E3239/1000</f>
        <v>103.5185</v>
      </c>
      <c r="K3241" s="33"/>
      <c r="L3241" s="33"/>
    </row>
    <row r="3242" spans="1:12" s="34" customFormat="1" ht="18.75" customHeight="1" x14ac:dyDescent="0.25">
      <c r="A3242" s="23" t="str">
        <f>Лист4!A3240</f>
        <v xml:space="preserve">Свердлова ул. д.37 </v>
      </c>
      <c r="B3242" s="49">
        <f t="shared" si="100"/>
        <v>84.084374468085016</v>
      </c>
      <c r="C3242" s="49">
        <f t="shared" si="101"/>
        <v>5.7330255319148931</v>
      </c>
      <c r="D3242" s="30">
        <v>0</v>
      </c>
      <c r="E3242" s="31">
        <v>5.7330255319148931</v>
      </c>
      <c r="F3242" s="32">
        <v>0</v>
      </c>
      <c r="G3242" s="32">
        <v>0</v>
      </c>
      <c r="H3242" s="32">
        <v>0</v>
      </c>
      <c r="I3242" s="32">
        <v>1333.4</v>
      </c>
      <c r="J3242" s="29">
        <f>Лист4!E3240/1000-I3242</f>
        <v>-1243.5826000000002</v>
      </c>
      <c r="K3242" s="33"/>
      <c r="L3242" s="33"/>
    </row>
    <row r="3243" spans="1:12" s="34" customFormat="1" ht="18.75" customHeight="1" x14ac:dyDescent="0.25">
      <c r="A3243" s="23" t="str">
        <f>Лист4!A3241</f>
        <v xml:space="preserve">Свердлова ул. д.39 </v>
      </c>
      <c r="B3243" s="49">
        <f t="shared" si="100"/>
        <v>91.810025531914903</v>
      </c>
      <c r="C3243" s="49">
        <f t="shared" si="101"/>
        <v>6.2597744680851077</v>
      </c>
      <c r="D3243" s="30">
        <v>0</v>
      </c>
      <c r="E3243" s="31">
        <v>6.2597744680851077</v>
      </c>
      <c r="F3243" s="32">
        <v>0</v>
      </c>
      <c r="G3243" s="32">
        <v>0</v>
      </c>
      <c r="H3243" s="32">
        <v>0</v>
      </c>
      <c r="I3243" s="32">
        <v>0</v>
      </c>
      <c r="J3243" s="29">
        <f>Лист4!E3241/1000</f>
        <v>98.069800000000015</v>
      </c>
      <c r="K3243" s="33"/>
      <c r="L3243" s="33"/>
    </row>
    <row r="3244" spans="1:12" s="34" customFormat="1" ht="18.75" customHeight="1" x14ac:dyDescent="0.25">
      <c r="A3244" s="23" t="str">
        <f>Лист4!A3242</f>
        <v xml:space="preserve">Спортивная ул. д.1 </v>
      </c>
      <c r="B3244" s="49">
        <f t="shared" si="100"/>
        <v>88.044936170212765</v>
      </c>
      <c r="C3244" s="49">
        <f t="shared" si="101"/>
        <v>6.0030638297872336</v>
      </c>
      <c r="D3244" s="30">
        <v>0</v>
      </c>
      <c r="E3244" s="31">
        <v>6.0030638297872336</v>
      </c>
      <c r="F3244" s="32">
        <v>0</v>
      </c>
      <c r="G3244" s="32">
        <v>0</v>
      </c>
      <c r="H3244" s="32">
        <v>0</v>
      </c>
      <c r="I3244" s="32">
        <v>0</v>
      </c>
      <c r="J3244" s="29">
        <f>Лист4!E3242/1000</f>
        <v>94.048000000000002</v>
      </c>
      <c r="K3244" s="33"/>
      <c r="L3244" s="33"/>
    </row>
    <row r="3245" spans="1:12" s="34" customFormat="1" ht="18.75" customHeight="1" x14ac:dyDescent="0.25">
      <c r="A3245" s="23" t="str">
        <f>Лист4!A3243</f>
        <v xml:space="preserve">Спортивная ул. д.3 </v>
      </c>
      <c r="B3245" s="49">
        <f t="shared" si="100"/>
        <v>65.20135319148936</v>
      </c>
      <c r="C3245" s="49">
        <f t="shared" si="101"/>
        <v>4.4455468085106382</v>
      </c>
      <c r="D3245" s="30">
        <v>0</v>
      </c>
      <c r="E3245" s="31">
        <v>4.4455468085106382</v>
      </c>
      <c r="F3245" s="32">
        <v>0</v>
      </c>
      <c r="G3245" s="32">
        <v>0</v>
      </c>
      <c r="H3245" s="32">
        <v>0</v>
      </c>
      <c r="I3245" s="32"/>
      <c r="J3245" s="29">
        <f>Лист4!E3243/1000</f>
        <v>69.646900000000002</v>
      </c>
      <c r="K3245" s="33"/>
      <c r="L3245" s="33"/>
    </row>
    <row r="3246" spans="1:12" s="34" customFormat="1" ht="18.75" customHeight="1" x14ac:dyDescent="0.25">
      <c r="A3246" s="23" t="str">
        <f>Лист4!A3244</f>
        <v xml:space="preserve">Фрунзе ул. д.14 </v>
      </c>
      <c r="B3246" s="49">
        <f t="shared" si="100"/>
        <v>60.930357446808507</v>
      </c>
      <c r="C3246" s="49">
        <f t="shared" si="101"/>
        <v>4.1543425531914888</v>
      </c>
      <c r="D3246" s="30">
        <v>0</v>
      </c>
      <c r="E3246" s="31">
        <v>4.1543425531914888</v>
      </c>
      <c r="F3246" s="32">
        <v>0</v>
      </c>
      <c r="G3246" s="32">
        <v>0</v>
      </c>
      <c r="H3246" s="32">
        <v>0</v>
      </c>
      <c r="I3246" s="32"/>
      <c r="J3246" s="29">
        <f>Лист4!E3244/1000</f>
        <v>65.084699999999998</v>
      </c>
      <c r="K3246" s="33"/>
      <c r="L3246" s="33"/>
    </row>
    <row r="3247" spans="1:12" s="34" customFormat="1" ht="18.75" customHeight="1" x14ac:dyDescent="0.25">
      <c r="A3247" s="23" t="str">
        <f>Лист4!A3245</f>
        <v xml:space="preserve">Фрунзе ул. д.16 </v>
      </c>
      <c r="B3247" s="49">
        <f t="shared" si="100"/>
        <v>23.130425531914895</v>
      </c>
      <c r="C3247" s="49">
        <f t="shared" si="101"/>
        <v>1.5770744680851063</v>
      </c>
      <c r="D3247" s="30">
        <v>0</v>
      </c>
      <c r="E3247" s="31">
        <v>1.5770744680851063</v>
      </c>
      <c r="F3247" s="32">
        <v>0</v>
      </c>
      <c r="G3247" s="32">
        <v>0</v>
      </c>
      <c r="H3247" s="32">
        <v>0</v>
      </c>
      <c r="I3247" s="32">
        <v>0</v>
      </c>
      <c r="J3247" s="29">
        <f>Лист4!E3245/1000</f>
        <v>24.7075</v>
      </c>
      <c r="K3247" s="33"/>
      <c r="L3247" s="33"/>
    </row>
    <row r="3248" spans="1:12" s="34" customFormat="1" ht="18.75" customHeight="1" x14ac:dyDescent="0.25">
      <c r="A3248" s="23" t="str">
        <f>Лист4!A3246</f>
        <v xml:space="preserve">Фрунзе ул. д.18 </v>
      </c>
      <c r="B3248" s="49">
        <f t="shared" si="100"/>
        <v>124.76377872340424</v>
      </c>
      <c r="C3248" s="49">
        <f t="shared" si="101"/>
        <v>8.5066212765957445</v>
      </c>
      <c r="D3248" s="30">
        <v>0</v>
      </c>
      <c r="E3248" s="31">
        <v>8.5066212765957445</v>
      </c>
      <c r="F3248" s="32">
        <v>0</v>
      </c>
      <c r="G3248" s="32">
        <v>0</v>
      </c>
      <c r="H3248" s="32">
        <v>0</v>
      </c>
      <c r="I3248" s="32">
        <v>0</v>
      </c>
      <c r="J3248" s="29">
        <f>Лист4!E3246/1000</f>
        <v>133.2704</v>
      </c>
      <c r="K3248" s="33"/>
      <c r="L3248" s="33"/>
    </row>
    <row r="3249" spans="1:12" s="34" customFormat="1" ht="18.75" customHeight="1" x14ac:dyDescent="0.25">
      <c r="A3249" s="23" t="str">
        <f>Лист4!A3247</f>
        <v xml:space="preserve">Фрунзе ул. д.24 </v>
      </c>
      <c r="B3249" s="49">
        <f t="shared" si="100"/>
        <v>109.06036595744681</v>
      </c>
      <c r="C3249" s="49">
        <f t="shared" si="101"/>
        <v>7.4359340425531926</v>
      </c>
      <c r="D3249" s="30">
        <v>0</v>
      </c>
      <c r="E3249" s="31">
        <v>7.4359340425531926</v>
      </c>
      <c r="F3249" s="32">
        <v>0</v>
      </c>
      <c r="G3249" s="32">
        <v>0</v>
      </c>
      <c r="H3249" s="32">
        <v>0</v>
      </c>
      <c r="I3249" s="32">
        <v>0</v>
      </c>
      <c r="J3249" s="29">
        <f>Лист4!E3247/1000</f>
        <v>116.49630000000001</v>
      </c>
      <c r="K3249" s="33"/>
      <c r="L3249" s="33"/>
    </row>
    <row r="3250" spans="1:12" s="34" customFormat="1" ht="18.75" customHeight="1" x14ac:dyDescent="0.25">
      <c r="A3250" s="23" t="str">
        <f>Лист4!A3248</f>
        <v xml:space="preserve">Фрунзе ул. д.26 </v>
      </c>
      <c r="B3250" s="49">
        <f t="shared" si="100"/>
        <v>101.14944680851063</v>
      </c>
      <c r="C3250" s="49">
        <f t="shared" si="101"/>
        <v>6.8965531914893621</v>
      </c>
      <c r="D3250" s="30">
        <v>0</v>
      </c>
      <c r="E3250" s="31">
        <v>6.8965531914893621</v>
      </c>
      <c r="F3250" s="32">
        <v>0</v>
      </c>
      <c r="G3250" s="32">
        <v>0</v>
      </c>
      <c r="H3250" s="32">
        <v>0</v>
      </c>
      <c r="I3250" s="32">
        <v>0</v>
      </c>
      <c r="J3250" s="29">
        <f>Лист4!E3248/1000</f>
        <v>108.04599999999999</v>
      </c>
      <c r="K3250" s="33"/>
      <c r="L3250" s="33"/>
    </row>
    <row r="3251" spans="1:12" s="34" customFormat="1" ht="18.75" customHeight="1" x14ac:dyDescent="0.25">
      <c r="A3251" s="23" t="str">
        <f>Лист4!A3249</f>
        <v xml:space="preserve">Школьная ул. д.1 </v>
      </c>
      <c r="B3251" s="49">
        <f t="shared" si="100"/>
        <v>37.409679999999994</v>
      </c>
      <c r="C3251" s="49">
        <f t="shared" si="101"/>
        <v>2.5506599999999997</v>
      </c>
      <c r="D3251" s="30">
        <v>0</v>
      </c>
      <c r="E3251" s="31">
        <v>2.5506599999999997</v>
      </c>
      <c r="F3251" s="32">
        <v>0</v>
      </c>
      <c r="G3251" s="32">
        <v>0</v>
      </c>
      <c r="H3251" s="32">
        <v>0</v>
      </c>
      <c r="I3251" s="32">
        <v>0</v>
      </c>
      <c r="J3251" s="29">
        <f>Лист4!E3249/1000</f>
        <v>39.960339999999995</v>
      </c>
      <c r="K3251" s="33"/>
      <c r="L3251" s="33"/>
    </row>
    <row r="3252" spans="1:12" s="34" customFormat="1" ht="18.75" customHeight="1" x14ac:dyDescent="0.25">
      <c r="A3252" s="23" t="str">
        <f>Лист4!A3250</f>
        <v xml:space="preserve">Школьная ул. д.2 </v>
      </c>
      <c r="B3252" s="49">
        <f t="shared" si="100"/>
        <v>25.800757446808511</v>
      </c>
      <c r="C3252" s="49">
        <f t="shared" si="101"/>
        <v>1.7591425531914893</v>
      </c>
      <c r="D3252" s="30">
        <v>0</v>
      </c>
      <c r="E3252" s="31">
        <v>1.7591425531914893</v>
      </c>
      <c r="F3252" s="32">
        <v>0</v>
      </c>
      <c r="G3252" s="32">
        <v>0</v>
      </c>
      <c r="H3252" s="32">
        <v>0</v>
      </c>
      <c r="I3252" s="32">
        <v>0</v>
      </c>
      <c r="J3252" s="29">
        <f>Лист4!E3250/1000</f>
        <v>27.559899999999999</v>
      </c>
      <c r="K3252" s="33"/>
      <c r="L3252" s="33"/>
    </row>
    <row r="3253" spans="1:12" s="34" customFormat="1" ht="18.75" customHeight="1" x14ac:dyDescent="0.25">
      <c r="A3253" s="23" t="str">
        <f>Лист4!A3251</f>
        <v xml:space="preserve">Школьная ул. д.3Б </v>
      </c>
      <c r="B3253" s="49">
        <f t="shared" si="100"/>
        <v>0</v>
      </c>
      <c r="C3253" s="49">
        <f t="shared" si="101"/>
        <v>0</v>
      </c>
      <c r="D3253" s="30">
        <v>0</v>
      </c>
      <c r="E3253" s="31">
        <v>0</v>
      </c>
      <c r="F3253" s="32">
        <v>0</v>
      </c>
      <c r="G3253" s="32">
        <v>0</v>
      </c>
      <c r="H3253" s="32">
        <v>0</v>
      </c>
      <c r="I3253" s="32">
        <v>0</v>
      </c>
      <c r="J3253" s="29">
        <f>Лист4!E3251/1000</f>
        <v>0</v>
      </c>
      <c r="K3253" s="33"/>
      <c r="L3253" s="33"/>
    </row>
    <row r="3254" spans="1:12" s="34" customFormat="1" ht="18.75" customHeight="1" x14ac:dyDescent="0.25">
      <c r="A3254" s="23" t="str">
        <f>Лист4!A3252</f>
        <v xml:space="preserve">Школьная ул. д.4Б </v>
      </c>
      <c r="B3254" s="49">
        <f t="shared" si="100"/>
        <v>4.010085106382979</v>
      </c>
      <c r="C3254" s="49">
        <f t="shared" si="101"/>
        <v>0.27341489361702132</v>
      </c>
      <c r="D3254" s="30">
        <v>0</v>
      </c>
      <c r="E3254" s="31">
        <v>0.27341489361702132</v>
      </c>
      <c r="F3254" s="32">
        <v>0</v>
      </c>
      <c r="G3254" s="32">
        <v>0</v>
      </c>
      <c r="H3254" s="32">
        <v>0</v>
      </c>
      <c r="I3254" s="32">
        <v>0</v>
      </c>
      <c r="J3254" s="29">
        <f>Лист4!E3252/1000</f>
        <v>4.2835000000000001</v>
      </c>
      <c r="K3254" s="33"/>
      <c r="L3254" s="33"/>
    </row>
    <row r="3255" spans="1:12" s="34" customFormat="1" ht="18.75" customHeight="1" x14ac:dyDescent="0.25">
      <c r="A3255" s="23" t="str">
        <f>Лист4!A3253</f>
        <v xml:space="preserve">Школьная ул. д.6Б </v>
      </c>
      <c r="B3255" s="49">
        <f t="shared" si="100"/>
        <v>7.8010595744680851</v>
      </c>
      <c r="C3255" s="49">
        <f t="shared" si="101"/>
        <v>0.5318904255319149</v>
      </c>
      <c r="D3255" s="30">
        <v>0</v>
      </c>
      <c r="E3255" s="31">
        <v>0.5318904255319149</v>
      </c>
      <c r="F3255" s="32">
        <v>0</v>
      </c>
      <c r="G3255" s="32">
        <v>0</v>
      </c>
      <c r="H3255" s="32">
        <v>0</v>
      </c>
      <c r="I3255" s="32">
        <v>0</v>
      </c>
      <c r="J3255" s="29">
        <f>Лист4!E3253/1000</f>
        <v>8.3329500000000003</v>
      </c>
      <c r="K3255" s="33"/>
      <c r="L3255" s="33"/>
    </row>
    <row r="3256" spans="1:12" s="34" customFormat="1" ht="18.75" customHeight="1" x14ac:dyDescent="0.25">
      <c r="A3256" s="23" t="str">
        <f>Лист4!A3254</f>
        <v xml:space="preserve">Школьная ул. д.7Б </v>
      </c>
      <c r="B3256" s="49">
        <f t="shared" si="100"/>
        <v>0</v>
      </c>
      <c r="C3256" s="49">
        <f t="shared" si="101"/>
        <v>0</v>
      </c>
      <c r="D3256" s="30">
        <v>0</v>
      </c>
      <c r="E3256" s="31">
        <v>0</v>
      </c>
      <c r="F3256" s="32">
        <v>0</v>
      </c>
      <c r="G3256" s="32">
        <v>0</v>
      </c>
      <c r="H3256" s="32">
        <v>0</v>
      </c>
      <c r="I3256" s="32">
        <v>0</v>
      </c>
      <c r="J3256" s="29">
        <f>Лист4!E3254/1000</f>
        <v>0</v>
      </c>
      <c r="K3256" s="33"/>
      <c r="L3256" s="33"/>
    </row>
    <row r="3257" spans="1:12" s="34" customFormat="1" ht="18.75" customHeight="1" x14ac:dyDescent="0.25">
      <c r="A3257" s="23" t="str">
        <f>Лист4!A3255</f>
        <v xml:space="preserve">Школьная ул. д.9Б </v>
      </c>
      <c r="B3257" s="49">
        <f t="shared" si="100"/>
        <v>0</v>
      </c>
      <c r="C3257" s="49">
        <f t="shared" si="101"/>
        <v>0</v>
      </c>
      <c r="D3257" s="30">
        <v>0</v>
      </c>
      <c r="E3257" s="31">
        <v>0</v>
      </c>
      <c r="F3257" s="32">
        <v>0</v>
      </c>
      <c r="G3257" s="32">
        <v>0</v>
      </c>
      <c r="H3257" s="32">
        <v>0</v>
      </c>
      <c r="I3257" s="32">
        <v>0</v>
      </c>
      <c r="J3257" s="29">
        <f>Лист4!E3255/1000</f>
        <v>0</v>
      </c>
      <c r="K3257" s="33"/>
      <c r="L3257" s="33"/>
    </row>
    <row r="3258" spans="1:12" s="34" customFormat="1" ht="18.75" customHeight="1" x14ac:dyDescent="0.25">
      <c r="A3258" s="23" t="str">
        <f>Лист4!A3256</f>
        <v xml:space="preserve">Октябрьская ул. д.1 </v>
      </c>
      <c r="B3258" s="49">
        <f t="shared" si="100"/>
        <v>0</v>
      </c>
      <c r="C3258" s="49">
        <f t="shared" si="101"/>
        <v>0</v>
      </c>
      <c r="D3258" s="30">
        <v>0</v>
      </c>
      <c r="E3258" s="31">
        <v>0</v>
      </c>
      <c r="F3258" s="32">
        <v>0</v>
      </c>
      <c r="G3258" s="32">
        <v>0</v>
      </c>
      <c r="H3258" s="32">
        <v>0</v>
      </c>
      <c r="I3258" s="32">
        <v>730.3</v>
      </c>
      <c r="J3258" s="29">
        <f>Лист4!E3256/1000-I3258</f>
        <v>-730.3</v>
      </c>
      <c r="K3258" s="33"/>
      <c r="L3258" s="33"/>
    </row>
    <row r="3259" spans="1:12" s="34" customFormat="1" ht="18.75" customHeight="1" x14ac:dyDescent="0.25">
      <c r="A3259" s="23" t="str">
        <f>Лист4!A3257</f>
        <v xml:space="preserve">Октябрьская ул. д.2 </v>
      </c>
      <c r="B3259" s="49">
        <f t="shared" si="100"/>
        <v>0</v>
      </c>
      <c r="C3259" s="49">
        <f t="shared" si="101"/>
        <v>0</v>
      </c>
      <c r="D3259" s="30">
        <v>0</v>
      </c>
      <c r="E3259" s="31">
        <v>0</v>
      </c>
      <c r="F3259" s="32">
        <v>0</v>
      </c>
      <c r="G3259" s="32">
        <v>0</v>
      </c>
      <c r="H3259" s="32">
        <v>0</v>
      </c>
      <c r="I3259" s="32"/>
      <c r="J3259" s="29">
        <f>Лист4!E3257/1000</f>
        <v>0</v>
      </c>
      <c r="K3259" s="33"/>
      <c r="L3259" s="33"/>
    </row>
    <row r="3260" spans="1:12" s="34" customFormat="1" ht="18.75" customHeight="1" x14ac:dyDescent="0.25">
      <c r="A3260" s="23" t="str">
        <f>Лист4!A3258</f>
        <v xml:space="preserve">Клубная ул. д.54 </v>
      </c>
      <c r="B3260" s="49">
        <f t="shared" si="100"/>
        <v>6.2356425531914894</v>
      </c>
      <c r="C3260" s="49">
        <f t="shared" si="101"/>
        <v>0.42515744680851064</v>
      </c>
      <c r="D3260" s="30">
        <v>0</v>
      </c>
      <c r="E3260" s="31">
        <v>0.42515744680851064</v>
      </c>
      <c r="F3260" s="32">
        <v>0</v>
      </c>
      <c r="G3260" s="32">
        <v>0</v>
      </c>
      <c r="H3260" s="32">
        <v>0</v>
      </c>
      <c r="I3260" s="32">
        <v>0</v>
      </c>
      <c r="J3260" s="29">
        <f>Лист4!E3258/1000</f>
        <v>6.6608000000000001</v>
      </c>
      <c r="K3260" s="33"/>
      <c r="L3260" s="33"/>
    </row>
    <row r="3261" spans="1:12" s="34" customFormat="1" ht="18.75" customHeight="1" x14ac:dyDescent="0.25">
      <c r="A3261" s="23" t="str">
        <f>Лист4!A3259</f>
        <v xml:space="preserve">Клубная ул. д.89 </v>
      </c>
      <c r="B3261" s="49">
        <f t="shared" si="100"/>
        <v>35.163021276595792</v>
      </c>
      <c r="C3261" s="49">
        <f t="shared" si="101"/>
        <v>2.3974787234042552</v>
      </c>
      <c r="D3261" s="30">
        <v>0</v>
      </c>
      <c r="E3261" s="31">
        <v>2.3974787234042552</v>
      </c>
      <c r="F3261" s="32">
        <v>0</v>
      </c>
      <c r="G3261" s="32">
        <v>0</v>
      </c>
      <c r="H3261" s="32">
        <v>0</v>
      </c>
      <c r="I3261" s="32">
        <v>833.8</v>
      </c>
      <c r="J3261" s="29">
        <f>Лист4!E3259/1000-I3261</f>
        <v>-796.23949999999991</v>
      </c>
      <c r="K3261" s="33"/>
      <c r="L3261" s="33"/>
    </row>
    <row r="3262" spans="1:12" s="34" customFormat="1" ht="18.75" customHeight="1" x14ac:dyDescent="0.25">
      <c r="A3262" s="23" t="str">
        <f>Лист4!A3260</f>
        <v xml:space="preserve">Советская ул. д.101 </v>
      </c>
      <c r="B3262" s="49">
        <f t="shared" si="100"/>
        <v>0</v>
      </c>
      <c r="C3262" s="49">
        <f t="shared" si="101"/>
        <v>0</v>
      </c>
      <c r="D3262" s="30">
        <v>0</v>
      </c>
      <c r="E3262" s="31">
        <v>0</v>
      </c>
      <c r="F3262" s="32">
        <v>0</v>
      </c>
      <c r="G3262" s="32">
        <v>0</v>
      </c>
      <c r="H3262" s="32">
        <v>0</v>
      </c>
      <c r="I3262" s="32">
        <v>842.7</v>
      </c>
      <c r="J3262" s="29">
        <f>Лист4!E3260/1000-I3262</f>
        <v>-842.7</v>
      </c>
      <c r="K3262" s="33"/>
      <c r="L3262" s="33"/>
    </row>
    <row r="3263" spans="1:12" s="34" customFormat="1" ht="18.75" customHeight="1" x14ac:dyDescent="0.25">
      <c r="A3263" s="23" t="str">
        <f>Лист4!A3261</f>
        <v xml:space="preserve">Советская ул. д.95 </v>
      </c>
      <c r="B3263" s="49">
        <f t="shared" si="100"/>
        <v>35.488340425531931</v>
      </c>
      <c r="C3263" s="49">
        <f t="shared" si="101"/>
        <v>2.4196595744680853</v>
      </c>
      <c r="D3263" s="30">
        <v>0</v>
      </c>
      <c r="E3263" s="31">
        <v>2.4196595744680853</v>
      </c>
      <c r="F3263" s="32">
        <v>0</v>
      </c>
      <c r="G3263" s="32">
        <v>0</v>
      </c>
      <c r="H3263" s="32">
        <v>0</v>
      </c>
      <c r="I3263" s="32">
        <v>933.3</v>
      </c>
      <c r="J3263" s="29">
        <f>Лист4!E3261/1000-I3263</f>
        <v>-895.39199999999994</v>
      </c>
      <c r="K3263" s="33"/>
      <c r="L3263" s="33"/>
    </row>
    <row r="3264" spans="1:12" s="34" customFormat="1" ht="18.75" customHeight="1" x14ac:dyDescent="0.25">
      <c r="A3264" s="23" t="str">
        <f>Лист4!A3262</f>
        <v xml:space="preserve">Гагарина ул. д.1 </v>
      </c>
      <c r="B3264" s="49">
        <f t="shared" si="100"/>
        <v>2.8834042553191899</v>
      </c>
      <c r="C3264" s="49">
        <f t="shared" si="101"/>
        <v>0.19659574468085106</v>
      </c>
      <c r="D3264" s="30">
        <v>0</v>
      </c>
      <c r="E3264" s="31">
        <v>0.19659574468085106</v>
      </c>
      <c r="F3264" s="32">
        <v>0</v>
      </c>
      <c r="G3264" s="32">
        <v>0</v>
      </c>
      <c r="H3264" s="32">
        <v>0</v>
      </c>
      <c r="I3264" s="32">
        <v>729.5</v>
      </c>
      <c r="J3264" s="29">
        <f>Лист4!E3262/1000-I3264</f>
        <v>-726.42</v>
      </c>
      <c r="K3264" s="33"/>
      <c r="L3264" s="33"/>
    </row>
    <row r="3265" spans="1:12" s="34" customFormat="1" ht="18.75" customHeight="1" x14ac:dyDescent="0.25">
      <c r="A3265" s="23" t="str">
        <f>Лист4!A3263</f>
        <v xml:space="preserve">Гагарина ул. д.2 </v>
      </c>
      <c r="B3265" s="49">
        <f t="shared" si="100"/>
        <v>31.700970212765938</v>
      </c>
      <c r="C3265" s="49">
        <f t="shared" si="101"/>
        <v>2.1614297872340429</v>
      </c>
      <c r="D3265" s="30">
        <v>0</v>
      </c>
      <c r="E3265" s="31">
        <v>2.1614297872340429</v>
      </c>
      <c r="F3265" s="32">
        <v>0</v>
      </c>
      <c r="G3265" s="32">
        <v>0</v>
      </c>
      <c r="H3265" s="32">
        <v>0</v>
      </c>
      <c r="I3265" s="32">
        <v>682.7</v>
      </c>
      <c r="J3265" s="29">
        <f>Лист4!E3263/1000-I3265</f>
        <v>-648.83760000000007</v>
      </c>
      <c r="K3265" s="33"/>
      <c r="L3265" s="33"/>
    </row>
    <row r="3266" spans="1:12" s="34" customFormat="1" ht="18.75" customHeight="1" x14ac:dyDescent="0.25">
      <c r="A3266" s="23" t="str">
        <f>Лист4!A3264</f>
        <v xml:space="preserve">Гагарина ул. д.3 </v>
      </c>
      <c r="B3266" s="49">
        <f t="shared" si="100"/>
        <v>20.932017021276582</v>
      </c>
      <c r="C3266" s="49">
        <f t="shared" si="101"/>
        <v>1.4271829787234043</v>
      </c>
      <c r="D3266" s="30">
        <v>0</v>
      </c>
      <c r="E3266" s="31">
        <v>1.4271829787234043</v>
      </c>
      <c r="F3266" s="32">
        <v>0</v>
      </c>
      <c r="G3266" s="32">
        <v>0</v>
      </c>
      <c r="H3266" s="32">
        <v>0</v>
      </c>
      <c r="I3266" s="32">
        <v>682.7</v>
      </c>
      <c r="J3266" s="29">
        <f>Лист4!E3264/1000-I3266</f>
        <v>-660.34080000000006</v>
      </c>
      <c r="K3266" s="33"/>
      <c r="L3266" s="33"/>
    </row>
    <row r="3267" spans="1:12" s="34" customFormat="1" ht="18.75" customHeight="1" x14ac:dyDescent="0.25">
      <c r="A3267" s="23" t="str">
        <f>Лист4!A3265</f>
        <v xml:space="preserve">Гагарина ул. д.4 </v>
      </c>
      <c r="B3267" s="49">
        <f t="shared" si="100"/>
        <v>45.340221276595749</v>
      </c>
      <c r="C3267" s="49">
        <f t="shared" si="101"/>
        <v>3.0913787234042553</v>
      </c>
      <c r="D3267" s="30">
        <v>0</v>
      </c>
      <c r="E3267" s="31">
        <v>3.0913787234042553</v>
      </c>
      <c r="F3267" s="32">
        <v>0</v>
      </c>
      <c r="G3267" s="32">
        <v>0</v>
      </c>
      <c r="H3267" s="32">
        <v>0</v>
      </c>
      <c r="I3267" s="32">
        <v>729.5</v>
      </c>
      <c r="J3267" s="29">
        <f>Лист4!E3265/1000-I3267</f>
        <v>-681.0684</v>
      </c>
      <c r="K3267" s="33"/>
      <c r="L3267" s="33"/>
    </row>
    <row r="3268" spans="1:12" s="34" customFormat="1" ht="18.75" customHeight="1" x14ac:dyDescent="0.25">
      <c r="A3268" s="23" t="str">
        <f>Лист4!A3266</f>
        <v xml:space="preserve">Гагарина ул. д.6 </v>
      </c>
      <c r="B3268" s="49">
        <f t="shared" ref="B3268:B3331" si="102">J3268+I3268-E3268</f>
        <v>3.913191489361652</v>
      </c>
      <c r="C3268" s="49">
        <f t="shared" ref="C3268:C3331" si="103">E3268</f>
        <v>0.26680851063829786</v>
      </c>
      <c r="D3268" s="30">
        <v>0</v>
      </c>
      <c r="E3268" s="31">
        <v>0.26680851063829786</v>
      </c>
      <c r="F3268" s="32">
        <v>0</v>
      </c>
      <c r="G3268" s="32">
        <v>0</v>
      </c>
      <c r="H3268" s="32">
        <v>0</v>
      </c>
      <c r="I3268" s="32">
        <v>722.3</v>
      </c>
      <c r="J3268" s="29">
        <f>Лист4!E3266/1000-I3268</f>
        <v>-718.12</v>
      </c>
      <c r="K3268" s="33"/>
      <c r="L3268" s="33"/>
    </row>
    <row r="3269" spans="1:12" s="34" customFormat="1" ht="18.75" customHeight="1" x14ac:dyDescent="0.25">
      <c r="A3269" s="23" t="str">
        <f>Лист4!A3267</f>
        <v xml:space="preserve">Гагарина ул. д.7 </v>
      </c>
      <c r="B3269" s="49">
        <f t="shared" si="102"/>
        <v>14.45222127659572</v>
      </c>
      <c r="C3269" s="49">
        <f t="shared" si="103"/>
        <v>0.98537872340425525</v>
      </c>
      <c r="D3269" s="30">
        <v>0</v>
      </c>
      <c r="E3269" s="31">
        <v>0.98537872340425525</v>
      </c>
      <c r="F3269" s="32">
        <v>0</v>
      </c>
      <c r="G3269" s="32">
        <v>0</v>
      </c>
      <c r="H3269" s="32">
        <v>0</v>
      </c>
      <c r="I3269" s="32">
        <v>733.2</v>
      </c>
      <c r="J3269" s="29">
        <f>Лист4!E3267/1000-I3269</f>
        <v>-717.76240000000007</v>
      </c>
      <c r="K3269" s="33"/>
      <c r="L3269" s="33"/>
    </row>
    <row r="3270" spans="1:12" s="34" customFormat="1" ht="18.75" customHeight="1" x14ac:dyDescent="0.25">
      <c r="A3270" s="23" t="str">
        <f>Лист4!A3268</f>
        <v xml:space="preserve">Нариманова ул. д.68 </v>
      </c>
      <c r="B3270" s="49">
        <f t="shared" si="102"/>
        <v>0</v>
      </c>
      <c r="C3270" s="49">
        <f t="shared" si="103"/>
        <v>0</v>
      </c>
      <c r="D3270" s="30">
        <v>0</v>
      </c>
      <c r="E3270" s="31">
        <v>0</v>
      </c>
      <c r="F3270" s="32">
        <v>0</v>
      </c>
      <c r="G3270" s="32">
        <v>0</v>
      </c>
      <c r="H3270" s="32">
        <v>0</v>
      </c>
      <c r="I3270" s="32">
        <v>0</v>
      </c>
      <c r="J3270" s="29">
        <f>Лист4!E3268/1000</f>
        <v>0</v>
      </c>
      <c r="K3270" s="33"/>
      <c r="L3270" s="33"/>
    </row>
    <row r="3271" spans="1:12" s="34" customFormat="1" ht="18.75" customHeight="1" x14ac:dyDescent="0.25">
      <c r="A3271" s="23" t="str">
        <f>Лист4!A3269</f>
        <v xml:space="preserve">Полевая ул. д.6 </v>
      </c>
      <c r="B3271" s="49">
        <f t="shared" si="102"/>
        <v>72.888621276595742</v>
      </c>
      <c r="C3271" s="49">
        <f t="shared" si="103"/>
        <v>4.9696787234042548</v>
      </c>
      <c r="D3271" s="30">
        <v>0</v>
      </c>
      <c r="E3271" s="31">
        <v>4.9696787234042548</v>
      </c>
      <c r="F3271" s="32">
        <v>0</v>
      </c>
      <c r="G3271" s="32">
        <v>0</v>
      </c>
      <c r="H3271" s="32">
        <v>0</v>
      </c>
      <c r="I3271" s="32">
        <v>0</v>
      </c>
      <c r="J3271" s="29">
        <f>Лист4!E3269/1000</f>
        <v>77.8583</v>
      </c>
      <c r="K3271" s="33"/>
      <c r="L3271" s="33"/>
    </row>
    <row r="3272" spans="1:12" s="34" customFormat="1" ht="18.75" customHeight="1" x14ac:dyDescent="0.25">
      <c r="A3272" s="23" t="str">
        <f>Лист4!A3270</f>
        <v xml:space="preserve">Пионерская ул. д.16 </v>
      </c>
      <c r="B3272" s="49">
        <f t="shared" si="102"/>
        <v>9.1495659574468071</v>
      </c>
      <c r="C3272" s="49">
        <f t="shared" si="103"/>
        <v>0.62383404255319141</v>
      </c>
      <c r="D3272" s="30">
        <v>0</v>
      </c>
      <c r="E3272" s="31">
        <v>0.62383404255319141</v>
      </c>
      <c r="F3272" s="32">
        <v>0</v>
      </c>
      <c r="G3272" s="32">
        <v>0</v>
      </c>
      <c r="H3272" s="32">
        <v>0</v>
      </c>
      <c r="I3272" s="32"/>
      <c r="J3272" s="29">
        <f>Лист4!E3270/1000</f>
        <v>9.7733999999999988</v>
      </c>
      <c r="K3272" s="33"/>
      <c r="L3272" s="33"/>
    </row>
    <row r="3273" spans="1:12" s="34" customFormat="1" ht="18.75" customHeight="1" x14ac:dyDescent="0.25">
      <c r="A3273" s="23" t="str">
        <f>Лист4!A3271</f>
        <v xml:space="preserve">Школьная ул. д.10А </v>
      </c>
      <c r="B3273" s="49">
        <f t="shared" si="102"/>
        <v>72.946289361702128</v>
      </c>
      <c r="C3273" s="49">
        <f t="shared" si="103"/>
        <v>4.9736106382978722</v>
      </c>
      <c r="D3273" s="30">
        <v>0</v>
      </c>
      <c r="E3273" s="31">
        <v>4.9736106382978722</v>
      </c>
      <c r="F3273" s="32">
        <v>0</v>
      </c>
      <c r="G3273" s="32">
        <v>0</v>
      </c>
      <c r="H3273" s="32">
        <v>0</v>
      </c>
      <c r="I3273" s="32"/>
      <c r="J3273" s="29">
        <f>Лист4!E3271/1000</f>
        <v>77.919899999999998</v>
      </c>
      <c r="K3273" s="33"/>
      <c r="L3273" s="33"/>
    </row>
    <row r="3274" spans="1:12" s="34" customFormat="1" ht="18.75" customHeight="1" x14ac:dyDescent="0.25">
      <c r="A3274" s="23" t="str">
        <f>Лист4!A3272</f>
        <v xml:space="preserve">Школьная ул. д.4 </v>
      </c>
      <c r="B3274" s="49">
        <f t="shared" si="102"/>
        <v>57.294272340425529</v>
      </c>
      <c r="C3274" s="49">
        <f t="shared" si="103"/>
        <v>3.9064276595744682</v>
      </c>
      <c r="D3274" s="30">
        <v>0</v>
      </c>
      <c r="E3274" s="31">
        <v>3.9064276595744682</v>
      </c>
      <c r="F3274" s="32">
        <v>0</v>
      </c>
      <c r="G3274" s="32">
        <v>0</v>
      </c>
      <c r="H3274" s="32">
        <v>0</v>
      </c>
      <c r="I3274" s="32">
        <v>0</v>
      </c>
      <c r="J3274" s="29">
        <f>Лист4!E3272/1000</f>
        <v>61.200699999999998</v>
      </c>
      <c r="K3274" s="33"/>
      <c r="L3274" s="33"/>
    </row>
    <row r="3275" spans="1:12" s="34" customFormat="1" ht="18.75" customHeight="1" x14ac:dyDescent="0.25">
      <c r="A3275" s="23" t="str">
        <f>Лист4!A3273</f>
        <v xml:space="preserve">Школьная ул. д.6 </v>
      </c>
      <c r="B3275" s="49">
        <f t="shared" si="102"/>
        <v>81.351412765957434</v>
      </c>
      <c r="C3275" s="49">
        <f t="shared" si="103"/>
        <v>5.5466872340425519</v>
      </c>
      <c r="D3275" s="30">
        <v>0</v>
      </c>
      <c r="E3275" s="31">
        <v>5.5466872340425519</v>
      </c>
      <c r="F3275" s="32">
        <v>0</v>
      </c>
      <c r="G3275" s="32">
        <v>0</v>
      </c>
      <c r="H3275" s="32">
        <v>0</v>
      </c>
      <c r="I3275" s="32"/>
      <c r="J3275" s="29">
        <f>Лист4!E3273/1000</f>
        <v>86.898099999999985</v>
      </c>
      <c r="K3275" s="33"/>
      <c r="L3275" s="33"/>
    </row>
    <row r="3276" spans="1:12" s="34" customFormat="1" ht="18.75" customHeight="1" x14ac:dyDescent="0.25">
      <c r="A3276" s="23" t="str">
        <f>Лист4!A3274</f>
        <v xml:space="preserve">Школьная ул. д.7 </v>
      </c>
      <c r="B3276" s="49">
        <f t="shared" si="102"/>
        <v>38.360885106382973</v>
      </c>
      <c r="C3276" s="49">
        <f t="shared" si="103"/>
        <v>2.6155148936170205</v>
      </c>
      <c r="D3276" s="30">
        <v>0</v>
      </c>
      <c r="E3276" s="31">
        <v>2.6155148936170205</v>
      </c>
      <c r="F3276" s="32">
        <v>0</v>
      </c>
      <c r="G3276" s="32">
        <v>0</v>
      </c>
      <c r="H3276" s="32">
        <v>0</v>
      </c>
      <c r="I3276" s="32">
        <v>0</v>
      </c>
      <c r="J3276" s="29">
        <f>Лист4!E3274/1000</f>
        <v>40.976399999999991</v>
      </c>
      <c r="K3276" s="33"/>
      <c r="L3276" s="33"/>
    </row>
    <row r="3277" spans="1:12" s="34" customFormat="1" ht="18.75" customHeight="1" x14ac:dyDescent="0.25">
      <c r="A3277" s="23" t="str">
        <f>Лист4!A3275</f>
        <v xml:space="preserve">Школьная ул. д.9 </v>
      </c>
      <c r="B3277" s="49">
        <f t="shared" si="102"/>
        <v>104.80219574468086</v>
      </c>
      <c r="C3277" s="49">
        <f t="shared" si="103"/>
        <v>7.1456042553191494</v>
      </c>
      <c r="D3277" s="30">
        <v>0</v>
      </c>
      <c r="E3277" s="31">
        <v>7.1456042553191494</v>
      </c>
      <c r="F3277" s="32">
        <v>0</v>
      </c>
      <c r="G3277" s="32">
        <v>0</v>
      </c>
      <c r="H3277" s="32">
        <v>0</v>
      </c>
      <c r="I3277" s="32">
        <v>0</v>
      </c>
      <c r="J3277" s="29">
        <f>Лист4!E3275/1000</f>
        <v>111.94780000000002</v>
      </c>
      <c r="K3277" s="33"/>
      <c r="L3277" s="33"/>
    </row>
    <row r="3278" spans="1:12" s="34" customFormat="1" ht="18.75" customHeight="1" x14ac:dyDescent="0.25">
      <c r="A3278" s="23" t="str">
        <f>Лист4!A3276</f>
        <v xml:space="preserve">Горького ул. д.2 </v>
      </c>
      <c r="B3278" s="49">
        <f t="shared" si="102"/>
        <v>15.486221276595742</v>
      </c>
      <c r="C3278" s="49">
        <f t="shared" si="103"/>
        <v>1.0558787234042553</v>
      </c>
      <c r="D3278" s="30">
        <v>0</v>
      </c>
      <c r="E3278" s="31">
        <v>1.0558787234042553</v>
      </c>
      <c r="F3278" s="32">
        <v>0</v>
      </c>
      <c r="G3278" s="32">
        <v>0</v>
      </c>
      <c r="H3278" s="32">
        <v>0</v>
      </c>
      <c r="I3278" s="32">
        <v>0</v>
      </c>
      <c r="J3278" s="29">
        <f>Лист4!E3276/1000</f>
        <v>16.542099999999998</v>
      </c>
      <c r="K3278" s="33"/>
      <c r="L3278" s="33"/>
    </row>
    <row r="3279" spans="1:12" s="34" customFormat="1" ht="18.75" customHeight="1" x14ac:dyDescent="0.25">
      <c r="A3279" s="23" t="str">
        <f>Лист4!A3277</f>
        <v xml:space="preserve">Горького ул. д.4 </v>
      </c>
      <c r="B3279" s="49">
        <f t="shared" si="102"/>
        <v>35.353251063829788</v>
      </c>
      <c r="C3279" s="49">
        <f t="shared" si="103"/>
        <v>2.4104489361702126</v>
      </c>
      <c r="D3279" s="30">
        <v>0</v>
      </c>
      <c r="E3279" s="31">
        <v>2.4104489361702126</v>
      </c>
      <c r="F3279" s="32">
        <v>0</v>
      </c>
      <c r="G3279" s="32">
        <v>0</v>
      </c>
      <c r="H3279" s="32">
        <v>0</v>
      </c>
      <c r="I3279" s="32">
        <v>0</v>
      </c>
      <c r="J3279" s="29">
        <f>Лист4!E3277/1000</f>
        <v>37.7637</v>
      </c>
      <c r="K3279" s="33"/>
      <c r="L3279" s="33"/>
    </row>
    <row r="3280" spans="1:12" s="34" customFormat="1" ht="18.75" customHeight="1" x14ac:dyDescent="0.25">
      <c r="A3280" s="23" t="str">
        <f>Лист4!A3278</f>
        <v xml:space="preserve">Горького ул. д.6 </v>
      </c>
      <c r="B3280" s="49">
        <f t="shared" si="102"/>
        <v>12.611036595744682</v>
      </c>
      <c r="C3280" s="49">
        <f t="shared" si="103"/>
        <v>0.85984340425531935</v>
      </c>
      <c r="D3280" s="30">
        <v>0</v>
      </c>
      <c r="E3280" s="31">
        <v>0.85984340425531935</v>
      </c>
      <c r="F3280" s="32">
        <v>0</v>
      </c>
      <c r="G3280" s="32">
        <v>0</v>
      </c>
      <c r="H3280" s="32">
        <v>0</v>
      </c>
      <c r="I3280" s="32">
        <v>0</v>
      </c>
      <c r="J3280" s="29">
        <f>Лист4!E3278/1000</f>
        <v>13.470880000000001</v>
      </c>
      <c r="K3280" s="33"/>
      <c r="L3280" s="33"/>
    </row>
    <row r="3281" spans="1:12" s="34" customFormat="1" ht="18.75" customHeight="1" x14ac:dyDescent="0.25">
      <c r="A3281" s="23" t="str">
        <f>Лист4!A3279</f>
        <v xml:space="preserve">Почтовая ул. д.16 </v>
      </c>
      <c r="B3281" s="49">
        <f t="shared" si="102"/>
        <v>39.21860425531915</v>
      </c>
      <c r="C3281" s="49">
        <f t="shared" si="103"/>
        <v>2.6739957446808513</v>
      </c>
      <c r="D3281" s="30">
        <v>0</v>
      </c>
      <c r="E3281" s="31">
        <v>2.6739957446808513</v>
      </c>
      <c r="F3281" s="32">
        <v>0</v>
      </c>
      <c r="G3281" s="32">
        <v>0</v>
      </c>
      <c r="H3281" s="32">
        <v>0</v>
      </c>
      <c r="I3281" s="32">
        <v>0</v>
      </c>
      <c r="J3281" s="29">
        <f>Лист4!E3279/1000</f>
        <v>41.892600000000002</v>
      </c>
      <c r="K3281" s="33"/>
      <c r="L3281" s="33"/>
    </row>
    <row r="3282" spans="1:12" s="34" customFormat="1" ht="18.75" customHeight="1" x14ac:dyDescent="0.25">
      <c r="A3282" s="23" t="str">
        <f>Лист4!A3280</f>
        <v xml:space="preserve">Почтовая ул. д.26 </v>
      </c>
      <c r="B3282" s="49">
        <f t="shared" si="102"/>
        <v>15.488374468085109</v>
      </c>
      <c r="C3282" s="49">
        <f t="shared" si="103"/>
        <v>1.0560255319148937</v>
      </c>
      <c r="D3282" s="30">
        <v>0</v>
      </c>
      <c r="E3282" s="31">
        <v>1.0560255319148937</v>
      </c>
      <c r="F3282" s="32">
        <v>0</v>
      </c>
      <c r="G3282" s="32">
        <v>0</v>
      </c>
      <c r="H3282" s="32">
        <v>0</v>
      </c>
      <c r="I3282" s="32">
        <v>0</v>
      </c>
      <c r="J3282" s="29">
        <f>Лист4!E3280/1000</f>
        <v>16.544400000000003</v>
      </c>
      <c r="K3282" s="33"/>
      <c r="L3282" s="33"/>
    </row>
    <row r="3283" spans="1:12" s="34" customFormat="1" ht="18.75" customHeight="1" x14ac:dyDescent="0.25">
      <c r="A3283" s="23" t="str">
        <f>Лист4!A3281</f>
        <v xml:space="preserve">Почтовая ул. д.28 </v>
      </c>
      <c r="B3283" s="49">
        <f t="shared" si="102"/>
        <v>10.954389787234042</v>
      </c>
      <c r="C3283" s="49">
        <f t="shared" si="103"/>
        <v>0.74689021276595746</v>
      </c>
      <c r="D3283" s="30">
        <v>0</v>
      </c>
      <c r="E3283" s="31">
        <v>0.74689021276595746</v>
      </c>
      <c r="F3283" s="32">
        <v>0</v>
      </c>
      <c r="G3283" s="32">
        <v>0</v>
      </c>
      <c r="H3283" s="32">
        <v>0</v>
      </c>
      <c r="I3283" s="32"/>
      <c r="J3283" s="29">
        <f>Лист4!E3281/1000</f>
        <v>11.701280000000001</v>
      </c>
      <c r="K3283" s="33"/>
      <c r="L3283" s="33"/>
    </row>
    <row r="3284" spans="1:12" s="34" customFormat="1" ht="18.75" customHeight="1" x14ac:dyDescent="0.25">
      <c r="A3284" s="23" t="str">
        <f>Лист4!A3282</f>
        <v xml:space="preserve">Почтовая ул. д.33 </v>
      </c>
      <c r="B3284" s="49">
        <f t="shared" si="102"/>
        <v>36.24392340425532</v>
      </c>
      <c r="C3284" s="49">
        <f t="shared" si="103"/>
        <v>2.471176595744681</v>
      </c>
      <c r="D3284" s="30">
        <v>0</v>
      </c>
      <c r="E3284" s="31">
        <v>2.471176595744681</v>
      </c>
      <c r="F3284" s="32">
        <v>0</v>
      </c>
      <c r="G3284" s="32">
        <v>0</v>
      </c>
      <c r="H3284" s="32">
        <v>0</v>
      </c>
      <c r="I3284" s="32">
        <v>0</v>
      </c>
      <c r="J3284" s="29">
        <f>Лист4!E3282/1000</f>
        <v>38.7151</v>
      </c>
      <c r="K3284" s="33"/>
      <c r="L3284" s="33"/>
    </row>
    <row r="3285" spans="1:12" s="34" customFormat="1" ht="18.75" customHeight="1" x14ac:dyDescent="0.25">
      <c r="A3285" s="23" t="str">
        <f>Лист4!A3283</f>
        <v xml:space="preserve">Почтовая ул. д.35 </v>
      </c>
      <c r="B3285" s="49">
        <f t="shared" si="102"/>
        <v>34.98936170212766</v>
      </c>
      <c r="C3285" s="49">
        <f t="shared" si="103"/>
        <v>2.3856382978723403</v>
      </c>
      <c r="D3285" s="30">
        <v>0</v>
      </c>
      <c r="E3285" s="31">
        <v>2.3856382978723403</v>
      </c>
      <c r="F3285" s="32">
        <v>0</v>
      </c>
      <c r="G3285" s="32">
        <v>0</v>
      </c>
      <c r="H3285" s="32">
        <v>0</v>
      </c>
      <c r="I3285" s="32">
        <v>0</v>
      </c>
      <c r="J3285" s="29">
        <f>Лист4!E3283/1000</f>
        <v>37.375</v>
      </c>
      <c r="K3285" s="33"/>
      <c r="L3285" s="33"/>
    </row>
    <row r="3286" spans="1:12" s="34" customFormat="1" ht="18.75" customHeight="1" x14ac:dyDescent="0.25">
      <c r="A3286" s="23" t="str">
        <f>Лист4!A3284</f>
        <v xml:space="preserve">Почтовая ул. д.37 </v>
      </c>
      <c r="B3286" s="49">
        <f t="shared" si="102"/>
        <v>30.572978723404255</v>
      </c>
      <c r="C3286" s="49">
        <f t="shared" si="103"/>
        <v>2.0845212765957446</v>
      </c>
      <c r="D3286" s="30">
        <v>0</v>
      </c>
      <c r="E3286" s="31">
        <v>2.0845212765957446</v>
      </c>
      <c r="F3286" s="32">
        <v>0</v>
      </c>
      <c r="G3286" s="32">
        <v>0</v>
      </c>
      <c r="H3286" s="32">
        <v>0</v>
      </c>
      <c r="I3286" s="32">
        <v>0</v>
      </c>
      <c r="J3286" s="29">
        <f>Лист4!E3284/1000</f>
        <v>32.657499999999999</v>
      </c>
      <c r="K3286" s="33"/>
      <c r="L3286" s="33"/>
    </row>
    <row r="3287" spans="1:12" s="34" customFormat="1" ht="18.75" customHeight="1" x14ac:dyDescent="0.25">
      <c r="A3287" s="23" t="str">
        <f>Лист4!A3285</f>
        <v xml:space="preserve">Почтовая ул. д.39 </v>
      </c>
      <c r="B3287" s="49">
        <f t="shared" si="102"/>
        <v>10.747702127659574</v>
      </c>
      <c r="C3287" s="49">
        <f t="shared" si="103"/>
        <v>0.73279787234042548</v>
      </c>
      <c r="D3287" s="30">
        <v>0</v>
      </c>
      <c r="E3287" s="31">
        <v>0.73279787234042548</v>
      </c>
      <c r="F3287" s="32">
        <v>0</v>
      </c>
      <c r="G3287" s="32">
        <v>0</v>
      </c>
      <c r="H3287" s="32">
        <v>0</v>
      </c>
      <c r="I3287" s="32">
        <v>0</v>
      </c>
      <c r="J3287" s="29">
        <f>Лист4!E3285/1000</f>
        <v>11.480499999999999</v>
      </c>
      <c r="K3287" s="33"/>
      <c r="L3287" s="33"/>
    </row>
    <row r="3288" spans="1:12" s="34" customFormat="1" ht="18.75" customHeight="1" x14ac:dyDescent="0.25">
      <c r="A3288" s="23" t="str">
        <f>Лист4!A3286</f>
        <v xml:space="preserve">Почтовая ул. д.41 </v>
      </c>
      <c r="B3288" s="49">
        <f t="shared" si="102"/>
        <v>52.734544680851073</v>
      </c>
      <c r="C3288" s="49">
        <f t="shared" si="103"/>
        <v>1.8023553191489365</v>
      </c>
      <c r="D3288" s="30">
        <v>0</v>
      </c>
      <c r="E3288" s="31">
        <v>1.8023553191489365</v>
      </c>
      <c r="F3288" s="32">
        <v>0</v>
      </c>
      <c r="G3288" s="32">
        <v>0</v>
      </c>
      <c r="H3288" s="32">
        <v>0</v>
      </c>
      <c r="I3288" s="32">
        <v>26.3</v>
      </c>
      <c r="J3288" s="29">
        <f>Лист4!E3286/1000-I3288</f>
        <v>28.236900000000009</v>
      </c>
      <c r="K3288" s="33"/>
      <c r="L3288" s="33"/>
    </row>
    <row r="3289" spans="1:12" s="34" customFormat="1" ht="18.75" customHeight="1" x14ac:dyDescent="0.25">
      <c r="A3289" s="23" t="str">
        <f>Лист4!A3287</f>
        <v xml:space="preserve">Октябрьская ул. д.1 </v>
      </c>
      <c r="B3289" s="49">
        <f t="shared" si="102"/>
        <v>13.415581276595743</v>
      </c>
      <c r="C3289" s="49">
        <f t="shared" si="103"/>
        <v>0.91469872340425518</v>
      </c>
      <c r="D3289" s="30">
        <v>0</v>
      </c>
      <c r="E3289" s="31">
        <v>0.91469872340425518</v>
      </c>
      <c r="F3289" s="32">
        <v>0</v>
      </c>
      <c r="G3289" s="32">
        <v>0</v>
      </c>
      <c r="H3289" s="32">
        <v>0</v>
      </c>
      <c r="I3289" s="32">
        <v>0</v>
      </c>
      <c r="J3289" s="29">
        <f>Лист4!E3287/1000</f>
        <v>14.330279999999998</v>
      </c>
      <c r="K3289" s="33"/>
      <c r="L3289" s="33"/>
    </row>
    <row r="3290" spans="1:12" s="34" customFormat="1" ht="18.75" customHeight="1" x14ac:dyDescent="0.25">
      <c r="A3290" s="23" t="str">
        <f>Лист4!A3288</f>
        <v xml:space="preserve">Октябрьская ул. д.2 </v>
      </c>
      <c r="B3290" s="49">
        <f t="shared" si="102"/>
        <v>0</v>
      </c>
      <c r="C3290" s="49">
        <f t="shared" si="103"/>
        <v>0</v>
      </c>
      <c r="D3290" s="30">
        <v>0</v>
      </c>
      <c r="E3290" s="31">
        <v>0</v>
      </c>
      <c r="F3290" s="32">
        <v>0</v>
      </c>
      <c r="G3290" s="32">
        <v>0</v>
      </c>
      <c r="H3290" s="32">
        <v>0</v>
      </c>
      <c r="I3290" s="32"/>
      <c r="J3290" s="29">
        <f>Лист4!E3288/1000</f>
        <v>0</v>
      </c>
      <c r="K3290" s="33"/>
      <c r="L3290" s="33"/>
    </row>
    <row r="3291" spans="1:12" s="34" customFormat="1" ht="18.75" customHeight="1" x14ac:dyDescent="0.25">
      <c r="A3291" s="23" t="str">
        <f>Лист4!A3289</f>
        <v xml:space="preserve">Октябрьская ул. д.3 </v>
      </c>
      <c r="B3291" s="49">
        <f t="shared" si="102"/>
        <v>8.5310195744680861</v>
      </c>
      <c r="C3291" s="49">
        <f t="shared" si="103"/>
        <v>0.58166042553191499</v>
      </c>
      <c r="D3291" s="30">
        <v>0</v>
      </c>
      <c r="E3291" s="31">
        <v>0.58166042553191499</v>
      </c>
      <c r="F3291" s="32">
        <v>0</v>
      </c>
      <c r="G3291" s="32">
        <v>0</v>
      </c>
      <c r="H3291" s="32">
        <v>0</v>
      </c>
      <c r="I3291" s="32"/>
      <c r="J3291" s="29">
        <f>Лист4!E3289/1000</f>
        <v>9.112680000000001</v>
      </c>
      <c r="K3291" s="33"/>
      <c r="L3291" s="33"/>
    </row>
    <row r="3292" spans="1:12" s="34" customFormat="1" ht="25.5" customHeight="1" x14ac:dyDescent="0.25">
      <c r="A3292" s="23" t="str">
        <f>Лист4!A3290</f>
        <v xml:space="preserve">Октябрьская ул. д.4 </v>
      </c>
      <c r="B3292" s="49">
        <f t="shared" si="102"/>
        <v>8.1242910638297872</v>
      </c>
      <c r="C3292" s="49">
        <f t="shared" si="103"/>
        <v>0.55392893617021266</v>
      </c>
      <c r="D3292" s="30">
        <v>0</v>
      </c>
      <c r="E3292" s="31">
        <v>0.55392893617021266</v>
      </c>
      <c r="F3292" s="32">
        <v>0</v>
      </c>
      <c r="G3292" s="32">
        <v>0</v>
      </c>
      <c r="H3292" s="32">
        <v>0</v>
      </c>
      <c r="I3292" s="32">
        <v>0</v>
      </c>
      <c r="J3292" s="29">
        <f>Лист4!E3290/1000</f>
        <v>8.6782199999999996</v>
      </c>
      <c r="K3292" s="33"/>
      <c r="L3292" s="33"/>
    </row>
    <row r="3293" spans="1:12" s="34" customFormat="1" ht="18.75" customHeight="1" x14ac:dyDescent="0.25">
      <c r="A3293" s="23" t="str">
        <f>Лист4!A3291</f>
        <v xml:space="preserve">Октябрьская ул. д.5 </v>
      </c>
      <c r="B3293" s="49">
        <f t="shared" si="102"/>
        <v>0</v>
      </c>
      <c r="C3293" s="49">
        <f t="shared" si="103"/>
        <v>0</v>
      </c>
      <c r="D3293" s="30">
        <v>0</v>
      </c>
      <c r="E3293" s="31">
        <v>0</v>
      </c>
      <c r="F3293" s="32">
        <v>0</v>
      </c>
      <c r="G3293" s="32">
        <v>0</v>
      </c>
      <c r="H3293" s="32">
        <v>0</v>
      </c>
      <c r="I3293" s="32">
        <v>0</v>
      </c>
      <c r="J3293" s="29">
        <f>Лист4!E3291/1000</f>
        <v>0</v>
      </c>
      <c r="K3293" s="33"/>
      <c r="L3293" s="33"/>
    </row>
    <row r="3294" spans="1:12" s="34" customFormat="1" ht="18.75" customHeight="1" x14ac:dyDescent="0.25">
      <c r="A3294" s="23" t="str">
        <f>Лист4!A3292</f>
        <v xml:space="preserve">Октябрьская ул. д.6 </v>
      </c>
      <c r="B3294" s="49">
        <f t="shared" si="102"/>
        <v>16.934102127659575</v>
      </c>
      <c r="C3294" s="49">
        <f t="shared" si="103"/>
        <v>1.1545978723404255</v>
      </c>
      <c r="D3294" s="30">
        <v>0</v>
      </c>
      <c r="E3294" s="31">
        <v>1.1545978723404255</v>
      </c>
      <c r="F3294" s="32">
        <v>0</v>
      </c>
      <c r="G3294" s="32">
        <v>0</v>
      </c>
      <c r="H3294" s="32">
        <v>0</v>
      </c>
      <c r="I3294" s="32">
        <v>0</v>
      </c>
      <c r="J3294" s="29">
        <f>Лист4!E3292/1000</f>
        <v>18.088699999999999</v>
      </c>
      <c r="K3294" s="33"/>
      <c r="L3294" s="33"/>
    </row>
    <row r="3295" spans="1:12" s="34" customFormat="1" ht="18.75" customHeight="1" x14ac:dyDescent="0.25">
      <c r="A3295" s="23" t="str">
        <f>Лист4!A3293</f>
        <v xml:space="preserve">Октябрьская ул. д.7 </v>
      </c>
      <c r="B3295" s="49">
        <f t="shared" si="102"/>
        <v>7.7399744680851077</v>
      </c>
      <c r="C3295" s="49">
        <f t="shared" si="103"/>
        <v>0.52772553191489369</v>
      </c>
      <c r="D3295" s="30">
        <v>0</v>
      </c>
      <c r="E3295" s="31">
        <v>0.52772553191489369</v>
      </c>
      <c r="F3295" s="32">
        <v>0</v>
      </c>
      <c r="G3295" s="32">
        <v>0</v>
      </c>
      <c r="H3295" s="32">
        <v>0</v>
      </c>
      <c r="I3295" s="32">
        <v>0</v>
      </c>
      <c r="J3295" s="29">
        <f>Лист4!E3293/1000</f>
        <v>8.2677000000000014</v>
      </c>
      <c r="K3295" s="33"/>
      <c r="L3295" s="33"/>
    </row>
    <row r="3296" spans="1:12" s="34" customFormat="1" ht="18.75" customHeight="1" x14ac:dyDescent="0.25">
      <c r="A3296" s="23" t="str">
        <f>Лист4!A3294</f>
        <v xml:space="preserve">Октябрьская ул. д.8 </v>
      </c>
      <c r="B3296" s="49">
        <f t="shared" si="102"/>
        <v>0</v>
      </c>
      <c r="C3296" s="49">
        <f t="shared" si="103"/>
        <v>0</v>
      </c>
      <c r="D3296" s="30">
        <v>0</v>
      </c>
      <c r="E3296" s="31">
        <v>0</v>
      </c>
      <c r="F3296" s="32">
        <v>0</v>
      </c>
      <c r="G3296" s="32">
        <v>0</v>
      </c>
      <c r="H3296" s="32">
        <v>0</v>
      </c>
      <c r="I3296" s="32">
        <v>0</v>
      </c>
      <c r="J3296" s="29">
        <f>Лист4!E3294/1000</f>
        <v>0</v>
      </c>
      <c r="K3296" s="33"/>
      <c r="L3296" s="33"/>
    </row>
    <row r="3297" spans="1:12" s="34" customFormat="1" ht="18.75" customHeight="1" x14ac:dyDescent="0.25">
      <c r="A3297" s="23" t="str">
        <f>Лист4!A3295</f>
        <v xml:space="preserve">Волжская ул. д.1 </v>
      </c>
      <c r="B3297" s="49">
        <f t="shared" si="102"/>
        <v>100.18790638297872</v>
      </c>
      <c r="C3297" s="49">
        <f t="shared" si="103"/>
        <v>6.8309936170212762</v>
      </c>
      <c r="D3297" s="30">
        <v>0</v>
      </c>
      <c r="E3297" s="31">
        <v>6.8309936170212762</v>
      </c>
      <c r="F3297" s="32">
        <v>0</v>
      </c>
      <c r="G3297" s="32">
        <v>0</v>
      </c>
      <c r="H3297" s="32">
        <v>0</v>
      </c>
      <c r="I3297" s="32">
        <v>0</v>
      </c>
      <c r="J3297" s="29">
        <f>Лист4!E3295/1000</f>
        <v>107.0189</v>
      </c>
      <c r="K3297" s="33"/>
      <c r="L3297" s="33"/>
    </row>
    <row r="3298" spans="1:12" s="34" customFormat="1" ht="18.75" customHeight="1" x14ac:dyDescent="0.25">
      <c r="A3298" s="23" t="str">
        <f>Лист4!A3296</f>
        <v xml:space="preserve">Губкина ул. д.44 </v>
      </c>
      <c r="B3298" s="49">
        <f t="shared" si="102"/>
        <v>0</v>
      </c>
      <c r="C3298" s="49">
        <f t="shared" si="103"/>
        <v>0</v>
      </c>
      <c r="D3298" s="30">
        <v>0</v>
      </c>
      <c r="E3298" s="31">
        <v>0</v>
      </c>
      <c r="F3298" s="32">
        <v>0</v>
      </c>
      <c r="G3298" s="32">
        <v>0</v>
      </c>
      <c r="H3298" s="32">
        <v>0</v>
      </c>
      <c r="I3298" s="32">
        <v>0</v>
      </c>
      <c r="J3298" s="29">
        <f>Лист4!E3296/1000</f>
        <v>0</v>
      </c>
      <c r="K3298" s="33"/>
      <c r="L3298" s="33"/>
    </row>
    <row r="3299" spans="1:12" s="34" customFormat="1" ht="18.75" customHeight="1" x14ac:dyDescent="0.25">
      <c r="A3299" s="23" t="str">
        <f>Лист4!A3297</f>
        <v xml:space="preserve">Донская ул. д.12 </v>
      </c>
      <c r="B3299" s="49">
        <f t="shared" si="102"/>
        <v>67.147182978723393</v>
      </c>
      <c r="C3299" s="49">
        <f t="shared" si="103"/>
        <v>4.5782170212765951</v>
      </c>
      <c r="D3299" s="30">
        <v>0</v>
      </c>
      <c r="E3299" s="31">
        <v>4.5782170212765951</v>
      </c>
      <c r="F3299" s="32">
        <v>0</v>
      </c>
      <c r="G3299" s="32">
        <v>0</v>
      </c>
      <c r="H3299" s="32">
        <v>0</v>
      </c>
      <c r="I3299" s="32"/>
      <c r="J3299" s="29">
        <f>Лист4!E3297/1000</f>
        <v>71.725399999999993</v>
      </c>
      <c r="K3299" s="33"/>
      <c r="L3299" s="33"/>
    </row>
    <row r="3300" spans="1:12" s="34" customFormat="1" ht="18.75" customHeight="1" x14ac:dyDescent="0.25">
      <c r="A3300" s="23" t="str">
        <f>Лист4!A3298</f>
        <v xml:space="preserve">Заречная ул. д.1 </v>
      </c>
      <c r="B3300" s="49">
        <f t="shared" si="102"/>
        <v>170.51469787234041</v>
      </c>
      <c r="C3300" s="49">
        <f t="shared" si="103"/>
        <v>11.626002127659573</v>
      </c>
      <c r="D3300" s="30">
        <v>0</v>
      </c>
      <c r="E3300" s="31">
        <v>11.626002127659573</v>
      </c>
      <c r="F3300" s="32">
        <v>0</v>
      </c>
      <c r="G3300" s="32">
        <v>0</v>
      </c>
      <c r="H3300" s="32">
        <v>0</v>
      </c>
      <c r="I3300" s="32">
        <v>0</v>
      </c>
      <c r="J3300" s="29">
        <f>Лист4!E3298/1000</f>
        <v>182.14069999999998</v>
      </c>
      <c r="K3300" s="33"/>
      <c r="L3300" s="33"/>
    </row>
    <row r="3301" spans="1:12" s="34" customFormat="1" ht="18.75" customHeight="1" x14ac:dyDescent="0.25">
      <c r="A3301" s="23" t="str">
        <f>Лист4!A3299</f>
        <v xml:space="preserve">Заречная ул. д.3 </v>
      </c>
      <c r="B3301" s="49">
        <f t="shared" si="102"/>
        <v>191.26107234042547</v>
      </c>
      <c r="C3301" s="49">
        <f t="shared" si="103"/>
        <v>13.040527659574465</v>
      </c>
      <c r="D3301" s="30">
        <v>0</v>
      </c>
      <c r="E3301" s="31">
        <v>13.040527659574465</v>
      </c>
      <c r="F3301" s="32">
        <v>0</v>
      </c>
      <c r="G3301" s="32">
        <v>0</v>
      </c>
      <c r="H3301" s="32">
        <v>0</v>
      </c>
      <c r="I3301" s="32">
        <v>126.6</v>
      </c>
      <c r="J3301" s="29">
        <f>Лист4!E3299/1000-I3301</f>
        <v>77.701599999999956</v>
      </c>
      <c r="K3301" s="33"/>
      <c r="L3301" s="33"/>
    </row>
    <row r="3302" spans="1:12" s="34" customFormat="1" ht="18.75" customHeight="1" x14ac:dyDescent="0.25">
      <c r="A3302" s="23" t="str">
        <f>Лист4!A3300</f>
        <v xml:space="preserve">Заречная ул. д.5 </v>
      </c>
      <c r="B3302" s="49">
        <f t="shared" si="102"/>
        <v>87.533693617021285</v>
      </c>
      <c r="C3302" s="49">
        <f t="shared" si="103"/>
        <v>5.9682063829787237</v>
      </c>
      <c r="D3302" s="30">
        <v>0</v>
      </c>
      <c r="E3302" s="31">
        <v>5.9682063829787237</v>
      </c>
      <c r="F3302" s="32">
        <v>0</v>
      </c>
      <c r="G3302" s="32">
        <v>0</v>
      </c>
      <c r="H3302" s="32">
        <v>0</v>
      </c>
      <c r="I3302" s="32">
        <v>286.39999999999998</v>
      </c>
      <c r="J3302" s="29">
        <f>Лист4!E3300/1000-I3302</f>
        <v>-192.89809999999997</v>
      </c>
      <c r="K3302" s="33"/>
      <c r="L3302" s="33"/>
    </row>
    <row r="3303" spans="1:12" s="34" customFormat="1" ht="25.5" customHeight="1" x14ac:dyDescent="0.25">
      <c r="A3303" s="23" t="str">
        <f>Лист4!A3301</f>
        <v xml:space="preserve">Коммунистическая ул. д.11 </v>
      </c>
      <c r="B3303" s="49">
        <f t="shared" si="102"/>
        <v>18.41175319148936</v>
      </c>
      <c r="C3303" s="49">
        <f t="shared" si="103"/>
        <v>1.2553468085106383</v>
      </c>
      <c r="D3303" s="30">
        <v>0</v>
      </c>
      <c r="E3303" s="31">
        <v>1.2553468085106383</v>
      </c>
      <c r="F3303" s="32">
        <v>0</v>
      </c>
      <c r="G3303" s="32">
        <v>0</v>
      </c>
      <c r="H3303" s="32">
        <v>0</v>
      </c>
      <c r="I3303" s="32"/>
      <c r="J3303" s="29">
        <f>Лист4!E3301/1000</f>
        <v>19.667099999999998</v>
      </c>
      <c r="K3303" s="33"/>
      <c r="L3303" s="33"/>
    </row>
    <row r="3304" spans="1:12" s="34" customFormat="1" ht="18.75" customHeight="1" x14ac:dyDescent="0.25">
      <c r="A3304" s="23" t="str">
        <f>Лист4!A3302</f>
        <v xml:space="preserve">Мира ул. д.15 </v>
      </c>
      <c r="B3304" s="49">
        <f t="shared" si="102"/>
        <v>34.05571914893617</v>
      </c>
      <c r="C3304" s="49">
        <f t="shared" si="103"/>
        <v>2.3219808510638296</v>
      </c>
      <c r="D3304" s="30">
        <v>0</v>
      </c>
      <c r="E3304" s="31">
        <v>2.3219808510638296</v>
      </c>
      <c r="F3304" s="32">
        <v>0</v>
      </c>
      <c r="G3304" s="32">
        <v>0</v>
      </c>
      <c r="H3304" s="32">
        <v>0</v>
      </c>
      <c r="I3304" s="32">
        <v>0</v>
      </c>
      <c r="J3304" s="29">
        <f>Лист4!E3302/1000</f>
        <v>36.377699999999997</v>
      </c>
      <c r="K3304" s="33"/>
      <c r="L3304" s="33"/>
    </row>
    <row r="3305" spans="1:12" s="34" customFormat="1" ht="18.75" customHeight="1" x14ac:dyDescent="0.25">
      <c r="A3305" s="23" t="str">
        <f>Лист4!A3303</f>
        <v xml:space="preserve">Московская ул. д.22 </v>
      </c>
      <c r="B3305" s="49">
        <f t="shared" si="102"/>
        <v>61.859200000000001</v>
      </c>
      <c r="C3305" s="49">
        <f t="shared" si="103"/>
        <v>1.5654000000000001</v>
      </c>
      <c r="D3305" s="30">
        <v>0</v>
      </c>
      <c r="E3305" s="31">
        <v>1.5654000000000001</v>
      </c>
      <c r="F3305" s="32">
        <v>0</v>
      </c>
      <c r="G3305" s="32">
        <v>0</v>
      </c>
      <c r="H3305" s="32">
        <v>0</v>
      </c>
      <c r="I3305" s="32">
        <v>38.9</v>
      </c>
      <c r="J3305" s="29">
        <f>Лист4!E3303/1000-I3305</f>
        <v>24.5246</v>
      </c>
      <c r="K3305" s="33"/>
      <c r="L3305" s="33"/>
    </row>
    <row r="3306" spans="1:12" s="34" customFormat="1" ht="18.75" customHeight="1" x14ac:dyDescent="0.25">
      <c r="A3306" s="23" t="str">
        <f>Лист4!A3304</f>
        <v xml:space="preserve">Московская ул. д.24 </v>
      </c>
      <c r="B3306" s="49">
        <f t="shared" si="102"/>
        <v>-27.580404255319053</v>
      </c>
      <c r="C3306" s="49">
        <f t="shared" si="103"/>
        <v>81.658824255319104</v>
      </c>
      <c r="D3306" s="30">
        <v>0</v>
      </c>
      <c r="E3306" s="31">
        <v>81.658824255319104</v>
      </c>
      <c r="F3306" s="32">
        <v>0</v>
      </c>
      <c r="G3306" s="32">
        <v>0</v>
      </c>
      <c r="H3306" s="32">
        <v>0</v>
      </c>
      <c r="I3306" s="32">
        <v>1333.4</v>
      </c>
      <c r="J3306" s="29">
        <f>Лист4!E3304/1000-I3306</f>
        <v>-1279.32158</v>
      </c>
      <c r="K3306" s="33"/>
      <c r="L3306" s="33"/>
    </row>
    <row r="3307" spans="1:12" s="34" customFormat="1" ht="18.75" customHeight="1" x14ac:dyDescent="0.25">
      <c r="A3307" s="23" t="str">
        <f>Лист4!A3305</f>
        <v xml:space="preserve">Мусаева ул. д.37 </v>
      </c>
      <c r="B3307" s="49">
        <f t="shared" si="102"/>
        <v>0</v>
      </c>
      <c r="C3307" s="49">
        <f t="shared" si="103"/>
        <v>0</v>
      </c>
      <c r="D3307" s="30">
        <v>0</v>
      </c>
      <c r="E3307" s="31">
        <v>0</v>
      </c>
      <c r="F3307" s="32">
        <v>0</v>
      </c>
      <c r="G3307" s="32">
        <v>0</v>
      </c>
      <c r="H3307" s="32">
        <v>0</v>
      </c>
      <c r="I3307" s="32">
        <v>0</v>
      </c>
      <c r="J3307" s="29">
        <f>Лист4!E3305/1000</f>
        <v>0</v>
      </c>
      <c r="K3307" s="33"/>
      <c r="L3307" s="33"/>
    </row>
    <row r="3308" spans="1:12" s="34" customFormat="1" ht="18.75" customHeight="1" x14ac:dyDescent="0.25">
      <c r="A3308" s="23" t="str">
        <f>Лист4!A3306</f>
        <v xml:space="preserve">Мусаева ул. д.38 </v>
      </c>
      <c r="B3308" s="49">
        <f t="shared" si="102"/>
        <v>31.970774468085104</v>
      </c>
      <c r="C3308" s="49">
        <f t="shared" si="103"/>
        <v>2.1798255319148936</v>
      </c>
      <c r="D3308" s="30">
        <v>0</v>
      </c>
      <c r="E3308" s="31">
        <v>2.1798255319148936</v>
      </c>
      <c r="F3308" s="32">
        <v>0</v>
      </c>
      <c r="G3308" s="32">
        <v>0</v>
      </c>
      <c r="H3308" s="32">
        <v>0</v>
      </c>
      <c r="I3308" s="32"/>
      <c r="J3308" s="29">
        <f>Лист4!E3306/1000</f>
        <v>34.150599999999997</v>
      </c>
      <c r="K3308" s="33"/>
      <c r="L3308" s="33"/>
    </row>
    <row r="3309" spans="1:12" s="34" customFormat="1" ht="18.75" customHeight="1" x14ac:dyDescent="0.25">
      <c r="A3309" s="23" t="str">
        <f>Лист4!A3307</f>
        <v xml:space="preserve">Мусаева ул. д.40 </v>
      </c>
      <c r="B3309" s="49">
        <f t="shared" si="102"/>
        <v>-94.473510638298023</v>
      </c>
      <c r="C3309" s="49">
        <f t="shared" si="103"/>
        <v>130.36041063829799</v>
      </c>
      <c r="D3309" s="30">
        <v>0</v>
      </c>
      <c r="E3309" s="31">
        <v>130.36041063829799</v>
      </c>
      <c r="F3309" s="32">
        <v>0</v>
      </c>
      <c r="G3309" s="32">
        <v>0</v>
      </c>
      <c r="H3309" s="32">
        <v>0</v>
      </c>
      <c r="I3309" s="41">
        <f>1117+961.2</f>
        <v>2078.1999999999998</v>
      </c>
      <c r="J3309" s="29">
        <f>Лист4!E3307/1000-I3309</f>
        <v>-2042.3130999999998</v>
      </c>
      <c r="K3309" s="33"/>
      <c r="L3309" s="33"/>
    </row>
    <row r="3310" spans="1:12" s="34" customFormat="1" ht="25.5" customHeight="1" x14ac:dyDescent="0.25">
      <c r="A3310" s="23" t="str">
        <f>Лист4!A3308</f>
        <v xml:space="preserve">Мусаева ул. д.42 </v>
      </c>
      <c r="B3310" s="49">
        <f t="shared" si="102"/>
        <v>-102.65287234042592</v>
      </c>
      <c r="C3310" s="49">
        <f t="shared" si="103"/>
        <v>116.73317234042599</v>
      </c>
      <c r="D3310" s="30">
        <v>0</v>
      </c>
      <c r="E3310" s="31">
        <v>116.73317234042599</v>
      </c>
      <c r="F3310" s="32">
        <v>0</v>
      </c>
      <c r="G3310" s="32">
        <v>0</v>
      </c>
      <c r="H3310" s="32">
        <v>0</v>
      </c>
      <c r="I3310" s="41">
        <f>1814.2+28.7</f>
        <v>1842.9</v>
      </c>
      <c r="J3310" s="29">
        <f>Лист4!E3308/1000-I3310</f>
        <v>-1828.8197</v>
      </c>
      <c r="K3310" s="33"/>
      <c r="L3310" s="33"/>
    </row>
    <row r="3311" spans="1:12" s="34" customFormat="1" ht="18.75" customHeight="1" x14ac:dyDescent="0.25">
      <c r="A3311" s="23" t="str">
        <f>Лист4!A3309</f>
        <v xml:space="preserve">Мусаева ул. д.44 </v>
      </c>
      <c r="B3311" s="49">
        <f t="shared" si="102"/>
        <v>229.47876595744683</v>
      </c>
      <c r="C3311" s="49">
        <f t="shared" si="103"/>
        <v>1.5667340425531915</v>
      </c>
      <c r="D3311" s="30">
        <v>0</v>
      </c>
      <c r="E3311" s="31">
        <v>1.5667340425531915</v>
      </c>
      <c r="F3311" s="32">
        <v>0</v>
      </c>
      <c r="G3311" s="32">
        <v>0</v>
      </c>
      <c r="H3311" s="32">
        <v>0</v>
      </c>
      <c r="I3311" s="41">
        <v>206.5</v>
      </c>
      <c r="J3311" s="29">
        <f>Лист4!E3309/1000</f>
        <v>24.545500000000001</v>
      </c>
      <c r="K3311" s="33"/>
      <c r="L3311" s="33"/>
    </row>
    <row r="3312" spans="1:12" s="34" customFormat="1" ht="18.75" customHeight="1" x14ac:dyDescent="0.25">
      <c r="A3312" s="23" t="str">
        <f>Лист4!A3310</f>
        <v xml:space="preserve">Мусаева ул. д.46 </v>
      </c>
      <c r="B3312" s="49">
        <f t="shared" si="102"/>
        <v>39.718331914893618</v>
      </c>
      <c r="C3312" s="49">
        <f t="shared" si="103"/>
        <v>2.7080680851063832</v>
      </c>
      <c r="D3312" s="30">
        <v>0</v>
      </c>
      <c r="E3312" s="31">
        <v>2.7080680851063832</v>
      </c>
      <c r="F3312" s="32">
        <v>0</v>
      </c>
      <c r="G3312" s="32">
        <v>0</v>
      </c>
      <c r="H3312" s="32">
        <v>0</v>
      </c>
      <c r="I3312" s="32">
        <v>0</v>
      </c>
      <c r="J3312" s="29">
        <f>Лист4!E3310/1000</f>
        <v>42.426400000000001</v>
      </c>
      <c r="K3312" s="33"/>
      <c r="L3312" s="33"/>
    </row>
    <row r="3313" spans="1:12" s="34" customFormat="1" ht="18.75" customHeight="1" x14ac:dyDescent="0.25">
      <c r="A3313" s="23" t="str">
        <f>Лист4!A3311</f>
        <v xml:space="preserve">Мусаева ул. д.48 </v>
      </c>
      <c r="B3313" s="49">
        <f t="shared" si="102"/>
        <v>-101.9398936170211</v>
      </c>
      <c r="C3313" s="49">
        <f t="shared" si="103"/>
        <v>120.362393617021</v>
      </c>
      <c r="D3313" s="30">
        <v>0</v>
      </c>
      <c r="E3313" s="31">
        <v>120.362393617021</v>
      </c>
      <c r="F3313" s="32">
        <v>0</v>
      </c>
      <c r="G3313" s="32">
        <v>0</v>
      </c>
      <c r="H3313" s="32">
        <v>0</v>
      </c>
      <c r="I3313" s="32">
        <v>1904.1</v>
      </c>
      <c r="J3313" s="29">
        <f>Лист4!E3311/1000-I3313</f>
        <v>-1885.6775</v>
      </c>
      <c r="K3313" s="33"/>
      <c r="L3313" s="33"/>
    </row>
    <row r="3314" spans="1:12" s="34" customFormat="1" ht="18.75" customHeight="1" x14ac:dyDescent="0.25">
      <c r="A3314" s="23" t="str">
        <f>Лист4!A3312</f>
        <v xml:space="preserve">Мусаева ул. д.50 </v>
      </c>
      <c r="B3314" s="49">
        <f t="shared" si="102"/>
        <v>40.463804255319147</v>
      </c>
      <c r="C3314" s="49">
        <f t="shared" si="103"/>
        <v>2.7588957446808511</v>
      </c>
      <c r="D3314" s="30">
        <v>0</v>
      </c>
      <c r="E3314" s="31">
        <v>2.7588957446808511</v>
      </c>
      <c r="F3314" s="32">
        <v>0</v>
      </c>
      <c r="G3314" s="32">
        <v>0</v>
      </c>
      <c r="H3314" s="32">
        <v>0</v>
      </c>
      <c r="I3314" s="32"/>
      <c r="J3314" s="29">
        <f>Лист4!E3312/1000</f>
        <v>43.222699999999996</v>
      </c>
      <c r="K3314" s="33"/>
      <c r="L3314" s="33"/>
    </row>
    <row r="3315" spans="1:12" s="34" customFormat="1" ht="18.75" customHeight="1" x14ac:dyDescent="0.25">
      <c r="A3315" s="23" t="str">
        <f>Лист4!A3313</f>
        <v xml:space="preserve">Мусаева ул. д.52 </v>
      </c>
      <c r="B3315" s="49">
        <f t="shared" si="102"/>
        <v>13.460021276595745</v>
      </c>
      <c r="C3315" s="49">
        <f t="shared" si="103"/>
        <v>0.91772872340425549</v>
      </c>
      <c r="D3315" s="30">
        <v>0</v>
      </c>
      <c r="E3315" s="31">
        <v>0.91772872340425549</v>
      </c>
      <c r="F3315" s="32">
        <v>0</v>
      </c>
      <c r="G3315" s="32">
        <v>0</v>
      </c>
      <c r="H3315" s="32">
        <v>0</v>
      </c>
      <c r="I3315" s="32"/>
      <c r="J3315" s="29">
        <f>Лист4!E3313/1000</f>
        <v>14.377750000000001</v>
      </c>
      <c r="K3315" s="33"/>
      <c r="L3315" s="33"/>
    </row>
    <row r="3316" spans="1:12" s="34" customFormat="1" ht="18.75" customHeight="1" x14ac:dyDescent="0.25">
      <c r="A3316" s="23" t="str">
        <f>Лист4!A3314</f>
        <v xml:space="preserve">Мусаева ул. д.54 </v>
      </c>
      <c r="B3316" s="49">
        <f t="shared" si="102"/>
        <v>18.931702127659573</v>
      </c>
      <c r="C3316" s="49">
        <f t="shared" si="103"/>
        <v>1.2907978723404256</v>
      </c>
      <c r="D3316" s="30">
        <v>0</v>
      </c>
      <c r="E3316" s="31">
        <v>1.2907978723404256</v>
      </c>
      <c r="F3316" s="32">
        <v>0</v>
      </c>
      <c r="G3316" s="32">
        <v>0</v>
      </c>
      <c r="H3316" s="32">
        <v>0</v>
      </c>
      <c r="I3316" s="32">
        <v>0</v>
      </c>
      <c r="J3316" s="29">
        <f>Лист4!E3314/1000</f>
        <v>20.2225</v>
      </c>
      <c r="K3316" s="33"/>
      <c r="L3316" s="33"/>
    </row>
    <row r="3317" spans="1:12" s="34" customFormat="1" ht="18.75" customHeight="1" x14ac:dyDescent="0.25">
      <c r="A3317" s="23" t="str">
        <f>Лист4!A3315</f>
        <v xml:space="preserve">Мусаева ул. д.62 </v>
      </c>
      <c r="B3317" s="49">
        <f t="shared" si="102"/>
        <v>69.192602553191492</v>
      </c>
      <c r="C3317" s="49">
        <f t="shared" si="103"/>
        <v>4.7176774468085112</v>
      </c>
      <c r="D3317" s="30">
        <v>0</v>
      </c>
      <c r="E3317" s="31">
        <v>4.7176774468085112</v>
      </c>
      <c r="F3317" s="32">
        <v>0</v>
      </c>
      <c r="G3317" s="32">
        <v>0</v>
      </c>
      <c r="H3317" s="32">
        <v>0</v>
      </c>
      <c r="I3317" s="32"/>
      <c r="J3317" s="29">
        <f>Лист4!E3315/1000</f>
        <v>73.91028</v>
      </c>
      <c r="K3317" s="33"/>
      <c r="L3317" s="33"/>
    </row>
    <row r="3318" spans="1:12" s="34" customFormat="1" ht="25.5" customHeight="1" x14ac:dyDescent="0.25">
      <c r="A3318" s="23" t="str">
        <f>Лист4!A3316</f>
        <v xml:space="preserve">Мусаева ул. д.64 </v>
      </c>
      <c r="B3318" s="49">
        <f t="shared" si="102"/>
        <v>22.392817021276596</v>
      </c>
      <c r="C3318" s="49">
        <f t="shared" si="103"/>
        <v>1.5267829787234042</v>
      </c>
      <c r="D3318" s="30">
        <v>0</v>
      </c>
      <c r="E3318" s="31">
        <v>1.5267829787234042</v>
      </c>
      <c r="F3318" s="32">
        <v>0</v>
      </c>
      <c r="G3318" s="32">
        <v>0</v>
      </c>
      <c r="H3318" s="32">
        <v>0</v>
      </c>
      <c r="I3318" s="32"/>
      <c r="J3318" s="29">
        <f>Лист4!E3316/1000</f>
        <v>23.919599999999999</v>
      </c>
      <c r="K3318" s="33"/>
      <c r="L3318" s="33"/>
    </row>
    <row r="3319" spans="1:12" s="34" customFormat="1" ht="18.75" customHeight="1" x14ac:dyDescent="0.25">
      <c r="A3319" s="23" t="str">
        <f>Лист4!A3317</f>
        <v xml:space="preserve">Октябрьская ул. д.60 </v>
      </c>
      <c r="B3319" s="49">
        <f t="shared" si="102"/>
        <v>52.16602553191489</v>
      </c>
      <c r="C3319" s="49">
        <f t="shared" si="103"/>
        <v>3.5567744680851066</v>
      </c>
      <c r="D3319" s="30">
        <v>0</v>
      </c>
      <c r="E3319" s="31">
        <v>3.5567744680851066</v>
      </c>
      <c r="F3319" s="32">
        <v>0</v>
      </c>
      <c r="G3319" s="32">
        <v>0</v>
      </c>
      <c r="H3319" s="32">
        <v>0</v>
      </c>
      <c r="I3319" s="32">
        <v>0</v>
      </c>
      <c r="J3319" s="29">
        <f>Лист4!E3317/1000</f>
        <v>55.722799999999999</v>
      </c>
      <c r="K3319" s="33"/>
      <c r="L3319" s="33"/>
    </row>
    <row r="3320" spans="1:12" s="34" customFormat="1" ht="18.75" customHeight="1" x14ac:dyDescent="0.25">
      <c r="A3320" s="23" t="str">
        <f>Лист4!A3318</f>
        <v xml:space="preserve">Пушкина ул. д.1 </v>
      </c>
      <c r="B3320" s="49">
        <f t="shared" si="102"/>
        <v>0</v>
      </c>
      <c r="C3320" s="49">
        <f t="shared" si="103"/>
        <v>0</v>
      </c>
      <c r="D3320" s="30">
        <v>0</v>
      </c>
      <c r="E3320" s="31">
        <v>0</v>
      </c>
      <c r="F3320" s="32">
        <v>0</v>
      </c>
      <c r="G3320" s="32">
        <v>0</v>
      </c>
      <c r="H3320" s="32">
        <v>0</v>
      </c>
      <c r="I3320" s="32">
        <v>0</v>
      </c>
      <c r="J3320" s="29">
        <f>Лист4!E3318/1000</f>
        <v>0</v>
      </c>
      <c r="K3320" s="33"/>
      <c r="L3320" s="33"/>
    </row>
    <row r="3321" spans="1:12" s="34" customFormat="1" ht="18.75" customHeight="1" x14ac:dyDescent="0.25">
      <c r="A3321" s="23" t="str">
        <f>Лист4!A3319</f>
        <v xml:space="preserve">Пушкина ул. д.48 </v>
      </c>
      <c r="B3321" s="49">
        <f t="shared" si="102"/>
        <v>72.425965957446806</v>
      </c>
      <c r="C3321" s="49">
        <f t="shared" si="103"/>
        <v>4.938134042553191</v>
      </c>
      <c r="D3321" s="30">
        <v>0</v>
      </c>
      <c r="E3321" s="31">
        <v>4.938134042553191</v>
      </c>
      <c r="F3321" s="32">
        <v>0</v>
      </c>
      <c r="G3321" s="32">
        <v>0</v>
      </c>
      <c r="H3321" s="32">
        <v>0</v>
      </c>
      <c r="I3321" s="32">
        <v>0</v>
      </c>
      <c r="J3321" s="29">
        <f>Лист4!E3319/1000</f>
        <v>77.364099999999993</v>
      </c>
      <c r="K3321" s="33"/>
      <c r="L3321" s="33"/>
    </row>
    <row r="3322" spans="1:12" s="34" customFormat="1" ht="18.75" customHeight="1" x14ac:dyDescent="0.25">
      <c r="A3322" s="23" t="str">
        <f>Лист4!A3320</f>
        <v xml:space="preserve">Пушкина ул. д.50 </v>
      </c>
      <c r="B3322" s="49">
        <f t="shared" si="102"/>
        <v>3.7028723404254436</v>
      </c>
      <c r="C3322" s="49">
        <f t="shared" si="103"/>
        <v>44.513827659574503</v>
      </c>
      <c r="D3322" s="30">
        <v>0</v>
      </c>
      <c r="E3322" s="31">
        <v>44.513827659574503</v>
      </c>
      <c r="F3322" s="32">
        <v>0</v>
      </c>
      <c r="G3322" s="32">
        <v>0</v>
      </c>
      <c r="H3322" s="32">
        <v>0</v>
      </c>
      <c r="I3322" s="32">
        <f>730.3+15.3</f>
        <v>745.59999999999991</v>
      </c>
      <c r="J3322" s="29">
        <f>Лист4!E3320/1000-I3322</f>
        <v>-697.38329999999996</v>
      </c>
      <c r="K3322" s="33"/>
      <c r="L3322" s="33"/>
    </row>
    <row r="3323" spans="1:12" s="34" customFormat="1" ht="18.75" customHeight="1" x14ac:dyDescent="0.25">
      <c r="A3323" s="23" t="str">
        <f>Лист4!A3321</f>
        <v xml:space="preserve">Пушкина ул. д.52 </v>
      </c>
      <c r="B3323" s="49">
        <f t="shared" si="102"/>
        <v>28.350323404255324</v>
      </c>
      <c r="C3323" s="49">
        <f t="shared" si="103"/>
        <v>1.9329765957446812</v>
      </c>
      <c r="D3323" s="30">
        <v>0</v>
      </c>
      <c r="E3323" s="31">
        <v>1.9329765957446812</v>
      </c>
      <c r="F3323" s="32">
        <v>0</v>
      </c>
      <c r="G3323" s="32">
        <v>0</v>
      </c>
      <c r="H3323" s="32">
        <v>0</v>
      </c>
      <c r="I3323" s="32">
        <v>0</v>
      </c>
      <c r="J3323" s="29">
        <f>Лист4!E3321/1000</f>
        <v>30.283300000000004</v>
      </c>
      <c r="K3323" s="33"/>
      <c r="L3323" s="33"/>
    </row>
    <row r="3324" spans="1:12" s="34" customFormat="1" ht="18.75" customHeight="1" x14ac:dyDescent="0.25">
      <c r="A3324" s="23" t="str">
        <f>Лист4!A3322</f>
        <v xml:space="preserve">Пушкина ул. д.54/46 </v>
      </c>
      <c r="B3324" s="49">
        <f t="shared" si="102"/>
        <v>0</v>
      </c>
      <c r="C3324" s="49">
        <f t="shared" si="103"/>
        <v>0</v>
      </c>
      <c r="D3324" s="30">
        <v>0</v>
      </c>
      <c r="E3324" s="31">
        <v>0</v>
      </c>
      <c r="F3324" s="32">
        <v>0</v>
      </c>
      <c r="G3324" s="32">
        <v>0</v>
      </c>
      <c r="H3324" s="32">
        <v>0</v>
      </c>
      <c r="I3324" s="32">
        <v>0</v>
      </c>
      <c r="J3324" s="29">
        <f>Лист4!E3322/1000</f>
        <v>0</v>
      </c>
      <c r="K3324" s="33"/>
      <c r="L3324" s="33"/>
    </row>
    <row r="3325" spans="1:12" s="34" customFormat="1" ht="18.75" customHeight="1" x14ac:dyDescent="0.25">
      <c r="A3325" s="23" t="str">
        <f>Лист4!A3323</f>
        <v xml:space="preserve">Советская ул. д.129 </v>
      </c>
      <c r="B3325" s="49">
        <f t="shared" si="102"/>
        <v>-44.360638297872349</v>
      </c>
      <c r="C3325" s="49">
        <f t="shared" si="103"/>
        <v>52.6896382978723</v>
      </c>
      <c r="D3325" s="30">
        <v>0</v>
      </c>
      <c r="E3325" s="31">
        <v>52.6896382978723</v>
      </c>
      <c r="F3325" s="32">
        <v>0</v>
      </c>
      <c r="G3325" s="32">
        <v>0</v>
      </c>
      <c r="H3325" s="32">
        <v>0</v>
      </c>
      <c r="I3325" s="32">
        <v>833.8</v>
      </c>
      <c r="J3325" s="29">
        <f>Лист4!E3323/1000-I3325</f>
        <v>-825.471</v>
      </c>
      <c r="K3325" s="33"/>
      <c r="L3325" s="33"/>
    </row>
    <row r="3326" spans="1:12" s="34" customFormat="1" ht="18.75" customHeight="1" x14ac:dyDescent="0.25">
      <c r="A3326" s="23" t="str">
        <f>Лист4!A3324</f>
        <v xml:space="preserve">Степная ул. д.10 </v>
      </c>
      <c r="B3326" s="49">
        <f t="shared" si="102"/>
        <v>-53.7893617021277</v>
      </c>
      <c r="C3326" s="49">
        <f t="shared" si="103"/>
        <v>53.7893617021277</v>
      </c>
      <c r="D3326" s="30">
        <v>0</v>
      </c>
      <c r="E3326" s="31">
        <v>53.7893617021277</v>
      </c>
      <c r="F3326" s="32">
        <v>0</v>
      </c>
      <c r="G3326" s="32">
        <v>0</v>
      </c>
      <c r="H3326" s="32">
        <v>0</v>
      </c>
      <c r="I3326" s="32">
        <v>842.7</v>
      </c>
      <c r="J3326" s="29">
        <f>Лист4!E3324/1000-I3326</f>
        <v>-842.7</v>
      </c>
      <c r="K3326" s="33"/>
      <c r="L3326" s="33"/>
    </row>
    <row r="3327" spans="1:12" s="34" customFormat="1" ht="18.75" customHeight="1" x14ac:dyDescent="0.25">
      <c r="A3327" s="23" t="str">
        <f>Лист4!A3325</f>
        <v xml:space="preserve">Татищева ул. д.16б </v>
      </c>
      <c r="B3327" s="49">
        <f t="shared" si="102"/>
        <v>-40.851276595744693</v>
      </c>
      <c r="C3327" s="49">
        <f t="shared" si="103"/>
        <v>58.4490765957447</v>
      </c>
      <c r="D3327" s="30">
        <v>0</v>
      </c>
      <c r="E3327" s="31">
        <v>58.4490765957447</v>
      </c>
      <c r="F3327" s="32">
        <v>0</v>
      </c>
      <c r="G3327" s="32">
        <v>0</v>
      </c>
      <c r="H3327" s="32">
        <v>0</v>
      </c>
      <c r="I3327" s="32">
        <v>933.3</v>
      </c>
      <c r="J3327" s="29">
        <f>Лист4!E3325/1000-I3327</f>
        <v>-915.70219999999995</v>
      </c>
      <c r="K3327" s="33"/>
      <c r="L3327" s="33"/>
    </row>
    <row r="3328" spans="1:12" s="34" customFormat="1" ht="18.75" customHeight="1" x14ac:dyDescent="0.25">
      <c r="A3328" s="23" t="str">
        <f>Лист4!A3326</f>
        <v xml:space="preserve">Татищева ул. д.42 </v>
      </c>
      <c r="B3328" s="49">
        <f t="shared" si="102"/>
        <v>8.9219148936170285</v>
      </c>
      <c r="C3328" s="49">
        <f t="shared" si="103"/>
        <v>43.234685106382997</v>
      </c>
      <c r="D3328" s="30">
        <v>0</v>
      </c>
      <c r="E3328" s="31">
        <v>43.234685106382997</v>
      </c>
      <c r="F3328" s="32">
        <v>0</v>
      </c>
      <c r="G3328" s="32">
        <v>0</v>
      </c>
      <c r="H3328" s="32">
        <v>0</v>
      </c>
      <c r="I3328" s="32">
        <v>729.5</v>
      </c>
      <c r="J3328" s="29">
        <f>Лист4!E3326/1000-I3328</f>
        <v>-677.34339999999997</v>
      </c>
      <c r="K3328" s="33"/>
      <c r="L3328" s="33"/>
    </row>
    <row r="3329" spans="1:12" s="34" customFormat="1" ht="25.5" customHeight="1" x14ac:dyDescent="0.25">
      <c r="A3329" s="23" t="str">
        <f>Лист4!A3327</f>
        <v xml:space="preserve">Татищева ул. д.44 </v>
      </c>
      <c r="B3329" s="49">
        <f t="shared" si="102"/>
        <v>73.024680851063778</v>
      </c>
      <c r="C3329" s="49">
        <f t="shared" si="103"/>
        <v>36.580519148936197</v>
      </c>
      <c r="D3329" s="30">
        <v>0</v>
      </c>
      <c r="E3329" s="31">
        <v>36.580519148936197</v>
      </c>
      <c r="F3329" s="32">
        <v>0</v>
      </c>
      <c r="G3329" s="32">
        <v>0</v>
      </c>
      <c r="H3329" s="32">
        <v>0</v>
      </c>
      <c r="I3329" s="32">
        <v>682.7</v>
      </c>
      <c r="J3329" s="29">
        <f>Лист4!E3327/1000-I3329</f>
        <v>-573.09480000000008</v>
      </c>
      <c r="K3329" s="33"/>
      <c r="L3329" s="33"/>
    </row>
    <row r="3330" spans="1:12" s="34" customFormat="1" ht="18.75" customHeight="1" x14ac:dyDescent="0.25">
      <c r="A3330" s="23" t="str">
        <f>Лист4!A3328</f>
        <v xml:space="preserve">Татищева ул. д.46 </v>
      </c>
      <c r="B3330" s="49">
        <f t="shared" si="102"/>
        <v>3.286170212766045</v>
      </c>
      <c r="C3330" s="49">
        <f t="shared" si="103"/>
        <v>40.764829787234</v>
      </c>
      <c r="D3330" s="30">
        <v>0</v>
      </c>
      <c r="E3330" s="31">
        <v>40.764829787234</v>
      </c>
      <c r="F3330" s="32">
        <v>0</v>
      </c>
      <c r="G3330" s="32">
        <v>0</v>
      </c>
      <c r="H3330" s="32">
        <v>0</v>
      </c>
      <c r="I3330" s="32">
        <v>682.7</v>
      </c>
      <c r="J3330" s="29">
        <f>Лист4!E3328/1000-I3330</f>
        <v>-638.649</v>
      </c>
      <c r="K3330" s="33"/>
      <c r="L3330" s="33"/>
    </row>
    <row r="3331" spans="1:12" s="34" customFormat="1" ht="18.75" customHeight="1" x14ac:dyDescent="0.25">
      <c r="A3331" s="23" t="str">
        <f>Лист4!A3329</f>
        <v xml:space="preserve">Татищева ул. д.48 </v>
      </c>
      <c r="B3331" s="49">
        <f t="shared" si="102"/>
        <v>10.681170212765984</v>
      </c>
      <c r="C3331" s="49">
        <f t="shared" si="103"/>
        <v>43.129129787234</v>
      </c>
      <c r="D3331" s="30">
        <v>0</v>
      </c>
      <c r="E3331" s="31">
        <v>43.129129787234</v>
      </c>
      <c r="F3331" s="32">
        <v>0</v>
      </c>
      <c r="G3331" s="32">
        <v>0</v>
      </c>
      <c r="H3331" s="32">
        <v>0</v>
      </c>
      <c r="I3331" s="32">
        <v>729.5</v>
      </c>
      <c r="J3331" s="29">
        <f>Лист4!E3329/1000-I3331</f>
        <v>-675.68970000000002</v>
      </c>
      <c r="K3331" s="33"/>
      <c r="L3331" s="33"/>
    </row>
    <row r="3332" spans="1:12" s="34" customFormat="1" ht="18.75" customHeight="1" x14ac:dyDescent="0.25">
      <c r="A3332" s="23" t="str">
        <f>Лист4!A3330</f>
        <v xml:space="preserve">Татищева ул. д.48А </v>
      </c>
      <c r="B3332" s="49">
        <f t="shared" ref="B3332:B3395" si="104">J3332+I3332-E3332</f>
        <v>55.054468085106407</v>
      </c>
      <c r="C3332" s="49">
        <f t="shared" ref="C3332:C3395" si="105">E3332</f>
        <v>40.034731914893598</v>
      </c>
      <c r="D3332" s="30">
        <v>0</v>
      </c>
      <c r="E3332" s="31">
        <v>40.034731914893598</v>
      </c>
      <c r="F3332" s="32">
        <v>0</v>
      </c>
      <c r="G3332" s="32">
        <v>0</v>
      </c>
      <c r="H3332" s="32">
        <v>0</v>
      </c>
      <c r="I3332" s="32">
        <v>722.3</v>
      </c>
      <c r="J3332" s="29">
        <f>Лист4!E3330/1000-I3332</f>
        <v>-627.21079999999995</v>
      </c>
      <c r="K3332" s="33"/>
      <c r="L3332" s="33"/>
    </row>
    <row r="3333" spans="1:12" s="34" customFormat="1" ht="18.75" customHeight="1" x14ac:dyDescent="0.25">
      <c r="A3333" s="23" t="str">
        <f>Лист4!A3331</f>
        <v xml:space="preserve">Татищева ул. д.65 </v>
      </c>
      <c r="B3333" s="49">
        <f t="shared" si="104"/>
        <v>65.133723404255335</v>
      </c>
      <c r="C3333" s="49">
        <f t="shared" si="105"/>
        <v>40.083976595744701</v>
      </c>
      <c r="D3333" s="30">
        <v>0</v>
      </c>
      <c r="E3333" s="31">
        <v>40.083976595744701</v>
      </c>
      <c r="F3333" s="32">
        <v>0</v>
      </c>
      <c r="G3333" s="32">
        <v>0</v>
      </c>
      <c r="H3333" s="32">
        <v>0</v>
      </c>
      <c r="I3333" s="32">
        <v>733.2</v>
      </c>
      <c r="J3333" s="29">
        <f>Лист4!E3331/1000-I3333</f>
        <v>-627.98230000000001</v>
      </c>
      <c r="K3333" s="33"/>
      <c r="L3333" s="33"/>
    </row>
    <row r="3334" spans="1:12" s="34" customFormat="1" ht="18.75" customHeight="1" x14ac:dyDescent="0.25">
      <c r="A3334" s="23" t="str">
        <f>Лист4!A3332</f>
        <v xml:space="preserve">Татищева ул. д.67 </v>
      </c>
      <c r="B3334" s="49">
        <f t="shared" si="104"/>
        <v>68.693080851063826</v>
      </c>
      <c r="C3334" s="49">
        <f t="shared" si="105"/>
        <v>4.6836191489361703</v>
      </c>
      <c r="D3334" s="30">
        <v>0</v>
      </c>
      <c r="E3334" s="31">
        <v>4.6836191489361703</v>
      </c>
      <c r="F3334" s="32">
        <v>0</v>
      </c>
      <c r="G3334" s="32">
        <v>0</v>
      </c>
      <c r="H3334" s="32">
        <v>0</v>
      </c>
      <c r="I3334" s="32">
        <v>0</v>
      </c>
      <c r="J3334" s="29">
        <f>Лист4!E3332/1000</f>
        <v>73.3767</v>
      </c>
      <c r="K3334" s="33"/>
      <c r="L3334" s="33"/>
    </row>
    <row r="3335" spans="1:12" s="34" customFormat="1" ht="18.75" customHeight="1" x14ac:dyDescent="0.25">
      <c r="A3335" s="23" t="str">
        <f>Лист4!A3333</f>
        <v xml:space="preserve">Татищева ул. д.69 </v>
      </c>
      <c r="B3335" s="49">
        <f t="shared" si="104"/>
        <v>126.68199148936171</v>
      </c>
      <c r="C3335" s="49">
        <f t="shared" si="105"/>
        <v>8.6374085106382985</v>
      </c>
      <c r="D3335" s="30">
        <v>0</v>
      </c>
      <c r="E3335" s="31">
        <v>8.6374085106382985</v>
      </c>
      <c r="F3335" s="32">
        <v>0</v>
      </c>
      <c r="G3335" s="32">
        <v>0</v>
      </c>
      <c r="H3335" s="32">
        <v>0</v>
      </c>
      <c r="I3335" s="32">
        <v>0</v>
      </c>
      <c r="J3335" s="29">
        <f>Лист4!E3333/1000</f>
        <v>135.3194</v>
      </c>
      <c r="K3335" s="33"/>
      <c r="L3335" s="33"/>
    </row>
    <row r="3336" spans="1:12" s="34" customFormat="1" ht="18.75" customHeight="1" x14ac:dyDescent="0.25">
      <c r="A3336" s="23" t="str">
        <f>Лист4!A3334</f>
        <v xml:space="preserve">Татищева ул. д.71 </v>
      </c>
      <c r="B3336" s="49">
        <f t="shared" si="104"/>
        <v>80.725395744680853</v>
      </c>
      <c r="C3336" s="49">
        <f t="shared" si="105"/>
        <v>5.5040042553191491</v>
      </c>
      <c r="D3336" s="30">
        <v>0</v>
      </c>
      <c r="E3336" s="31">
        <v>5.5040042553191491</v>
      </c>
      <c r="F3336" s="32">
        <v>0</v>
      </c>
      <c r="G3336" s="32">
        <v>0</v>
      </c>
      <c r="H3336" s="32">
        <v>0</v>
      </c>
      <c r="I3336" s="32">
        <v>0</v>
      </c>
      <c r="J3336" s="29">
        <f>Лист4!E3334/1000</f>
        <v>86.229399999999998</v>
      </c>
      <c r="K3336" s="33"/>
      <c r="L3336" s="33"/>
    </row>
    <row r="3337" spans="1:12" s="34" customFormat="1" ht="18.75" customHeight="1" x14ac:dyDescent="0.25">
      <c r="A3337" s="23" t="str">
        <f>Лист4!A3335</f>
        <v xml:space="preserve">Татищева ул. д.73 </v>
      </c>
      <c r="B3337" s="49">
        <f t="shared" si="104"/>
        <v>134.56042553191492</v>
      </c>
      <c r="C3337" s="49">
        <f t="shared" si="105"/>
        <v>9.1745744680851082</v>
      </c>
      <c r="D3337" s="30">
        <v>0</v>
      </c>
      <c r="E3337" s="31">
        <v>9.1745744680851082</v>
      </c>
      <c r="F3337" s="32">
        <v>0</v>
      </c>
      <c r="G3337" s="32">
        <v>0</v>
      </c>
      <c r="H3337" s="32">
        <v>0</v>
      </c>
      <c r="I3337" s="32">
        <v>0</v>
      </c>
      <c r="J3337" s="29">
        <f>Лист4!E3335/1000</f>
        <v>143.73500000000001</v>
      </c>
      <c r="K3337" s="33"/>
      <c r="L3337" s="33"/>
    </row>
    <row r="3338" spans="1:12" s="34" customFormat="1" ht="18.75" customHeight="1" x14ac:dyDescent="0.25">
      <c r="A3338" s="23" t="str">
        <f>Лист4!A3336</f>
        <v xml:space="preserve">Татищева ул. д.75 </v>
      </c>
      <c r="B3338" s="49">
        <f t="shared" si="104"/>
        <v>22.736953191489363</v>
      </c>
      <c r="C3338" s="49">
        <f t="shared" si="105"/>
        <v>1.5502468085106385</v>
      </c>
      <c r="D3338" s="30">
        <v>0</v>
      </c>
      <c r="E3338" s="31">
        <v>1.5502468085106385</v>
      </c>
      <c r="F3338" s="32">
        <v>0</v>
      </c>
      <c r="G3338" s="32">
        <v>0</v>
      </c>
      <c r="H3338" s="32">
        <v>0</v>
      </c>
      <c r="I3338" s="32">
        <v>0</v>
      </c>
      <c r="J3338" s="29">
        <f>Лист4!E3336/1000</f>
        <v>24.287200000000002</v>
      </c>
      <c r="K3338" s="33"/>
      <c r="L3338" s="33"/>
    </row>
    <row r="3339" spans="1:12" s="34" customFormat="1" ht="18.75" customHeight="1" x14ac:dyDescent="0.25">
      <c r="A3339" s="23" t="str">
        <f>Лист4!A3337</f>
        <v xml:space="preserve">Чичерина ул. д.19 </v>
      </c>
      <c r="B3339" s="49">
        <f t="shared" si="104"/>
        <v>106.13726808510637</v>
      </c>
      <c r="C3339" s="49">
        <f t="shared" si="105"/>
        <v>7.2366319148936169</v>
      </c>
      <c r="D3339" s="30">
        <v>0</v>
      </c>
      <c r="E3339" s="31">
        <v>7.2366319148936169</v>
      </c>
      <c r="F3339" s="32">
        <v>0</v>
      </c>
      <c r="G3339" s="32">
        <v>0</v>
      </c>
      <c r="H3339" s="32">
        <v>0</v>
      </c>
      <c r="I3339" s="32">
        <v>0</v>
      </c>
      <c r="J3339" s="29">
        <f>Лист4!E3337/1000</f>
        <v>113.37389999999999</v>
      </c>
      <c r="K3339" s="33"/>
      <c r="L3339" s="33"/>
    </row>
    <row r="3340" spans="1:12" s="34" customFormat="1" ht="18.75" customHeight="1" x14ac:dyDescent="0.25">
      <c r="A3340" s="23" t="str">
        <f>Лист4!A3338</f>
        <v xml:space="preserve">Чичерина ул. д.19А </v>
      </c>
      <c r="B3340" s="49">
        <f t="shared" si="104"/>
        <v>105.67536170212767</v>
      </c>
      <c r="C3340" s="49">
        <f t="shared" si="105"/>
        <v>7.2051382978723417</v>
      </c>
      <c r="D3340" s="30">
        <v>0</v>
      </c>
      <c r="E3340" s="31">
        <v>7.2051382978723417</v>
      </c>
      <c r="F3340" s="32">
        <v>0</v>
      </c>
      <c r="G3340" s="32">
        <v>0</v>
      </c>
      <c r="H3340" s="32">
        <v>0</v>
      </c>
      <c r="I3340" s="32">
        <v>0</v>
      </c>
      <c r="J3340" s="29">
        <f>Лист4!E3338/1000</f>
        <v>112.88050000000001</v>
      </c>
      <c r="K3340" s="33"/>
      <c r="L3340" s="33"/>
    </row>
    <row r="3341" spans="1:12" s="34" customFormat="1" ht="18.75" customHeight="1" x14ac:dyDescent="0.25">
      <c r="A3341" s="23" t="str">
        <f>Лист4!A3339</f>
        <v xml:space="preserve">Чичерина ул. д.21 </v>
      </c>
      <c r="B3341" s="49">
        <f t="shared" si="104"/>
        <v>67.553948936170201</v>
      </c>
      <c r="C3341" s="49">
        <f t="shared" si="105"/>
        <v>4.6059510638297869</v>
      </c>
      <c r="D3341" s="30">
        <v>0</v>
      </c>
      <c r="E3341" s="31">
        <v>4.6059510638297869</v>
      </c>
      <c r="F3341" s="32">
        <v>0</v>
      </c>
      <c r="G3341" s="32">
        <v>0</v>
      </c>
      <c r="H3341" s="32">
        <v>0</v>
      </c>
      <c r="I3341" s="32"/>
      <c r="J3341" s="29">
        <f>Лист4!E3339/1000</f>
        <v>72.159899999999993</v>
      </c>
      <c r="K3341" s="33"/>
      <c r="L3341" s="33"/>
    </row>
    <row r="3342" spans="1:12" s="34" customFormat="1" ht="18.75" customHeight="1" x14ac:dyDescent="0.25">
      <c r="A3342" s="23" t="str">
        <f>Лист4!A3340</f>
        <v xml:space="preserve">Чичерина ул. д.23 </v>
      </c>
      <c r="B3342" s="49">
        <f t="shared" si="104"/>
        <v>71.741344680851057</v>
      </c>
      <c r="C3342" s="49">
        <f t="shared" si="105"/>
        <v>4.8914553191489354</v>
      </c>
      <c r="D3342" s="30">
        <v>0</v>
      </c>
      <c r="E3342" s="31">
        <v>4.8914553191489354</v>
      </c>
      <c r="F3342" s="32">
        <v>0</v>
      </c>
      <c r="G3342" s="32">
        <v>0</v>
      </c>
      <c r="H3342" s="32">
        <v>0</v>
      </c>
      <c r="I3342" s="32">
        <v>0</v>
      </c>
      <c r="J3342" s="29">
        <f>Лист4!E3340/1000</f>
        <v>76.632799999999989</v>
      </c>
      <c r="K3342" s="33"/>
      <c r="L3342" s="33"/>
    </row>
    <row r="3343" spans="1:12" s="34" customFormat="1" ht="18.75" customHeight="1" x14ac:dyDescent="0.25">
      <c r="A3343" s="23" t="str">
        <f>Лист4!A3341</f>
        <v xml:space="preserve">Чичерина ул. д.62/17Б </v>
      </c>
      <c r="B3343" s="49">
        <f t="shared" si="104"/>
        <v>0</v>
      </c>
      <c r="C3343" s="49">
        <f t="shared" si="105"/>
        <v>0</v>
      </c>
      <c r="D3343" s="30">
        <v>0</v>
      </c>
      <c r="E3343" s="31">
        <v>0</v>
      </c>
      <c r="F3343" s="32">
        <v>0</v>
      </c>
      <c r="G3343" s="32">
        <v>0</v>
      </c>
      <c r="H3343" s="32">
        <v>0</v>
      </c>
      <c r="I3343" s="32"/>
      <c r="J3343" s="29">
        <f>Лист4!E3341/1000</f>
        <v>0</v>
      </c>
      <c r="K3343" s="33"/>
      <c r="L3343" s="33"/>
    </row>
    <row r="3344" spans="1:12" s="34" customFormat="1" ht="18.75" customHeight="1" x14ac:dyDescent="0.25">
      <c r="A3344" s="23" t="str">
        <f>Лист4!A3342</f>
        <v xml:space="preserve">1 Мая ул. д.50 </v>
      </c>
      <c r="B3344" s="49">
        <f t="shared" si="104"/>
        <v>24.661438297872337</v>
      </c>
      <c r="C3344" s="49">
        <f t="shared" si="105"/>
        <v>1.6814617021276592</v>
      </c>
      <c r="D3344" s="30">
        <v>0</v>
      </c>
      <c r="E3344" s="31">
        <v>1.6814617021276592</v>
      </c>
      <c r="F3344" s="32">
        <v>0</v>
      </c>
      <c r="G3344" s="32">
        <v>0</v>
      </c>
      <c r="H3344" s="32">
        <v>0</v>
      </c>
      <c r="I3344" s="32">
        <v>0</v>
      </c>
      <c r="J3344" s="29">
        <f>Лист4!E3342/1000</f>
        <v>26.342899999999997</v>
      </c>
      <c r="K3344" s="33"/>
      <c r="L3344" s="33"/>
    </row>
    <row r="3345" spans="1:12" s="34" customFormat="1" ht="18.75" customHeight="1" x14ac:dyDescent="0.25">
      <c r="A3345" s="23" t="str">
        <f>Лист4!A3343</f>
        <v xml:space="preserve">1 Мая ул. д.54 </v>
      </c>
      <c r="B3345" s="49">
        <f t="shared" si="104"/>
        <v>0</v>
      </c>
      <c r="C3345" s="49">
        <f t="shared" si="105"/>
        <v>0</v>
      </c>
      <c r="D3345" s="30">
        <v>0</v>
      </c>
      <c r="E3345" s="31">
        <v>0</v>
      </c>
      <c r="F3345" s="32">
        <v>0</v>
      </c>
      <c r="G3345" s="32">
        <v>0</v>
      </c>
      <c r="H3345" s="32">
        <v>0</v>
      </c>
      <c r="I3345" s="32">
        <v>0</v>
      </c>
      <c r="J3345" s="29">
        <f>Лист4!E3343/1000</f>
        <v>0</v>
      </c>
      <c r="K3345" s="33"/>
      <c r="L3345" s="33"/>
    </row>
    <row r="3346" spans="1:12" s="34" customFormat="1" ht="18.75" customHeight="1" x14ac:dyDescent="0.25">
      <c r="A3346" s="23" t="str">
        <f>Лист4!A3344</f>
        <v xml:space="preserve">8 Марта ул. д.34 </v>
      </c>
      <c r="B3346" s="49">
        <f t="shared" si="104"/>
        <v>60.151182978723398</v>
      </c>
      <c r="C3346" s="49">
        <f t="shared" si="105"/>
        <v>4.1012170212765957</v>
      </c>
      <c r="D3346" s="30">
        <v>0</v>
      </c>
      <c r="E3346" s="31">
        <v>4.1012170212765957</v>
      </c>
      <c r="F3346" s="32">
        <v>0</v>
      </c>
      <c r="G3346" s="32">
        <v>0</v>
      </c>
      <c r="H3346" s="32">
        <v>0</v>
      </c>
      <c r="I3346" s="32">
        <v>0</v>
      </c>
      <c r="J3346" s="29">
        <f>Лист4!E3344/1000</f>
        <v>64.252399999999994</v>
      </c>
      <c r="K3346" s="33"/>
      <c r="L3346" s="33"/>
    </row>
    <row r="3347" spans="1:12" s="34" customFormat="1" ht="18.75" customHeight="1" x14ac:dyDescent="0.25">
      <c r="A3347" s="23" t="str">
        <f>Лист4!A3345</f>
        <v xml:space="preserve">8 Марта ул. д.36 </v>
      </c>
      <c r="B3347" s="49">
        <f t="shared" si="104"/>
        <v>72.891710638297894</v>
      </c>
      <c r="C3347" s="49">
        <f t="shared" si="105"/>
        <v>4.9698893617021289</v>
      </c>
      <c r="D3347" s="30">
        <v>0</v>
      </c>
      <c r="E3347" s="31">
        <v>4.9698893617021289</v>
      </c>
      <c r="F3347" s="32">
        <v>0</v>
      </c>
      <c r="G3347" s="32">
        <v>0</v>
      </c>
      <c r="H3347" s="32">
        <v>0</v>
      </c>
      <c r="I3347" s="32">
        <v>0</v>
      </c>
      <c r="J3347" s="29">
        <f>Лист4!E3345/1000</f>
        <v>77.861600000000024</v>
      </c>
      <c r="K3347" s="33"/>
      <c r="L3347" s="33"/>
    </row>
    <row r="3348" spans="1:12" s="34" customFormat="1" ht="18.75" customHeight="1" x14ac:dyDescent="0.25">
      <c r="A3348" s="23" t="str">
        <f>Лист4!A3346</f>
        <v xml:space="preserve">Московская ул. д.47 </v>
      </c>
      <c r="B3348" s="49">
        <f t="shared" si="104"/>
        <v>36.495659574468085</v>
      </c>
      <c r="C3348" s="49">
        <f t="shared" si="105"/>
        <v>2.488340425531915</v>
      </c>
      <c r="D3348" s="30">
        <v>0</v>
      </c>
      <c r="E3348" s="31">
        <v>2.488340425531915</v>
      </c>
      <c r="F3348" s="32">
        <v>0</v>
      </c>
      <c r="G3348" s="32">
        <v>0</v>
      </c>
      <c r="H3348" s="32">
        <v>0</v>
      </c>
      <c r="I3348" s="32">
        <v>0</v>
      </c>
      <c r="J3348" s="29">
        <f>Лист4!E3346/1000</f>
        <v>38.984000000000002</v>
      </c>
      <c r="K3348" s="33"/>
      <c r="L3348" s="33"/>
    </row>
    <row r="3349" spans="1:12" s="34" customFormat="1" ht="18.75" customHeight="1" x14ac:dyDescent="0.25">
      <c r="A3349" s="23" t="str">
        <f>Лист4!A3347</f>
        <v xml:space="preserve">Московская ул. д.49 </v>
      </c>
      <c r="B3349" s="49">
        <f t="shared" si="104"/>
        <v>35.310842553191485</v>
      </c>
      <c r="C3349" s="49">
        <f t="shared" si="105"/>
        <v>2.4075574468085104</v>
      </c>
      <c r="D3349" s="30">
        <v>0</v>
      </c>
      <c r="E3349" s="31">
        <v>2.4075574468085104</v>
      </c>
      <c r="F3349" s="32">
        <v>0</v>
      </c>
      <c r="G3349" s="32">
        <v>0</v>
      </c>
      <c r="H3349" s="32">
        <v>0</v>
      </c>
      <c r="I3349" s="32">
        <v>0</v>
      </c>
      <c r="J3349" s="29">
        <f>Лист4!E3347/1000</f>
        <v>37.718399999999995</v>
      </c>
      <c r="K3349" s="33"/>
      <c r="L3349" s="33"/>
    </row>
    <row r="3350" spans="1:12" s="34" customFormat="1" ht="18.75" customHeight="1" x14ac:dyDescent="0.25">
      <c r="A3350" s="23" t="str">
        <f>Лист4!A3348</f>
        <v xml:space="preserve">Московская ул. д.53 </v>
      </c>
      <c r="B3350" s="49">
        <f t="shared" si="104"/>
        <v>69.936314893617023</v>
      </c>
      <c r="C3350" s="49">
        <f t="shared" si="105"/>
        <v>4.7683851063829792</v>
      </c>
      <c r="D3350" s="30">
        <v>0</v>
      </c>
      <c r="E3350" s="31">
        <v>4.7683851063829792</v>
      </c>
      <c r="F3350" s="32">
        <v>0</v>
      </c>
      <c r="G3350" s="32">
        <v>0</v>
      </c>
      <c r="H3350" s="32">
        <v>0</v>
      </c>
      <c r="I3350" s="32">
        <v>0</v>
      </c>
      <c r="J3350" s="29">
        <f>Лист4!E3348/1000</f>
        <v>74.704700000000003</v>
      </c>
      <c r="K3350" s="33"/>
      <c r="L3350" s="33"/>
    </row>
    <row r="3351" spans="1:12" s="34" customFormat="1" ht="18.75" customHeight="1" x14ac:dyDescent="0.25">
      <c r="A3351" s="23" t="str">
        <f>Лист4!A3349</f>
        <v xml:space="preserve">Степная ул. д.10 </v>
      </c>
      <c r="B3351" s="49">
        <f t="shared" si="104"/>
        <v>17.328229787234044</v>
      </c>
      <c r="C3351" s="49">
        <f t="shared" si="105"/>
        <v>1.1814702127659575</v>
      </c>
      <c r="D3351" s="30">
        <v>0</v>
      </c>
      <c r="E3351" s="31">
        <v>1.1814702127659575</v>
      </c>
      <c r="F3351" s="32">
        <v>0</v>
      </c>
      <c r="G3351" s="32">
        <v>0</v>
      </c>
      <c r="H3351" s="32">
        <v>0</v>
      </c>
      <c r="I3351" s="32">
        <v>0</v>
      </c>
      <c r="J3351" s="29">
        <f>Лист4!E3349/1000</f>
        <v>18.509700000000002</v>
      </c>
      <c r="K3351" s="33"/>
      <c r="L3351" s="33"/>
    </row>
    <row r="3352" spans="1:12" s="34" customFormat="1" ht="18.75" customHeight="1" x14ac:dyDescent="0.25">
      <c r="A3352" s="23" t="str">
        <f>Лист4!A3350</f>
        <v xml:space="preserve">Степная ул. д.8 </v>
      </c>
      <c r="B3352" s="49">
        <f t="shared" si="104"/>
        <v>3.0618851063829791</v>
      </c>
      <c r="C3352" s="49">
        <f t="shared" si="105"/>
        <v>0.20876489361702127</v>
      </c>
      <c r="D3352" s="30">
        <v>0</v>
      </c>
      <c r="E3352" s="31">
        <v>0.20876489361702127</v>
      </c>
      <c r="F3352" s="32">
        <v>0</v>
      </c>
      <c r="G3352" s="32">
        <v>0</v>
      </c>
      <c r="H3352" s="32">
        <v>0</v>
      </c>
      <c r="I3352" s="32">
        <v>0</v>
      </c>
      <c r="J3352" s="29">
        <f>Лист4!E3350/1000</f>
        <v>3.2706500000000003</v>
      </c>
      <c r="K3352" s="33"/>
      <c r="L3352" s="33"/>
    </row>
    <row r="3353" spans="1:12" s="34" customFormat="1" ht="18.75" customHeight="1" x14ac:dyDescent="0.25">
      <c r="A3353" s="23" t="str">
        <f>Лист4!A3351</f>
        <v xml:space="preserve">Чкалова ул. д.32 </v>
      </c>
      <c r="B3353" s="49">
        <f t="shared" si="104"/>
        <v>22.174034042553188</v>
      </c>
      <c r="C3353" s="49">
        <f t="shared" si="105"/>
        <v>1.5118659574468083</v>
      </c>
      <c r="D3353" s="30">
        <v>0</v>
      </c>
      <c r="E3353" s="31">
        <v>1.5118659574468083</v>
      </c>
      <c r="F3353" s="32">
        <v>0</v>
      </c>
      <c r="G3353" s="32">
        <v>0</v>
      </c>
      <c r="H3353" s="32">
        <v>0</v>
      </c>
      <c r="I3353" s="32">
        <v>0</v>
      </c>
      <c r="J3353" s="29">
        <f>Лист4!E3351/1000</f>
        <v>23.685899999999997</v>
      </c>
      <c r="K3353" s="33"/>
      <c r="L3353" s="33"/>
    </row>
    <row r="3354" spans="1:12" s="34" customFormat="1" ht="18.75" customHeight="1" x14ac:dyDescent="0.25">
      <c r="A3354" s="23" t="str">
        <f>Лист4!A3352</f>
        <v xml:space="preserve">Шуваева ул. д.10 </v>
      </c>
      <c r="B3354" s="49">
        <f t="shared" si="104"/>
        <v>39.290502127659565</v>
      </c>
      <c r="C3354" s="49">
        <f t="shared" si="105"/>
        <v>2.6788978723404253</v>
      </c>
      <c r="D3354" s="30">
        <v>0</v>
      </c>
      <c r="E3354" s="31">
        <v>2.6788978723404253</v>
      </c>
      <c r="F3354" s="32">
        <v>0</v>
      </c>
      <c r="G3354" s="32">
        <v>0</v>
      </c>
      <c r="H3354" s="32">
        <v>0</v>
      </c>
      <c r="I3354" s="32">
        <v>0</v>
      </c>
      <c r="J3354" s="29">
        <f>Лист4!E3352/1000</f>
        <v>41.969399999999993</v>
      </c>
      <c r="K3354" s="33"/>
      <c r="L3354" s="33"/>
    </row>
    <row r="3355" spans="1:12" s="34" customFormat="1" ht="18.75" customHeight="1" x14ac:dyDescent="0.25">
      <c r="A3355" s="23" t="str">
        <f>Лист4!A3353</f>
        <v xml:space="preserve">Шуваева ул. д.12 </v>
      </c>
      <c r="B3355" s="49">
        <f t="shared" si="104"/>
        <v>6.9290638297872347</v>
      </c>
      <c r="C3355" s="49">
        <f t="shared" si="105"/>
        <v>0.47243617021276602</v>
      </c>
      <c r="D3355" s="30">
        <v>0</v>
      </c>
      <c r="E3355" s="31">
        <v>0.47243617021276602</v>
      </c>
      <c r="F3355" s="32">
        <v>0</v>
      </c>
      <c r="G3355" s="32">
        <v>0</v>
      </c>
      <c r="H3355" s="32">
        <v>0</v>
      </c>
      <c r="I3355" s="32">
        <v>0</v>
      </c>
      <c r="J3355" s="29">
        <f>Лист4!E3353/1000</f>
        <v>7.4015000000000004</v>
      </c>
      <c r="K3355" s="33"/>
      <c r="L3355" s="33"/>
    </row>
    <row r="3356" spans="1:12" s="34" customFormat="1" ht="18.75" customHeight="1" x14ac:dyDescent="0.25">
      <c r="A3356" s="23" t="str">
        <f>Лист4!A3354</f>
        <v xml:space="preserve">Шуваева ул. д.14 </v>
      </c>
      <c r="B3356" s="49">
        <f t="shared" si="104"/>
        <v>26.745325106382975</v>
      </c>
      <c r="C3356" s="49">
        <f t="shared" si="105"/>
        <v>1.8235448936170213</v>
      </c>
      <c r="D3356" s="30">
        <v>0</v>
      </c>
      <c r="E3356" s="31">
        <v>1.8235448936170213</v>
      </c>
      <c r="F3356" s="32">
        <v>0</v>
      </c>
      <c r="G3356" s="32">
        <v>0</v>
      </c>
      <c r="H3356" s="32">
        <v>0</v>
      </c>
      <c r="I3356" s="32">
        <v>0</v>
      </c>
      <c r="J3356" s="29">
        <f>Лист4!E3354/1000</f>
        <v>28.568869999999997</v>
      </c>
      <c r="K3356" s="33"/>
      <c r="L3356" s="33"/>
    </row>
    <row r="3357" spans="1:12" s="34" customFormat="1" ht="18.75" customHeight="1" x14ac:dyDescent="0.25">
      <c r="A3357" s="23" t="str">
        <f>Лист4!A3355</f>
        <v xml:space="preserve">Шуваева ул. д.16 </v>
      </c>
      <c r="B3357" s="49">
        <f t="shared" si="104"/>
        <v>61.488876595744671</v>
      </c>
      <c r="C3357" s="49">
        <f t="shared" si="105"/>
        <v>4.1924234042553188</v>
      </c>
      <c r="D3357" s="30">
        <v>0</v>
      </c>
      <c r="E3357" s="31">
        <v>4.1924234042553188</v>
      </c>
      <c r="F3357" s="32">
        <v>0</v>
      </c>
      <c r="G3357" s="32">
        <v>0</v>
      </c>
      <c r="H3357" s="32">
        <v>0</v>
      </c>
      <c r="I3357" s="32">
        <v>0</v>
      </c>
      <c r="J3357" s="29">
        <f>Лист4!E3355/1000</f>
        <v>65.681299999999993</v>
      </c>
      <c r="K3357" s="33"/>
      <c r="L3357" s="33"/>
    </row>
    <row r="3358" spans="1:12" s="34" customFormat="1" ht="18.75" customHeight="1" x14ac:dyDescent="0.25">
      <c r="A3358" s="23" t="str">
        <f>Лист4!A3356</f>
        <v xml:space="preserve">Шуваева ул. д.18 </v>
      </c>
      <c r="B3358" s="49">
        <f t="shared" si="104"/>
        <v>26.97059574468085</v>
      </c>
      <c r="C3358" s="49">
        <f t="shared" si="105"/>
        <v>1.838904255319149</v>
      </c>
      <c r="D3358" s="30">
        <v>0</v>
      </c>
      <c r="E3358" s="31">
        <v>1.838904255319149</v>
      </c>
      <c r="F3358" s="32">
        <v>0</v>
      </c>
      <c r="G3358" s="32">
        <v>0</v>
      </c>
      <c r="H3358" s="32">
        <v>0</v>
      </c>
      <c r="I3358" s="32">
        <v>0</v>
      </c>
      <c r="J3358" s="29">
        <f>Лист4!E3356/1000</f>
        <v>28.8095</v>
      </c>
      <c r="K3358" s="33"/>
      <c r="L3358" s="33"/>
    </row>
    <row r="3359" spans="1:12" s="34" customFormat="1" ht="18.75" customHeight="1" x14ac:dyDescent="0.25">
      <c r="A3359" s="23" t="str">
        <f>Лист4!A3357</f>
        <v xml:space="preserve">Шуваева ул. д.20 </v>
      </c>
      <c r="B3359" s="49">
        <f t="shared" si="104"/>
        <v>63.695617021276597</v>
      </c>
      <c r="C3359" s="49">
        <f t="shared" si="105"/>
        <v>4.342882978723404</v>
      </c>
      <c r="D3359" s="30">
        <v>0</v>
      </c>
      <c r="E3359" s="31">
        <v>4.342882978723404</v>
      </c>
      <c r="F3359" s="32">
        <v>0</v>
      </c>
      <c r="G3359" s="32">
        <v>0</v>
      </c>
      <c r="H3359" s="32">
        <v>0</v>
      </c>
      <c r="I3359" s="32">
        <v>0</v>
      </c>
      <c r="J3359" s="29">
        <f>Лист4!E3357/1000</f>
        <v>68.038499999999999</v>
      </c>
      <c r="K3359" s="33"/>
      <c r="L3359" s="33"/>
    </row>
    <row r="3360" spans="1:12" s="34" customFormat="1" ht="18.75" customHeight="1" x14ac:dyDescent="0.25">
      <c r="A3360" s="23" t="str">
        <f>Лист4!A3358</f>
        <v xml:space="preserve">Шуваева ул. д.22 </v>
      </c>
      <c r="B3360" s="49">
        <f t="shared" si="104"/>
        <v>13.226587234042553</v>
      </c>
      <c r="C3360" s="49">
        <f t="shared" si="105"/>
        <v>0.90181276595744675</v>
      </c>
      <c r="D3360" s="30">
        <v>0</v>
      </c>
      <c r="E3360" s="31">
        <v>0.90181276595744675</v>
      </c>
      <c r="F3360" s="32">
        <v>0</v>
      </c>
      <c r="G3360" s="32">
        <v>0</v>
      </c>
      <c r="H3360" s="32">
        <v>0</v>
      </c>
      <c r="I3360" s="32">
        <v>0</v>
      </c>
      <c r="J3360" s="29">
        <f>Лист4!E3358/1000</f>
        <v>14.128399999999999</v>
      </c>
      <c r="K3360" s="33"/>
      <c r="L3360" s="33"/>
    </row>
    <row r="3361" spans="1:12" s="34" customFormat="1" ht="18.75" customHeight="1" x14ac:dyDescent="0.25">
      <c r="A3361" s="23" t="str">
        <f>Лист4!A3359</f>
        <v xml:space="preserve">Шуваева ул. д.24 </v>
      </c>
      <c r="B3361" s="49">
        <f t="shared" si="104"/>
        <v>49.627777872340431</v>
      </c>
      <c r="C3361" s="49">
        <f t="shared" si="105"/>
        <v>3.3837121276595745</v>
      </c>
      <c r="D3361" s="30">
        <v>0</v>
      </c>
      <c r="E3361" s="31">
        <v>3.3837121276595745</v>
      </c>
      <c r="F3361" s="32">
        <v>0</v>
      </c>
      <c r="G3361" s="32">
        <v>0</v>
      </c>
      <c r="H3361" s="32">
        <v>0</v>
      </c>
      <c r="I3361" s="32">
        <v>0</v>
      </c>
      <c r="J3361" s="29">
        <f>Лист4!E3359/1000</f>
        <v>53.011490000000002</v>
      </c>
      <c r="K3361" s="33"/>
      <c r="L3361" s="33"/>
    </row>
    <row r="3362" spans="1:12" s="34" customFormat="1" ht="18.75" customHeight="1" x14ac:dyDescent="0.25">
      <c r="A3362" s="23" t="str">
        <f>Лист4!A3360</f>
        <v xml:space="preserve">Шуваева ул. д.26 </v>
      </c>
      <c r="B3362" s="49">
        <f t="shared" si="104"/>
        <v>9.9516765957446811</v>
      </c>
      <c r="C3362" s="49">
        <f t="shared" si="105"/>
        <v>0.67852340425531921</v>
      </c>
      <c r="D3362" s="30">
        <v>0</v>
      </c>
      <c r="E3362" s="31">
        <v>0.67852340425531921</v>
      </c>
      <c r="F3362" s="32">
        <v>0</v>
      </c>
      <c r="G3362" s="32">
        <v>0</v>
      </c>
      <c r="H3362" s="32">
        <v>0</v>
      </c>
      <c r="I3362" s="32">
        <v>0</v>
      </c>
      <c r="J3362" s="29">
        <f>Лист4!E3360/1000</f>
        <v>10.6302</v>
      </c>
      <c r="K3362" s="33"/>
      <c r="L3362" s="33"/>
    </row>
    <row r="3363" spans="1:12" s="34" customFormat="1" ht="18.75" customHeight="1" x14ac:dyDescent="0.25">
      <c r="A3363" s="23" t="str">
        <f>Лист4!A3361</f>
        <v xml:space="preserve">Шуваева ул. д.28 </v>
      </c>
      <c r="B3363" s="49">
        <f t="shared" si="104"/>
        <v>41.031217021276596</v>
      </c>
      <c r="C3363" s="49">
        <f t="shared" si="105"/>
        <v>2.7975829787234043</v>
      </c>
      <c r="D3363" s="30">
        <v>0</v>
      </c>
      <c r="E3363" s="31">
        <v>2.7975829787234043</v>
      </c>
      <c r="F3363" s="32">
        <v>0</v>
      </c>
      <c r="G3363" s="32">
        <v>0</v>
      </c>
      <c r="H3363" s="32">
        <v>0</v>
      </c>
      <c r="I3363" s="32">
        <v>0</v>
      </c>
      <c r="J3363" s="29">
        <f>Лист4!E3361/1000</f>
        <v>43.828800000000001</v>
      </c>
      <c r="K3363" s="33"/>
      <c r="L3363" s="33"/>
    </row>
    <row r="3364" spans="1:12" s="34" customFormat="1" ht="18.75" customHeight="1" x14ac:dyDescent="0.25">
      <c r="A3364" s="23" t="str">
        <f>Лист4!A3362</f>
        <v xml:space="preserve">Шуваева ул. д.6 </v>
      </c>
      <c r="B3364" s="49">
        <f t="shared" si="104"/>
        <v>46.064817021276596</v>
      </c>
      <c r="C3364" s="49">
        <f t="shared" si="105"/>
        <v>3.1407829787234043</v>
      </c>
      <c r="D3364" s="30">
        <v>0</v>
      </c>
      <c r="E3364" s="31">
        <v>3.1407829787234043</v>
      </c>
      <c r="F3364" s="32">
        <v>0</v>
      </c>
      <c r="G3364" s="32">
        <v>0</v>
      </c>
      <c r="H3364" s="32">
        <v>0</v>
      </c>
      <c r="I3364" s="32"/>
      <c r="J3364" s="29">
        <f>Лист4!E3362/1000</f>
        <v>49.205599999999997</v>
      </c>
      <c r="K3364" s="33"/>
      <c r="L3364" s="33"/>
    </row>
    <row r="3365" spans="1:12" s="34" customFormat="1" ht="18.75" customHeight="1" x14ac:dyDescent="0.25">
      <c r="A3365" s="23" t="str">
        <f>Лист4!A3363</f>
        <v xml:space="preserve">Шуваева ул. д.8 </v>
      </c>
      <c r="B3365" s="49">
        <f t="shared" si="104"/>
        <v>57.5081914893617</v>
      </c>
      <c r="C3365" s="49">
        <f t="shared" si="105"/>
        <v>4.1455085106383001</v>
      </c>
      <c r="D3365" s="30">
        <v>0</v>
      </c>
      <c r="E3365" s="31">
        <v>4.1455085106383001</v>
      </c>
      <c r="F3365" s="32">
        <v>0</v>
      </c>
      <c r="G3365" s="32">
        <v>0</v>
      </c>
      <c r="H3365" s="32">
        <v>0</v>
      </c>
      <c r="I3365" s="32">
        <v>126.6</v>
      </c>
      <c r="J3365" s="29">
        <f>Лист4!E3363/1000-I3365</f>
        <v>-64.946299999999994</v>
      </c>
      <c r="K3365" s="33"/>
      <c r="L3365" s="33"/>
    </row>
    <row r="3366" spans="1:12" s="34" customFormat="1" ht="18.75" customHeight="1" x14ac:dyDescent="0.25">
      <c r="A3366" s="23" t="str">
        <f>Лист4!A3364</f>
        <v xml:space="preserve">Гагарина ул. д.10 </v>
      </c>
      <c r="B3366" s="49">
        <f t="shared" si="104"/>
        <v>-17.881063829787173</v>
      </c>
      <c r="C3366" s="49">
        <f t="shared" si="105"/>
        <v>18.2568638297872</v>
      </c>
      <c r="D3366" s="30">
        <v>0</v>
      </c>
      <c r="E3366" s="31">
        <v>18.2568638297872</v>
      </c>
      <c r="F3366" s="32">
        <v>0</v>
      </c>
      <c r="G3366" s="32">
        <v>0</v>
      </c>
      <c r="H3366" s="32">
        <v>0</v>
      </c>
      <c r="I3366" s="32">
        <v>286.39999999999998</v>
      </c>
      <c r="J3366" s="29">
        <f>Лист4!E3364/1000-I3366</f>
        <v>-286.02419999999995</v>
      </c>
      <c r="K3366" s="33"/>
      <c r="L3366" s="33"/>
    </row>
    <row r="3367" spans="1:12" s="34" customFormat="1" ht="18.75" customHeight="1" x14ac:dyDescent="0.25">
      <c r="A3367" s="23" t="str">
        <f>Лист4!A3365</f>
        <v xml:space="preserve">Гагарина ул. д.10А </v>
      </c>
      <c r="B3367" s="49">
        <f t="shared" si="104"/>
        <v>0</v>
      </c>
      <c r="C3367" s="49">
        <f t="shared" si="105"/>
        <v>0</v>
      </c>
      <c r="D3367" s="30">
        <v>0</v>
      </c>
      <c r="E3367" s="31">
        <v>0</v>
      </c>
      <c r="F3367" s="32">
        <v>0</v>
      </c>
      <c r="G3367" s="32">
        <v>0</v>
      </c>
      <c r="H3367" s="32">
        <v>0</v>
      </c>
      <c r="I3367" s="32">
        <v>0</v>
      </c>
      <c r="J3367" s="29">
        <f>Лист4!E3365/1000</f>
        <v>0</v>
      </c>
      <c r="K3367" s="33"/>
      <c r="L3367" s="33"/>
    </row>
    <row r="3368" spans="1:12" s="34" customFormat="1" ht="18.75" customHeight="1" x14ac:dyDescent="0.25">
      <c r="A3368" s="23" t="str">
        <f>Лист4!A3366</f>
        <v xml:space="preserve">Гагарина ул. д.12 </v>
      </c>
      <c r="B3368" s="49">
        <f t="shared" si="104"/>
        <v>0</v>
      </c>
      <c r="C3368" s="49">
        <f t="shared" si="105"/>
        <v>0</v>
      </c>
      <c r="D3368" s="30">
        <v>0</v>
      </c>
      <c r="E3368" s="31">
        <v>0</v>
      </c>
      <c r="F3368" s="32">
        <v>0</v>
      </c>
      <c r="G3368" s="32">
        <v>0</v>
      </c>
      <c r="H3368" s="32">
        <v>0</v>
      </c>
      <c r="I3368" s="32">
        <v>0</v>
      </c>
      <c r="J3368" s="29">
        <f>Лист4!E3366/1000</f>
        <v>0</v>
      </c>
      <c r="K3368" s="33"/>
      <c r="L3368" s="33"/>
    </row>
    <row r="3369" spans="1:12" s="34" customFormat="1" ht="18.75" customHeight="1" x14ac:dyDescent="0.25">
      <c r="A3369" s="23" t="str">
        <f>Лист4!A3367</f>
        <v xml:space="preserve">Гоголя ул. д.1 </v>
      </c>
      <c r="B3369" s="49">
        <f t="shared" si="104"/>
        <v>65.334042553191495</v>
      </c>
      <c r="C3369" s="49">
        <f t="shared" si="105"/>
        <v>0.16595744680851066</v>
      </c>
      <c r="D3369" s="30">
        <v>0</v>
      </c>
      <c r="E3369" s="31">
        <v>0.16595744680851066</v>
      </c>
      <c r="F3369" s="32">
        <v>0</v>
      </c>
      <c r="G3369" s="32">
        <v>0</v>
      </c>
      <c r="H3369" s="32">
        <v>0</v>
      </c>
      <c r="I3369" s="41">
        <v>62.9</v>
      </c>
      <c r="J3369" s="29">
        <f>Лист4!E3367/1000</f>
        <v>2.6</v>
      </c>
      <c r="K3369" s="33"/>
      <c r="L3369" s="33"/>
    </row>
    <row r="3370" spans="1:12" s="34" customFormat="1" ht="18.75" customHeight="1" x14ac:dyDescent="0.25">
      <c r="A3370" s="23" t="str">
        <f>Лист4!A3368</f>
        <v xml:space="preserve">Гоголя ул. д.12 </v>
      </c>
      <c r="B3370" s="49">
        <f t="shared" si="104"/>
        <v>143.48468936170212</v>
      </c>
      <c r="C3370" s="49">
        <f t="shared" si="105"/>
        <v>4.894410638297872</v>
      </c>
      <c r="D3370" s="30">
        <v>0</v>
      </c>
      <c r="E3370" s="31">
        <v>4.894410638297872</v>
      </c>
      <c r="F3370" s="32">
        <v>0</v>
      </c>
      <c r="G3370" s="32">
        <v>0</v>
      </c>
      <c r="H3370" s="32">
        <v>0</v>
      </c>
      <c r="I3370" s="41">
        <v>71.7</v>
      </c>
      <c r="J3370" s="29">
        <f>Лист4!E3368/1000</f>
        <v>76.679100000000005</v>
      </c>
      <c r="K3370" s="33"/>
      <c r="L3370" s="33"/>
    </row>
    <row r="3371" spans="1:12" s="34" customFormat="1" ht="18.75" customHeight="1" x14ac:dyDescent="0.25">
      <c r="A3371" s="23" t="str">
        <f>Лист4!A3369</f>
        <v xml:space="preserve">Гоголя ул. д.12А </v>
      </c>
      <c r="B3371" s="49">
        <f t="shared" si="104"/>
        <v>37.58446808510638</v>
      </c>
      <c r="C3371" s="49">
        <f t="shared" si="105"/>
        <v>3.3031914893617016E-2</v>
      </c>
      <c r="D3371" s="30">
        <v>0</v>
      </c>
      <c r="E3371" s="31">
        <v>3.3031914893617016E-2</v>
      </c>
      <c r="F3371" s="32">
        <v>0</v>
      </c>
      <c r="G3371" s="32">
        <v>0</v>
      </c>
      <c r="H3371" s="32">
        <v>0</v>
      </c>
      <c r="I3371" s="41">
        <v>37.1</v>
      </c>
      <c r="J3371" s="29">
        <f>Лист4!E3369/1000</f>
        <v>0.51749999999999996</v>
      </c>
      <c r="K3371" s="33"/>
      <c r="L3371" s="33"/>
    </row>
    <row r="3372" spans="1:12" s="34" customFormat="1" ht="18.75" customHeight="1" x14ac:dyDescent="0.25">
      <c r="A3372" s="23" t="str">
        <f>Лист4!A3370</f>
        <v xml:space="preserve">Гоголя ул. д.14 </v>
      </c>
      <c r="B3372" s="49">
        <f t="shared" si="104"/>
        <v>70.574595744680849</v>
      </c>
      <c r="C3372" s="49">
        <f t="shared" si="105"/>
        <v>4.8119042553191491</v>
      </c>
      <c r="D3372" s="30">
        <v>0</v>
      </c>
      <c r="E3372" s="31">
        <v>4.8119042553191491</v>
      </c>
      <c r="F3372" s="32">
        <v>0</v>
      </c>
      <c r="G3372" s="32">
        <v>0</v>
      </c>
      <c r="H3372" s="32">
        <v>0</v>
      </c>
      <c r="I3372" s="32">
        <v>0</v>
      </c>
      <c r="J3372" s="29">
        <f>Лист4!E3370/1000</f>
        <v>75.386499999999998</v>
      </c>
      <c r="K3372" s="33"/>
      <c r="L3372" s="33"/>
    </row>
    <row r="3373" spans="1:12" s="34" customFormat="1" ht="18.75" customHeight="1" x14ac:dyDescent="0.25">
      <c r="A3373" s="23" t="str">
        <f>Лист4!A3371</f>
        <v xml:space="preserve">Гоголя ул. д.16 </v>
      </c>
      <c r="B3373" s="49">
        <f t="shared" si="104"/>
        <v>12.272442553191491</v>
      </c>
      <c r="C3373" s="49">
        <f t="shared" si="105"/>
        <v>0.83675744680851083</v>
      </c>
      <c r="D3373" s="30">
        <v>0</v>
      </c>
      <c r="E3373" s="31">
        <v>0.83675744680851083</v>
      </c>
      <c r="F3373" s="32">
        <v>0</v>
      </c>
      <c r="G3373" s="32">
        <v>0</v>
      </c>
      <c r="H3373" s="32">
        <v>0</v>
      </c>
      <c r="I3373" s="32">
        <v>0</v>
      </c>
      <c r="J3373" s="29">
        <f>Лист4!E3371/1000</f>
        <v>13.109200000000001</v>
      </c>
      <c r="K3373" s="33"/>
      <c r="L3373" s="33"/>
    </row>
    <row r="3374" spans="1:12" s="34" customFormat="1" ht="18.75" customHeight="1" x14ac:dyDescent="0.25">
      <c r="A3374" s="23" t="str">
        <f>Лист4!A3372</f>
        <v xml:space="preserve">Гоголя ул. д.3 </v>
      </c>
      <c r="B3374" s="49">
        <f t="shared" si="104"/>
        <v>38.591182978723403</v>
      </c>
      <c r="C3374" s="49">
        <f t="shared" si="105"/>
        <v>2.631217021276596</v>
      </c>
      <c r="D3374" s="30">
        <v>0</v>
      </c>
      <c r="E3374" s="31">
        <v>2.631217021276596</v>
      </c>
      <c r="F3374" s="32">
        <v>0</v>
      </c>
      <c r="G3374" s="32">
        <v>0</v>
      </c>
      <c r="H3374" s="32">
        <v>0</v>
      </c>
      <c r="I3374" s="32">
        <v>0</v>
      </c>
      <c r="J3374" s="29">
        <f>Лист4!E3372/1000</f>
        <v>41.2224</v>
      </c>
      <c r="K3374" s="33"/>
      <c r="L3374" s="33"/>
    </row>
    <row r="3375" spans="1:12" s="34" customFormat="1" ht="18.75" customHeight="1" x14ac:dyDescent="0.25">
      <c r="A3375" s="23" t="str">
        <f>Лист4!A3373</f>
        <v xml:space="preserve">Гоголя ул. д.5 </v>
      </c>
      <c r="B3375" s="49">
        <f t="shared" si="104"/>
        <v>13.757021276595745</v>
      </c>
      <c r="C3375" s="49">
        <f t="shared" si="105"/>
        <v>0.93797872340425537</v>
      </c>
      <c r="D3375" s="30">
        <v>0</v>
      </c>
      <c r="E3375" s="31">
        <v>0.93797872340425537</v>
      </c>
      <c r="F3375" s="32">
        <v>0</v>
      </c>
      <c r="G3375" s="32">
        <v>0</v>
      </c>
      <c r="H3375" s="32">
        <v>0</v>
      </c>
      <c r="I3375" s="32">
        <v>0</v>
      </c>
      <c r="J3375" s="29">
        <f>Лист4!E3373/1000</f>
        <v>14.695</v>
      </c>
      <c r="K3375" s="33"/>
      <c r="L3375" s="33"/>
    </row>
    <row r="3376" spans="1:12" s="34" customFormat="1" ht="18.75" customHeight="1" x14ac:dyDescent="0.25">
      <c r="A3376" s="23" t="str">
        <f>Лист4!A3374</f>
        <v xml:space="preserve">Гоголя ул. д.7 </v>
      </c>
      <c r="B3376" s="49">
        <f t="shared" si="104"/>
        <v>9.1034127659574473</v>
      </c>
      <c r="C3376" s="49">
        <f t="shared" si="105"/>
        <v>0.62068723404255322</v>
      </c>
      <c r="D3376" s="30">
        <v>0</v>
      </c>
      <c r="E3376" s="31">
        <v>0.62068723404255322</v>
      </c>
      <c r="F3376" s="32">
        <v>0</v>
      </c>
      <c r="G3376" s="32">
        <v>0</v>
      </c>
      <c r="H3376" s="32">
        <v>0</v>
      </c>
      <c r="I3376" s="32">
        <v>0</v>
      </c>
      <c r="J3376" s="29">
        <f>Лист4!E3374/1000</f>
        <v>9.7241</v>
      </c>
      <c r="K3376" s="33"/>
      <c r="L3376" s="33"/>
    </row>
    <row r="3377" spans="1:12" s="34" customFormat="1" ht="18.75" customHeight="1" x14ac:dyDescent="0.25">
      <c r="A3377" s="23" t="str">
        <f>Лист4!A3375</f>
        <v xml:space="preserve">Кирова ул. д.13 </v>
      </c>
      <c r="B3377" s="49">
        <f t="shared" si="104"/>
        <v>21.974817021276593</v>
      </c>
      <c r="C3377" s="49">
        <f t="shared" si="105"/>
        <v>1.4982829787234042</v>
      </c>
      <c r="D3377" s="30">
        <v>0</v>
      </c>
      <c r="E3377" s="31">
        <v>1.4982829787234042</v>
      </c>
      <c r="F3377" s="32">
        <v>0</v>
      </c>
      <c r="G3377" s="32">
        <v>0</v>
      </c>
      <c r="H3377" s="32">
        <v>0</v>
      </c>
      <c r="I3377" s="32">
        <v>0</v>
      </c>
      <c r="J3377" s="29">
        <f>Лист4!E3375/1000</f>
        <v>23.473099999999999</v>
      </c>
      <c r="K3377" s="33"/>
      <c r="L3377" s="33"/>
    </row>
    <row r="3378" spans="1:12" s="34" customFormat="1" ht="18.75" customHeight="1" x14ac:dyDescent="0.25">
      <c r="A3378" s="23" t="str">
        <f>Лист4!A3376</f>
        <v xml:space="preserve">Кирова ул. д.15 </v>
      </c>
      <c r="B3378" s="49">
        <f t="shared" si="104"/>
        <v>8.5065106382978719</v>
      </c>
      <c r="C3378" s="49">
        <f t="shared" si="105"/>
        <v>0.57998936170212767</v>
      </c>
      <c r="D3378" s="30">
        <v>0</v>
      </c>
      <c r="E3378" s="31">
        <v>0.57998936170212767</v>
      </c>
      <c r="F3378" s="32">
        <v>0</v>
      </c>
      <c r="G3378" s="32">
        <v>0</v>
      </c>
      <c r="H3378" s="32">
        <v>0</v>
      </c>
      <c r="I3378" s="32">
        <v>0</v>
      </c>
      <c r="J3378" s="29">
        <f>Лист4!E3376/1000</f>
        <v>9.0864999999999991</v>
      </c>
      <c r="K3378" s="33"/>
      <c r="L3378" s="33"/>
    </row>
    <row r="3379" spans="1:12" s="34" customFormat="1" ht="18.75" customHeight="1" x14ac:dyDescent="0.25">
      <c r="A3379" s="23" t="str">
        <f>Лист4!A3377</f>
        <v xml:space="preserve">Лермонтова ул. д.12 </v>
      </c>
      <c r="B3379" s="49">
        <f t="shared" si="104"/>
        <v>13.406425531914893</v>
      </c>
      <c r="C3379" s="49">
        <f t="shared" si="105"/>
        <v>0.91407446808510628</v>
      </c>
      <c r="D3379" s="30">
        <v>0</v>
      </c>
      <c r="E3379" s="31">
        <v>0.91407446808510628</v>
      </c>
      <c r="F3379" s="32">
        <v>0</v>
      </c>
      <c r="G3379" s="32">
        <v>0</v>
      </c>
      <c r="H3379" s="32">
        <v>0</v>
      </c>
      <c r="I3379" s="32">
        <v>0</v>
      </c>
      <c r="J3379" s="29">
        <f>Лист4!E3377/1000</f>
        <v>14.320499999999999</v>
      </c>
      <c r="K3379" s="33"/>
      <c r="L3379" s="33"/>
    </row>
    <row r="3380" spans="1:12" s="34" customFormat="1" ht="18.75" customHeight="1" x14ac:dyDescent="0.25">
      <c r="A3380" s="23" t="str">
        <f>Лист4!A3378</f>
        <v xml:space="preserve">Лермонтова ул. д.14 </v>
      </c>
      <c r="B3380" s="49">
        <f t="shared" si="104"/>
        <v>9.1886978723404269</v>
      </c>
      <c r="C3380" s="49">
        <f t="shared" si="105"/>
        <v>0.62650212765957458</v>
      </c>
      <c r="D3380" s="30">
        <v>0</v>
      </c>
      <c r="E3380" s="31">
        <v>0.62650212765957458</v>
      </c>
      <c r="F3380" s="32">
        <v>0</v>
      </c>
      <c r="G3380" s="32">
        <v>0</v>
      </c>
      <c r="H3380" s="32">
        <v>0</v>
      </c>
      <c r="I3380" s="32">
        <v>0</v>
      </c>
      <c r="J3380" s="29">
        <f>Лист4!E3378/1000</f>
        <v>9.8152000000000008</v>
      </c>
      <c r="K3380" s="33"/>
      <c r="L3380" s="33"/>
    </row>
    <row r="3381" spans="1:12" s="34" customFormat="1" ht="25.5" customHeight="1" x14ac:dyDescent="0.25">
      <c r="A3381" s="23" t="str">
        <f>Лист4!A3379</f>
        <v xml:space="preserve">Лермонтова ул. д.3 </v>
      </c>
      <c r="B3381" s="49">
        <f t="shared" si="104"/>
        <v>20.999140425531916</v>
      </c>
      <c r="C3381" s="49">
        <f t="shared" si="105"/>
        <v>1.4317595744680851</v>
      </c>
      <c r="D3381" s="30">
        <v>0</v>
      </c>
      <c r="E3381" s="31">
        <v>1.4317595744680851</v>
      </c>
      <c r="F3381" s="32">
        <v>0</v>
      </c>
      <c r="G3381" s="32">
        <v>0</v>
      </c>
      <c r="H3381" s="32">
        <v>0</v>
      </c>
      <c r="I3381" s="32">
        <v>0</v>
      </c>
      <c r="J3381" s="29">
        <f>Лист4!E3379/1000</f>
        <v>22.430900000000001</v>
      </c>
      <c r="K3381" s="33"/>
      <c r="L3381" s="33"/>
    </row>
    <row r="3382" spans="1:12" s="34" customFormat="1" ht="18.75" customHeight="1" x14ac:dyDescent="0.25">
      <c r="A3382" s="23" t="str">
        <f>Лист4!A3380</f>
        <v xml:space="preserve">Лермонтова ул. д.5 </v>
      </c>
      <c r="B3382" s="49">
        <f t="shared" si="104"/>
        <v>24.808042553191491</v>
      </c>
      <c r="C3382" s="49">
        <f t="shared" si="105"/>
        <v>1.6914574468085108</v>
      </c>
      <c r="D3382" s="30">
        <v>0</v>
      </c>
      <c r="E3382" s="31">
        <v>1.6914574468085108</v>
      </c>
      <c r="F3382" s="32">
        <v>0</v>
      </c>
      <c r="G3382" s="32">
        <v>0</v>
      </c>
      <c r="H3382" s="32">
        <v>0</v>
      </c>
      <c r="I3382" s="32">
        <v>0</v>
      </c>
      <c r="J3382" s="29">
        <f>Лист4!E3380/1000</f>
        <v>26.499500000000001</v>
      </c>
      <c r="K3382" s="33"/>
      <c r="L3382" s="33"/>
    </row>
    <row r="3383" spans="1:12" s="34" customFormat="1" ht="18.75" customHeight="1" x14ac:dyDescent="0.25">
      <c r="A3383" s="23" t="str">
        <f>Лист4!A3381</f>
        <v xml:space="preserve">Лермонтова ул. д.6 </v>
      </c>
      <c r="B3383" s="49">
        <f t="shared" si="104"/>
        <v>30.563336170212764</v>
      </c>
      <c r="C3383" s="49">
        <f t="shared" si="105"/>
        <v>2.0838638297872341</v>
      </c>
      <c r="D3383" s="30">
        <v>0</v>
      </c>
      <c r="E3383" s="31">
        <v>2.0838638297872341</v>
      </c>
      <c r="F3383" s="32">
        <v>0</v>
      </c>
      <c r="G3383" s="32">
        <v>0</v>
      </c>
      <c r="H3383" s="32">
        <v>0</v>
      </c>
      <c r="I3383" s="32">
        <v>0</v>
      </c>
      <c r="J3383" s="29">
        <f>Лист4!E3381/1000</f>
        <v>32.647199999999998</v>
      </c>
      <c r="K3383" s="33"/>
      <c r="L3383" s="33"/>
    </row>
    <row r="3384" spans="1:12" s="34" customFormat="1" ht="18.75" customHeight="1" x14ac:dyDescent="0.25">
      <c r="A3384" s="23" t="str">
        <f>Лист4!A3382</f>
        <v xml:space="preserve">Лермонтова ул. д.7 </v>
      </c>
      <c r="B3384" s="49">
        <f t="shared" si="104"/>
        <v>34.122280851063834</v>
      </c>
      <c r="C3384" s="49">
        <f t="shared" si="105"/>
        <v>2.3265191489361707</v>
      </c>
      <c r="D3384" s="30">
        <v>0</v>
      </c>
      <c r="E3384" s="31">
        <v>2.3265191489361707</v>
      </c>
      <c r="F3384" s="32">
        <v>0</v>
      </c>
      <c r="G3384" s="32">
        <v>0</v>
      </c>
      <c r="H3384" s="32">
        <v>0</v>
      </c>
      <c r="I3384" s="32">
        <v>0</v>
      </c>
      <c r="J3384" s="29">
        <f>Лист4!E3382/1000</f>
        <v>36.448800000000006</v>
      </c>
      <c r="K3384" s="33"/>
      <c r="L3384" s="33"/>
    </row>
    <row r="3385" spans="1:12" s="34" customFormat="1" ht="18.75" customHeight="1" x14ac:dyDescent="0.25">
      <c r="A3385" s="23" t="str">
        <f>Лист4!A3383</f>
        <v xml:space="preserve">Лермонтова ул. д.8 </v>
      </c>
      <c r="B3385" s="49">
        <f t="shared" si="104"/>
        <v>84.441617021276613</v>
      </c>
      <c r="C3385" s="49">
        <f t="shared" si="105"/>
        <v>5.7573829787234052</v>
      </c>
      <c r="D3385" s="30">
        <v>0</v>
      </c>
      <c r="E3385" s="31">
        <v>5.7573829787234052</v>
      </c>
      <c r="F3385" s="32">
        <v>0</v>
      </c>
      <c r="G3385" s="32">
        <v>0</v>
      </c>
      <c r="H3385" s="32">
        <v>0</v>
      </c>
      <c r="I3385" s="32">
        <v>0</v>
      </c>
      <c r="J3385" s="29">
        <f>Лист4!E3383/1000</f>
        <v>90.199000000000012</v>
      </c>
      <c r="K3385" s="33"/>
      <c r="L3385" s="33"/>
    </row>
    <row r="3386" spans="1:12" s="34" customFormat="1" ht="18.75" customHeight="1" x14ac:dyDescent="0.25">
      <c r="A3386" s="23" t="str">
        <f>Лист4!A3384</f>
        <v xml:space="preserve">Матросова ул. д.18 </v>
      </c>
      <c r="B3386" s="49">
        <f t="shared" si="104"/>
        <v>8.0806468085106395</v>
      </c>
      <c r="C3386" s="49">
        <f t="shared" si="105"/>
        <v>0.55095319148936173</v>
      </c>
      <c r="D3386" s="30">
        <v>0</v>
      </c>
      <c r="E3386" s="31">
        <v>0.55095319148936173</v>
      </c>
      <c r="F3386" s="32">
        <v>0</v>
      </c>
      <c r="G3386" s="32">
        <v>0</v>
      </c>
      <c r="H3386" s="32">
        <v>0</v>
      </c>
      <c r="I3386" s="32">
        <v>0</v>
      </c>
      <c r="J3386" s="29">
        <f>Лист4!E3384/1000</f>
        <v>8.6316000000000006</v>
      </c>
      <c r="K3386" s="33"/>
      <c r="L3386" s="33"/>
    </row>
    <row r="3387" spans="1:12" s="34" customFormat="1" ht="18.75" customHeight="1" x14ac:dyDescent="0.25">
      <c r="A3387" s="23" t="str">
        <f>Лист4!A3385</f>
        <v xml:space="preserve">Молодежная ул. д.10 </v>
      </c>
      <c r="B3387" s="49">
        <f t="shared" si="104"/>
        <v>13.19063829787234</v>
      </c>
      <c r="C3387" s="49">
        <f t="shared" si="105"/>
        <v>0.89936170212765965</v>
      </c>
      <c r="D3387" s="30">
        <v>0</v>
      </c>
      <c r="E3387" s="31">
        <v>0.89936170212765965</v>
      </c>
      <c r="F3387" s="32">
        <v>0</v>
      </c>
      <c r="G3387" s="32">
        <v>0</v>
      </c>
      <c r="H3387" s="32">
        <v>0</v>
      </c>
      <c r="I3387" s="32">
        <v>0</v>
      </c>
      <c r="J3387" s="29">
        <f>Лист4!E3385/1000</f>
        <v>14.09</v>
      </c>
      <c r="K3387" s="33"/>
      <c r="L3387" s="33"/>
    </row>
    <row r="3388" spans="1:12" s="34" customFormat="1" ht="18.75" customHeight="1" x14ac:dyDescent="0.25">
      <c r="A3388" s="23" t="str">
        <f>Лист4!A3386</f>
        <v xml:space="preserve">Молодежная ул. д.12 </v>
      </c>
      <c r="B3388" s="49">
        <f t="shared" si="104"/>
        <v>52.432553191489362</v>
      </c>
      <c r="C3388" s="49">
        <f t="shared" si="105"/>
        <v>3.5749468085106382</v>
      </c>
      <c r="D3388" s="30">
        <v>0</v>
      </c>
      <c r="E3388" s="31">
        <v>3.5749468085106382</v>
      </c>
      <c r="F3388" s="32">
        <v>0</v>
      </c>
      <c r="G3388" s="32">
        <v>0</v>
      </c>
      <c r="H3388" s="32">
        <v>0</v>
      </c>
      <c r="I3388" s="32">
        <v>0</v>
      </c>
      <c r="J3388" s="29">
        <f>Лист4!E3386/1000</f>
        <v>56.0075</v>
      </c>
      <c r="K3388" s="33"/>
      <c r="L3388" s="33"/>
    </row>
    <row r="3389" spans="1:12" s="34" customFormat="1" ht="18.75" customHeight="1" x14ac:dyDescent="0.25">
      <c r="A3389" s="23" t="str">
        <f>Лист4!A3387</f>
        <v xml:space="preserve">Молодежная ул. д.14 </v>
      </c>
      <c r="B3389" s="49">
        <f t="shared" si="104"/>
        <v>87.627872340425526</v>
      </c>
      <c r="C3389" s="49">
        <f t="shared" si="105"/>
        <v>5.9746276595744678</v>
      </c>
      <c r="D3389" s="30">
        <v>0</v>
      </c>
      <c r="E3389" s="31">
        <v>5.9746276595744678</v>
      </c>
      <c r="F3389" s="32">
        <v>0</v>
      </c>
      <c r="G3389" s="32">
        <v>0</v>
      </c>
      <c r="H3389" s="32">
        <v>0</v>
      </c>
      <c r="I3389" s="32">
        <v>0</v>
      </c>
      <c r="J3389" s="29">
        <f>Лист4!E3387/1000</f>
        <v>93.602499999999992</v>
      </c>
      <c r="K3389" s="33"/>
      <c r="L3389" s="33"/>
    </row>
    <row r="3390" spans="1:12" s="34" customFormat="1" ht="18.75" customHeight="1" x14ac:dyDescent="0.25">
      <c r="A3390" s="23" t="str">
        <f>Лист4!A3388</f>
        <v xml:space="preserve">Молодежная ул. д.16 </v>
      </c>
      <c r="B3390" s="49">
        <f t="shared" si="104"/>
        <v>76.42949787234042</v>
      </c>
      <c r="C3390" s="49">
        <f t="shared" si="105"/>
        <v>5.2111021276595739</v>
      </c>
      <c r="D3390" s="30">
        <v>0</v>
      </c>
      <c r="E3390" s="31">
        <v>5.2111021276595739</v>
      </c>
      <c r="F3390" s="32">
        <v>0</v>
      </c>
      <c r="G3390" s="32">
        <v>0</v>
      </c>
      <c r="H3390" s="32">
        <v>0</v>
      </c>
      <c r="I3390" s="32"/>
      <c r="J3390" s="29">
        <f>Лист4!E3388/1000</f>
        <v>81.640599999999992</v>
      </c>
      <c r="K3390" s="33"/>
      <c r="L3390" s="33"/>
    </row>
    <row r="3391" spans="1:12" s="34" customFormat="1" ht="18.75" customHeight="1" x14ac:dyDescent="0.25">
      <c r="A3391" s="23" t="str">
        <f>Лист4!A3389</f>
        <v xml:space="preserve">Молодежная ул. д.2 </v>
      </c>
      <c r="B3391" s="49">
        <f t="shared" si="104"/>
        <v>104.02751489361702</v>
      </c>
      <c r="C3391" s="49">
        <f t="shared" si="105"/>
        <v>7.0927851063829781</v>
      </c>
      <c r="D3391" s="30">
        <v>0</v>
      </c>
      <c r="E3391" s="31">
        <v>7.0927851063829781</v>
      </c>
      <c r="F3391" s="32">
        <v>0</v>
      </c>
      <c r="G3391" s="32">
        <v>0</v>
      </c>
      <c r="H3391" s="32">
        <v>0</v>
      </c>
      <c r="I3391" s="32">
        <v>0</v>
      </c>
      <c r="J3391" s="29">
        <f>Лист4!E3389/1000</f>
        <v>111.1203</v>
      </c>
      <c r="K3391" s="33"/>
      <c r="L3391" s="33"/>
    </row>
    <row r="3392" spans="1:12" s="34" customFormat="1" ht="18.75" customHeight="1" x14ac:dyDescent="0.25">
      <c r="A3392" s="23" t="str">
        <f>Лист4!A3390</f>
        <v xml:space="preserve">Молодежная ул. д.20 </v>
      </c>
      <c r="B3392" s="49">
        <f t="shared" si="104"/>
        <v>42.168757446808513</v>
      </c>
      <c r="C3392" s="49">
        <f t="shared" si="105"/>
        <v>2.8751425531914894</v>
      </c>
      <c r="D3392" s="30">
        <v>0</v>
      </c>
      <c r="E3392" s="31">
        <v>2.8751425531914894</v>
      </c>
      <c r="F3392" s="32">
        <v>0</v>
      </c>
      <c r="G3392" s="32">
        <v>0</v>
      </c>
      <c r="H3392" s="32">
        <v>0</v>
      </c>
      <c r="I3392" s="32">
        <v>0</v>
      </c>
      <c r="J3392" s="29">
        <f>Лист4!E3390/1000</f>
        <v>45.043900000000001</v>
      </c>
      <c r="K3392" s="33"/>
      <c r="L3392" s="33"/>
    </row>
    <row r="3393" spans="1:12" s="34" customFormat="1" ht="18.75" customHeight="1" x14ac:dyDescent="0.25">
      <c r="A3393" s="23" t="str">
        <f>Лист4!A3391</f>
        <v xml:space="preserve">Молодежная ул. д.22 </v>
      </c>
      <c r="B3393" s="49">
        <f t="shared" si="104"/>
        <v>27.094076595744681</v>
      </c>
      <c r="C3393" s="49">
        <f t="shared" si="105"/>
        <v>1.8473234042553193</v>
      </c>
      <c r="D3393" s="30">
        <v>0</v>
      </c>
      <c r="E3393" s="31">
        <v>1.8473234042553193</v>
      </c>
      <c r="F3393" s="32">
        <v>0</v>
      </c>
      <c r="G3393" s="32">
        <v>0</v>
      </c>
      <c r="H3393" s="32">
        <v>0</v>
      </c>
      <c r="I3393" s="32">
        <v>0</v>
      </c>
      <c r="J3393" s="29">
        <f>Лист4!E3391/1000</f>
        <v>28.941400000000002</v>
      </c>
      <c r="K3393" s="33"/>
      <c r="L3393" s="33"/>
    </row>
    <row r="3394" spans="1:12" s="34" customFormat="1" ht="18.75" customHeight="1" x14ac:dyDescent="0.25">
      <c r="A3394" s="23" t="str">
        <f>Лист4!A3392</f>
        <v xml:space="preserve">Молодежная ул. д.24 </v>
      </c>
      <c r="B3394" s="49">
        <f t="shared" si="104"/>
        <v>34.336382978723407</v>
      </c>
      <c r="C3394" s="49">
        <f t="shared" si="105"/>
        <v>2.3411170212765957</v>
      </c>
      <c r="D3394" s="30">
        <v>0</v>
      </c>
      <c r="E3394" s="31">
        <v>2.3411170212765957</v>
      </c>
      <c r="F3394" s="32">
        <v>0</v>
      </c>
      <c r="G3394" s="32">
        <v>0</v>
      </c>
      <c r="H3394" s="32">
        <v>0</v>
      </c>
      <c r="I3394" s="32">
        <v>0</v>
      </c>
      <c r="J3394" s="29">
        <f>Лист4!E3392/1000</f>
        <v>36.677500000000002</v>
      </c>
      <c r="K3394" s="33"/>
      <c r="L3394" s="33"/>
    </row>
    <row r="3395" spans="1:12" s="34" customFormat="1" ht="18.75" customHeight="1" x14ac:dyDescent="0.25">
      <c r="A3395" s="23" t="str">
        <f>Лист4!A3393</f>
        <v xml:space="preserve">Молодежная ул. д.26 </v>
      </c>
      <c r="B3395" s="49">
        <f t="shared" si="104"/>
        <v>20.101072340425532</v>
      </c>
      <c r="C3395" s="49">
        <f t="shared" si="105"/>
        <v>1.370527659574468</v>
      </c>
      <c r="D3395" s="30">
        <v>0</v>
      </c>
      <c r="E3395" s="31">
        <v>1.370527659574468</v>
      </c>
      <c r="F3395" s="32">
        <v>0</v>
      </c>
      <c r="G3395" s="32">
        <v>0</v>
      </c>
      <c r="H3395" s="32">
        <v>0</v>
      </c>
      <c r="I3395" s="32"/>
      <c r="J3395" s="29">
        <f>Лист4!E3393/1000</f>
        <v>21.471599999999999</v>
      </c>
      <c r="K3395" s="33"/>
      <c r="L3395" s="33"/>
    </row>
    <row r="3396" spans="1:12" s="34" customFormat="1" ht="18.75" customHeight="1" x14ac:dyDescent="0.25">
      <c r="A3396" s="23" t="str">
        <f>Лист4!A3394</f>
        <v xml:space="preserve">Молодежная ул. д.28 </v>
      </c>
      <c r="B3396" s="49">
        <f t="shared" ref="B3396:B3459" si="106">J3396+I3396-E3396</f>
        <v>46.390697872340425</v>
      </c>
      <c r="C3396" s="49">
        <f t="shared" ref="C3396:C3459" si="107">E3396</f>
        <v>3.1630021276595746</v>
      </c>
      <c r="D3396" s="30">
        <v>0</v>
      </c>
      <c r="E3396" s="31">
        <v>3.1630021276595746</v>
      </c>
      <c r="F3396" s="32">
        <v>0</v>
      </c>
      <c r="G3396" s="32">
        <v>0</v>
      </c>
      <c r="H3396" s="32">
        <v>0</v>
      </c>
      <c r="I3396" s="32">
        <v>0</v>
      </c>
      <c r="J3396" s="29">
        <f>Лист4!E3394/1000</f>
        <v>49.553699999999999</v>
      </c>
      <c r="K3396" s="33"/>
      <c r="L3396" s="33"/>
    </row>
    <row r="3397" spans="1:12" s="34" customFormat="1" ht="18.75" customHeight="1" x14ac:dyDescent="0.25">
      <c r="A3397" s="23" t="str">
        <f>Лист4!A3395</f>
        <v xml:space="preserve">Молодежная ул. д.32 </v>
      </c>
      <c r="B3397" s="49">
        <f t="shared" si="106"/>
        <v>73.441242553191486</v>
      </c>
      <c r="C3397" s="49">
        <f t="shared" si="107"/>
        <v>5.00735744680851</v>
      </c>
      <c r="D3397" s="30">
        <v>0</v>
      </c>
      <c r="E3397" s="31">
        <v>5.00735744680851</v>
      </c>
      <c r="F3397" s="32">
        <v>0</v>
      </c>
      <c r="G3397" s="32">
        <v>0</v>
      </c>
      <c r="H3397" s="32">
        <v>0</v>
      </c>
      <c r="I3397" s="32">
        <v>0</v>
      </c>
      <c r="J3397" s="29">
        <f>Лист4!E3395/1000</f>
        <v>78.448599999999999</v>
      </c>
      <c r="K3397" s="33"/>
      <c r="L3397" s="33"/>
    </row>
    <row r="3398" spans="1:12" s="34" customFormat="1" ht="18.75" customHeight="1" x14ac:dyDescent="0.25">
      <c r="A3398" s="23" t="str">
        <f>Лист4!A3396</f>
        <v xml:space="preserve">Молодежная ул. д.34 </v>
      </c>
      <c r="B3398" s="49">
        <f t="shared" si="106"/>
        <v>168.7748255319149</v>
      </c>
      <c r="C3398" s="49">
        <f t="shared" si="107"/>
        <v>11.507374468085107</v>
      </c>
      <c r="D3398" s="30">
        <v>0</v>
      </c>
      <c r="E3398" s="31">
        <v>11.507374468085107</v>
      </c>
      <c r="F3398" s="32">
        <v>0</v>
      </c>
      <c r="G3398" s="32">
        <v>0</v>
      </c>
      <c r="H3398" s="32">
        <v>0</v>
      </c>
      <c r="I3398" s="32">
        <v>0</v>
      </c>
      <c r="J3398" s="29">
        <f>Лист4!E3396/1000</f>
        <v>180.28220000000002</v>
      </c>
      <c r="K3398" s="33"/>
      <c r="L3398" s="33"/>
    </row>
    <row r="3399" spans="1:12" s="34" customFormat="1" ht="18.75" customHeight="1" x14ac:dyDescent="0.25">
      <c r="A3399" s="23" t="str">
        <f>Лист4!A3397</f>
        <v xml:space="preserve">Молодежная ул. д.40 </v>
      </c>
      <c r="B3399" s="49">
        <f t="shared" si="106"/>
        <v>52.879855319148938</v>
      </c>
      <c r="C3399" s="49">
        <f t="shared" si="107"/>
        <v>3.6054446808510643</v>
      </c>
      <c r="D3399" s="30">
        <v>0</v>
      </c>
      <c r="E3399" s="31">
        <v>3.6054446808510643</v>
      </c>
      <c r="F3399" s="32">
        <v>0</v>
      </c>
      <c r="G3399" s="32">
        <v>0</v>
      </c>
      <c r="H3399" s="32">
        <v>0</v>
      </c>
      <c r="I3399" s="32"/>
      <c r="J3399" s="29">
        <f>Лист4!E3397/1000</f>
        <v>56.485300000000002</v>
      </c>
      <c r="K3399" s="33"/>
      <c r="L3399" s="33"/>
    </row>
    <row r="3400" spans="1:12" s="34" customFormat="1" ht="18.75" customHeight="1" x14ac:dyDescent="0.25">
      <c r="A3400" s="23" t="str">
        <f>Лист4!A3398</f>
        <v xml:space="preserve">Молодежная ул. д.8 </v>
      </c>
      <c r="B3400" s="49">
        <f t="shared" si="106"/>
        <v>28.826740425531913</v>
      </c>
      <c r="C3400" s="49">
        <f t="shared" si="107"/>
        <v>1.9654595744680852</v>
      </c>
      <c r="D3400" s="30">
        <v>0</v>
      </c>
      <c r="E3400" s="31">
        <v>1.9654595744680852</v>
      </c>
      <c r="F3400" s="32">
        <v>0</v>
      </c>
      <c r="G3400" s="32">
        <v>0</v>
      </c>
      <c r="H3400" s="32">
        <v>0</v>
      </c>
      <c r="I3400" s="32">
        <v>0</v>
      </c>
      <c r="J3400" s="29">
        <f>Лист4!E3398/1000</f>
        <v>30.792199999999998</v>
      </c>
      <c r="K3400" s="33"/>
      <c r="L3400" s="33"/>
    </row>
    <row r="3401" spans="1:12" s="34" customFormat="1" ht="18.75" customHeight="1" x14ac:dyDescent="0.25">
      <c r="A3401" s="23" t="str">
        <f>Лист4!A3399</f>
        <v xml:space="preserve">Пионерская ул. д.20 </v>
      </c>
      <c r="B3401" s="49">
        <f t="shared" si="106"/>
        <v>2.1119999999999997</v>
      </c>
      <c r="C3401" s="49">
        <f t="shared" si="107"/>
        <v>0.14399999999999999</v>
      </c>
      <c r="D3401" s="30">
        <v>0</v>
      </c>
      <c r="E3401" s="31">
        <v>0.14399999999999999</v>
      </c>
      <c r="F3401" s="32">
        <v>0</v>
      </c>
      <c r="G3401" s="32">
        <v>0</v>
      </c>
      <c r="H3401" s="32">
        <v>0</v>
      </c>
      <c r="I3401" s="32">
        <v>0</v>
      </c>
      <c r="J3401" s="29">
        <f>Лист4!E3399/1000</f>
        <v>2.2559999999999998</v>
      </c>
      <c r="K3401" s="33"/>
      <c r="L3401" s="33"/>
    </row>
    <row r="3402" spans="1:12" s="34" customFormat="1" ht="18.75" customHeight="1" x14ac:dyDescent="0.25">
      <c r="A3402" s="23" t="str">
        <f>Лист4!A3400</f>
        <v xml:space="preserve">Пионерская ул. д.22 </v>
      </c>
      <c r="B3402" s="49">
        <f t="shared" si="106"/>
        <v>18.971863829787239</v>
      </c>
      <c r="C3402" s="49">
        <f t="shared" si="107"/>
        <v>1.2935361702127661</v>
      </c>
      <c r="D3402" s="30">
        <v>0</v>
      </c>
      <c r="E3402" s="31">
        <v>1.2935361702127661</v>
      </c>
      <c r="F3402" s="32">
        <v>0</v>
      </c>
      <c r="G3402" s="32">
        <v>0</v>
      </c>
      <c r="H3402" s="32">
        <v>0</v>
      </c>
      <c r="I3402" s="32">
        <v>0</v>
      </c>
      <c r="J3402" s="29">
        <f>Лист4!E3400/1000</f>
        <v>20.265400000000003</v>
      </c>
      <c r="K3402" s="33"/>
      <c r="L3402" s="33"/>
    </row>
    <row r="3403" spans="1:12" s="34" customFormat="1" ht="18.75" customHeight="1" x14ac:dyDescent="0.25">
      <c r="A3403" s="23" t="str">
        <f>Лист4!A3401</f>
        <v xml:space="preserve">Пионерская ул. д.24 </v>
      </c>
      <c r="B3403" s="49">
        <f t="shared" si="106"/>
        <v>18.231821276595745</v>
      </c>
      <c r="C3403" s="49">
        <f t="shared" si="107"/>
        <v>1.2430787234042553</v>
      </c>
      <c r="D3403" s="30">
        <v>0</v>
      </c>
      <c r="E3403" s="31">
        <v>1.2430787234042553</v>
      </c>
      <c r="F3403" s="32">
        <v>0</v>
      </c>
      <c r="G3403" s="32">
        <v>0</v>
      </c>
      <c r="H3403" s="32">
        <v>0</v>
      </c>
      <c r="I3403" s="32">
        <v>0</v>
      </c>
      <c r="J3403" s="29">
        <f>Лист4!E3401/1000</f>
        <v>19.474900000000002</v>
      </c>
      <c r="K3403" s="33"/>
      <c r="L3403" s="33"/>
    </row>
    <row r="3404" spans="1:12" s="34" customFormat="1" ht="18.75" customHeight="1" x14ac:dyDescent="0.25">
      <c r="A3404" s="23" t="str">
        <f>Лист4!A3402</f>
        <v xml:space="preserve">Пионерская ул. д.26 </v>
      </c>
      <c r="B3404" s="49">
        <f t="shared" si="106"/>
        <v>29.702808510638299</v>
      </c>
      <c r="C3404" s="49">
        <f t="shared" si="107"/>
        <v>2.0251914893617022</v>
      </c>
      <c r="D3404" s="30">
        <v>0</v>
      </c>
      <c r="E3404" s="31">
        <v>2.0251914893617022</v>
      </c>
      <c r="F3404" s="32">
        <v>0</v>
      </c>
      <c r="G3404" s="32">
        <v>0</v>
      </c>
      <c r="H3404" s="32">
        <v>0</v>
      </c>
      <c r="I3404" s="32">
        <v>0</v>
      </c>
      <c r="J3404" s="29">
        <f>Лист4!E3402/1000</f>
        <v>31.728000000000002</v>
      </c>
      <c r="K3404" s="33"/>
      <c r="L3404" s="33"/>
    </row>
    <row r="3405" spans="1:12" s="34" customFormat="1" ht="18.75" customHeight="1" x14ac:dyDescent="0.25">
      <c r="A3405" s="23" t="str">
        <f>Лист4!A3403</f>
        <v xml:space="preserve">Советская ул. д.25 </v>
      </c>
      <c r="B3405" s="49">
        <f t="shared" si="106"/>
        <v>0</v>
      </c>
      <c r="C3405" s="49">
        <f t="shared" si="107"/>
        <v>0</v>
      </c>
      <c r="D3405" s="30">
        <v>0</v>
      </c>
      <c r="E3405" s="31">
        <v>0</v>
      </c>
      <c r="F3405" s="32">
        <v>0</v>
      </c>
      <c r="G3405" s="32">
        <v>0</v>
      </c>
      <c r="H3405" s="32">
        <v>0</v>
      </c>
      <c r="I3405" s="32">
        <v>0</v>
      </c>
      <c r="J3405" s="29">
        <f>Лист4!E3403/1000</f>
        <v>0</v>
      </c>
      <c r="K3405" s="33"/>
      <c r="L3405" s="33"/>
    </row>
    <row r="3406" spans="1:12" s="34" customFormat="1" ht="18.75" customHeight="1" x14ac:dyDescent="0.25">
      <c r="A3406" s="23" t="str">
        <f>Лист4!A3404</f>
        <v xml:space="preserve">Суворова ул. д.9 </v>
      </c>
      <c r="B3406" s="49">
        <f t="shared" si="106"/>
        <v>0</v>
      </c>
      <c r="C3406" s="49">
        <f t="shared" si="107"/>
        <v>0</v>
      </c>
      <c r="D3406" s="30">
        <v>0</v>
      </c>
      <c r="E3406" s="31">
        <v>0</v>
      </c>
      <c r="F3406" s="32">
        <v>0</v>
      </c>
      <c r="G3406" s="32">
        <v>0</v>
      </c>
      <c r="H3406" s="32">
        <v>0</v>
      </c>
      <c r="I3406" s="32">
        <v>0</v>
      </c>
      <c r="J3406" s="29">
        <f>Лист4!E3404/1000</f>
        <v>0</v>
      </c>
      <c r="K3406" s="33"/>
      <c r="L3406" s="33"/>
    </row>
    <row r="3407" spans="1:12" s="34" customFormat="1" ht="18.75" customHeight="1" x14ac:dyDescent="0.25">
      <c r="A3407" s="23" t="str">
        <f>Лист4!A3405</f>
        <v xml:space="preserve">Суворова ул. д.9А </v>
      </c>
      <c r="B3407" s="49">
        <f t="shared" si="106"/>
        <v>4.1776595744680858</v>
      </c>
      <c r="C3407" s="49">
        <f t="shared" si="107"/>
        <v>0.28484042553191491</v>
      </c>
      <c r="D3407" s="30">
        <v>0</v>
      </c>
      <c r="E3407" s="31">
        <v>0.28484042553191491</v>
      </c>
      <c r="F3407" s="32">
        <v>0</v>
      </c>
      <c r="G3407" s="32">
        <v>0</v>
      </c>
      <c r="H3407" s="32">
        <v>0</v>
      </c>
      <c r="I3407" s="32">
        <v>0</v>
      </c>
      <c r="J3407" s="29">
        <f>Лист4!E3405/1000</f>
        <v>4.4625000000000004</v>
      </c>
      <c r="K3407" s="33"/>
      <c r="L3407" s="33"/>
    </row>
    <row r="3408" spans="1:12" s="34" customFormat="1" ht="18.75" customHeight="1" x14ac:dyDescent="0.25">
      <c r="A3408" s="23" t="str">
        <f>Лист4!A3406</f>
        <v xml:space="preserve">Чкалова ул. д.18 </v>
      </c>
      <c r="B3408" s="49">
        <f t="shared" si="106"/>
        <v>21.503361702127659</v>
      </c>
      <c r="C3408" s="49">
        <f t="shared" si="107"/>
        <v>1.4661382978723403</v>
      </c>
      <c r="D3408" s="30">
        <v>0</v>
      </c>
      <c r="E3408" s="31">
        <v>1.4661382978723403</v>
      </c>
      <c r="F3408" s="32">
        <v>0</v>
      </c>
      <c r="G3408" s="32">
        <v>0</v>
      </c>
      <c r="H3408" s="32">
        <v>0</v>
      </c>
      <c r="I3408" s="32">
        <v>0</v>
      </c>
      <c r="J3408" s="29">
        <f>Лист4!E3406/1000</f>
        <v>22.9695</v>
      </c>
      <c r="K3408" s="33"/>
      <c r="L3408" s="33"/>
    </row>
    <row r="3409" spans="1:12" s="34" customFormat="1" ht="18.75" customHeight="1" x14ac:dyDescent="0.25">
      <c r="A3409" s="23" t="str">
        <f>Лист4!A3407</f>
        <v xml:space="preserve">Чкалова ул. д.6 </v>
      </c>
      <c r="B3409" s="49">
        <f t="shared" si="106"/>
        <v>18.77395744680851</v>
      </c>
      <c r="C3409" s="49">
        <f t="shared" si="107"/>
        <v>1.2800425531914892</v>
      </c>
      <c r="D3409" s="30">
        <v>0</v>
      </c>
      <c r="E3409" s="31">
        <v>1.2800425531914892</v>
      </c>
      <c r="F3409" s="32">
        <v>0</v>
      </c>
      <c r="G3409" s="32">
        <v>0</v>
      </c>
      <c r="H3409" s="32">
        <v>0</v>
      </c>
      <c r="I3409" s="32">
        <v>0</v>
      </c>
      <c r="J3409" s="29">
        <f>Лист4!E3407/1000</f>
        <v>20.053999999999998</v>
      </c>
      <c r="K3409" s="33"/>
      <c r="L3409" s="33"/>
    </row>
    <row r="3410" spans="1:12" s="34" customFormat="1" ht="18.75" customHeight="1" x14ac:dyDescent="0.25">
      <c r="A3410" s="23" t="str">
        <f>Лист4!A3408</f>
        <v xml:space="preserve">Чкалова ул. д.8 </v>
      </c>
      <c r="B3410" s="49">
        <f t="shared" si="106"/>
        <v>21.449625531914894</v>
      </c>
      <c r="C3410" s="49">
        <f t="shared" si="107"/>
        <v>1.4624744680851063</v>
      </c>
      <c r="D3410" s="30">
        <v>0</v>
      </c>
      <c r="E3410" s="31">
        <v>1.4624744680851063</v>
      </c>
      <c r="F3410" s="32">
        <v>0</v>
      </c>
      <c r="G3410" s="32">
        <v>0</v>
      </c>
      <c r="H3410" s="32">
        <v>0</v>
      </c>
      <c r="I3410" s="32">
        <v>0</v>
      </c>
      <c r="J3410" s="29">
        <f>Лист4!E3408/1000</f>
        <v>22.912099999999999</v>
      </c>
      <c r="K3410" s="33"/>
      <c r="L3410" s="33"/>
    </row>
    <row r="3411" spans="1:12" s="34" customFormat="1" ht="18.75" customHeight="1" x14ac:dyDescent="0.25">
      <c r="A3411" s="23" t="str">
        <f>Лист4!A3409</f>
        <v>50 лет Октября ул. д.1</v>
      </c>
      <c r="B3411" s="49">
        <f t="shared" si="106"/>
        <v>0</v>
      </c>
      <c r="C3411" s="49">
        <f t="shared" si="107"/>
        <v>0</v>
      </c>
      <c r="D3411" s="30">
        <v>0</v>
      </c>
      <c r="E3411" s="31">
        <v>0</v>
      </c>
      <c r="F3411" s="32">
        <v>0</v>
      </c>
      <c r="G3411" s="32">
        <v>0</v>
      </c>
      <c r="H3411" s="32">
        <v>0</v>
      </c>
      <c r="I3411" s="32">
        <v>0</v>
      </c>
      <c r="J3411" s="29">
        <f>Лист4!E3409/1000</f>
        <v>0</v>
      </c>
      <c r="K3411" s="33"/>
      <c r="L3411" s="33"/>
    </row>
    <row r="3412" spans="1:12" s="34" customFormat="1" ht="18.75" customHeight="1" x14ac:dyDescent="0.25">
      <c r="A3412" s="23" t="str">
        <f>Лист4!A3410</f>
        <v xml:space="preserve">50 лет Октября ул. д.1 </v>
      </c>
      <c r="B3412" s="49">
        <f t="shared" si="106"/>
        <v>157.07140595744684</v>
      </c>
      <c r="C3412" s="49">
        <f t="shared" si="107"/>
        <v>10.709414042553194</v>
      </c>
      <c r="D3412" s="30">
        <v>0</v>
      </c>
      <c r="E3412" s="31">
        <v>10.709414042553194</v>
      </c>
      <c r="F3412" s="32">
        <v>0</v>
      </c>
      <c r="G3412" s="32">
        <v>0</v>
      </c>
      <c r="H3412" s="32">
        <v>0</v>
      </c>
      <c r="I3412" s="32">
        <v>0</v>
      </c>
      <c r="J3412" s="29">
        <f>Лист4!E3410/1000</f>
        <v>167.78082000000003</v>
      </c>
      <c r="K3412" s="33"/>
      <c r="L3412" s="33"/>
    </row>
    <row r="3413" spans="1:12" s="34" customFormat="1" ht="18.75" customHeight="1" x14ac:dyDescent="0.25">
      <c r="A3413" s="23" t="str">
        <f>Лист4!A3411</f>
        <v xml:space="preserve">Баррикадная ул. д.13 </v>
      </c>
      <c r="B3413" s="49">
        <f t="shared" si="106"/>
        <v>277.01407659574471</v>
      </c>
      <c r="C3413" s="49">
        <f t="shared" si="107"/>
        <v>18.887323404255323</v>
      </c>
      <c r="D3413" s="30">
        <v>0</v>
      </c>
      <c r="E3413" s="31">
        <v>18.887323404255323</v>
      </c>
      <c r="F3413" s="32">
        <v>0</v>
      </c>
      <c r="G3413" s="32">
        <v>0</v>
      </c>
      <c r="H3413" s="32">
        <v>0</v>
      </c>
      <c r="I3413" s="32">
        <v>0</v>
      </c>
      <c r="J3413" s="29">
        <f>Лист4!E3411/1000</f>
        <v>295.90140000000002</v>
      </c>
      <c r="K3413" s="33"/>
      <c r="L3413" s="33"/>
    </row>
    <row r="3414" spans="1:12" s="34" customFormat="1" ht="18.75" customHeight="1" x14ac:dyDescent="0.25">
      <c r="A3414" s="23" t="str">
        <f>Лист4!A3412</f>
        <v xml:space="preserve">Баррикадная ул. д.4 </v>
      </c>
      <c r="B3414" s="49">
        <f t="shared" si="106"/>
        <v>88.51039999999999</v>
      </c>
      <c r="C3414" s="49">
        <f t="shared" si="107"/>
        <v>6.0348000000000006</v>
      </c>
      <c r="D3414" s="30">
        <v>0</v>
      </c>
      <c r="E3414" s="31">
        <v>6.0348000000000006</v>
      </c>
      <c r="F3414" s="32">
        <v>0</v>
      </c>
      <c r="G3414" s="32">
        <v>0</v>
      </c>
      <c r="H3414" s="32">
        <v>0</v>
      </c>
      <c r="I3414" s="32"/>
      <c r="J3414" s="29">
        <f>Лист4!E3412/1000</f>
        <v>94.545199999999994</v>
      </c>
      <c r="K3414" s="33"/>
      <c r="L3414" s="33"/>
    </row>
    <row r="3415" spans="1:12" s="34" customFormat="1" ht="18.75" customHeight="1" x14ac:dyDescent="0.25">
      <c r="A3415" s="23" t="str">
        <f>Лист4!A3413</f>
        <v xml:space="preserve">Баррикадная ул. д.5 </v>
      </c>
      <c r="B3415" s="49">
        <f t="shared" si="106"/>
        <v>371.15535319148938</v>
      </c>
      <c r="C3415" s="49">
        <f t="shared" si="107"/>
        <v>25.306046808510636</v>
      </c>
      <c r="D3415" s="30">
        <v>0</v>
      </c>
      <c r="E3415" s="31">
        <v>25.306046808510636</v>
      </c>
      <c r="F3415" s="32">
        <v>0</v>
      </c>
      <c r="G3415" s="32">
        <v>0</v>
      </c>
      <c r="H3415" s="32">
        <v>0</v>
      </c>
      <c r="I3415" s="32">
        <v>0</v>
      </c>
      <c r="J3415" s="29">
        <f>Лист4!E3413/1000</f>
        <v>396.46140000000003</v>
      </c>
      <c r="K3415" s="33"/>
      <c r="L3415" s="33"/>
    </row>
    <row r="3416" spans="1:12" s="34" customFormat="1" ht="18.75" customHeight="1" x14ac:dyDescent="0.25">
      <c r="A3416" s="23" t="str">
        <f>Лист4!A3414</f>
        <v xml:space="preserve">Баррикадная ул. д.7 </v>
      </c>
      <c r="B3416" s="49">
        <f t="shared" si="106"/>
        <v>678.65262978723399</v>
      </c>
      <c r="C3416" s="49">
        <f t="shared" si="107"/>
        <v>46.271770212765958</v>
      </c>
      <c r="D3416" s="30">
        <v>0</v>
      </c>
      <c r="E3416" s="31">
        <v>46.271770212765958</v>
      </c>
      <c r="F3416" s="32">
        <v>0</v>
      </c>
      <c r="G3416" s="32">
        <v>0</v>
      </c>
      <c r="H3416" s="32">
        <v>0</v>
      </c>
      <c r="I3416" s="32">
        <v>0</v>
      </c>
      <c r="J3416" s="29">
        <f>Лист4!E3414/1000</f>
        <v>724.92439999999999</v>
      </c>
      <c r="K3416" s="33"/>
      <c r="L3416" s="33"/>
    </row>
    <row r="3417" spans="1:12" s="34" customFormat="1" ht="18.75" customHeight="1" x14ac:dyDescent="0.25">
      <c r="A3417" s="23" t="str">
        <f>Лист4!A3415</f>
        <v xml:space="preserve">Мира ул. д.1 </v>
      </c>
      <c r="B3417" s="49">
        <f t="shared" si="106"/>
        <v>502.94641872340435</v>
      </c>
      <c r="C3417" s="49">
        <f t="shared" si="107"/>
        <v>34.291801276595749</v>
      </c>
      <c r="D3417" s="30">
        <v>0</v>
      </c>
      <c r="E3417" s="31">
        <v>34.291801276595749</v>
      </c>
      <c r="F3417" s="32">
        <v>0</v>
      </c>
      <c r="G3417" s="32">
        <v>0</v>
      </c>
      <c r="H3417" s="32">
        <v>0</v>
      </c>
      <c r="I3417" s="32"/>
      <c r="J3417" s="29">
        <f>Лист4!E3415/1000</f>
        <v>537.23822000000007</v>
      </c>
      <c r="K3417" s="33"/>
      <c r="L3417" s="33"/>
    </row>
    <row r="3418" spans="1:12" s="34" customFormat="1" ht="18.75" customHeight="1" x14ac:dyDescent="0.25">
      <c r="A3418" s="23" t="str">
        <f>Лист4!A3416</f>
        <v xml:space="preserve">Мира ул. д.9 </v>
      </c>
      <c r="B3418" s="49">
        <f t="shared" si="106"/>
        <v>384.16456170212757</v>
      </c>
      <c r="C3418" s="49">
        <f t="shared" si="107"/>
        <v>26.193038297872334</v>
      </c>
      <c r="D3418" s="30">
        <v>0</v>
      </c>
      <c r="E3418" s="31">
        <v>26.193038297872334</v>
      </c>
      <c r="F3418" s="32">
        <v>0</v>
      </c>
      <c r="G3418" s="32">
        <v>0</v>
      </c>
      <c r="H3418" s="32">
        <v>0</v>
      </c>
      <c r="I3418" s="32">
        <v>0</v>
      </c>
      <c r="J3418" s="29">
        <f>Лист4!E3416/1000</f>
        <v>410.35759999999993</v>
      </c>
      <c r="K3418" s="33"/>
      <c r="L3418" s="33"/>
    </row>
    <row r="3419" spans="1:12" s="34" customFormat="1" ht="18.75" customHeight="1" x14ac:dyDescent="0.25">
      <c r="A3419" s="23" t="str">
        <f>Лист4!A3417</f>
        <v xml:space="preserve">Молодежная ул. д.3 </v>
      </c>
      <c r="B3419" s="49">
        <f t="shared" si="106"/>
        <v>543.5891063829788</v>
      </c>
      <c r="C3419" s="49">
        <f t="shared" si="107"/>
        <v>37.062893617021281</v>
      </c>
      <c r="D3419" s="30">
        <v>0</v>
      </c>
      <c r="E3419" s="31">
        <v>37.062893617021281</v>
      </c>
      <c r="F3419" s="32">
        <v>0</v>
      </c>
      <c r="G3419" s="32">
        <v>0</v>
      </c>
      <c r="H3419" s="32">
        <v>0</v>
      </c>
      <c r="I3419" s="32">
        <v>0</v>
      </c>
      <c r="J3419" s="29">
        <f>Лист4!E3417/1000</f>
        <v>580.65200000000004</v>
      </c>
      <c r="K3419" s="33"/>
      <c r="L3419" s="33"/>
    </row>
    <row r="3420" spans="1:12" s="34" customFormat="1" ht="18.75" customHeight="1" x14ac:dyDescent="0.25">
      <c r="A3420" s="23" t="str">
        <f>Лист4!A3418</f>
        <v xml:space="preserve">Первомайская ул. д.10А </v>
      </c>
      <c r="B3420" s="49">
        <f t="shared" si="106"/>
        <v>16.315012765957448</v>
      </c>
      <c r="C3420" s="49">
        <f t="shared" si="107"/>
        <v>1.1123872340425534</v>
      </c>
      <c r="D3420" s="30">
        <v>0</v>
      </c>
      <c r="E3420" s="31">
        <v>1.1123872340425534</v>
      </c>
      <c r="F3420" s="32">
        <v>0</v>
      </c>
      <c r="G3420" s="32">
        <v>0</v>
      </c>
      <c r="H3420" s="32">
        <v>0</v>
      </c>
      <c r="I3420" s="32">
        <v>0</v>
      </c>
      <c r="J3420" s="29">
        <f>Лист4!E3418/1000</f>
        <v>17.427400000000002</v>
      </c>
      <c r="K3420" s="33"/>
      <c r="L3420" s="33"/>
    </row>
    <row r="3421" spans="1:12" s="34" customFormat="1" ht="18.75" customHeight="1" x14ac:dyDescent="0.25">
      <c r="A3421" s="23" t="str">
        <f>Лист4!A3419</f>
        <v xml:space="preserve">Первомайская ул. д.11 </v>
      </c>
      <c r="B3421" s="49">
        <f t="shared" si="106"/>
        <v>30.375353191489367</v>
      </c>
      <c r="C3421" s="49">
        <f t="shared" si="107"/>
        <v>2.0710468085106388</v>
      </c>
      <c r="D3421" s="30">
        <v>0</v>
      </c>
      <c r="E3421" s="31">
        <v>2.0710468085106388</v>
      </c>
      <c r="F3421" s="32">
        <v>0</v>
      </c>
      <c r="G3421" s="32">
        <v>0</v>
      </c>
      <c r="H3421" s="32">
        <v>0</v>
      </c>
      <c r="I3421" s="32">
        <v>0</v>
      </c>
      <c r="J3421" s="29">
        <f>Лист4!E3419/1000</f>
        <v>32.446400000000004</v>
      </c>
      <c r="K3421" s="33"/>
      <c r="L3421" s="33"/>
    </row>
    <row r="3422" spans="1:12" s="34" customFormat="1" ht="18.75" customHeight="1" x14ac:dyDescent="0.25">
      <c r="A3422" s="23" t="str">
        <f>Лист4!A3420</f>
        <v xml:space="preserve">Первомайская ул. д.12А </v>
      </c>
      <c r="B3422" s="49">
        <f t="shared" si="106"/>
        <v>130.94501106382978</v>
      </c>
      <c r="C3422" s="49">
        <f t="shared" si="107"/>
        <v>8.928068936170213</v>
      </c>
      <c r="D3422" s="30">
        <v>0</v>
      </c>
      <c r="E3422" s="31">
        <v>8.928068936170213</v>
      </c>
      <c r="F3422" s="32">
        <v>0</v>
      </c>
      <c r="G3422" s="32">
        <v>0</v>
      </c>
      <c r="H3422" s="32">
        <v>0</v>
      </c>
      <c r="I3422" s="32">
        <v>0</v>
      </c>
      <c r="J3422" s="29">
        <f>Лист4!E3420/1000</f>
        <v>139.87307999999999</v>
      </c>
      <c r="K3422" s="33"/>
      <c r="L3422" s="33"/>
    </row>
    <row r="3423" spans="1:12" s="34" customFormat="1" ht="18.75" customHeight="1" x14ac:dyDescent="0.25">
      <c r="A3423" s="23" t="str">
        <f>Лист4!A3421</f>
        <v xml:space="preserve">Первомайская ул. д.12Б </v>
      </c>
      <c r="B3423" s="49">
        <f t="shared" si="106"/>
        <v>230.85592340425535</v>
      </c>
      <c r="C3423" s="49">
        <f t="shared" si="107"/>
        <v>15.740176595744682</v>
      </c>
      <c r="D3423" s="30">
        <v>0</v>
      </c>
      <c r="E3423" s="31">
        <v>15.740176595744682</v>
      </c>
      <c r="F3423" s="32">
        <v>0</v>
      </c>
      <c r="G3423" s="32">
        <v>0</v>
      </c>
      <c r="H3423" s="32">
        <v>0</v>
      </c>
      <c r="I3423" s="32">
        <v>487.2</v>
      </c>
      <c r="J3423" s="29">
        <f>Лист4!E3421/1000-I3423</f>
        <v>-240.60389999999995</v>
      </c>
      <c r="K3423" s="33"/>
      <c r="L3423" s="33"/>
    </row>
    <row r="3424" spans="1:12" s="34" customFormat="1" ht="18.75" customHeight="1" x14ac:dyDescent="0.25">
      <c r="A3424" s="23" t="str">
        <f>Лист4!A3422</f>
        <v xml:space="preserve">Первомайская ул. д.12В </v>
      </c>
      <c r="B3424" s="49">
        <f t="shared" si="106"/>
        <v>81.617565957446814</v>
      </c>
      <c r="C3424" s="49">
        <f t="shared" si="107"/>
        <v>5.5648340425531915</v>
      </c>
      <c r="D3424" s="30">
        <v>0</v>
      </c>
      <c r="E3424" s="31">
        <v>5.5648340425531915</v>
      </c>
      <c r="F3424" s="32">
        <v>0</v>
      </c>
      <c r="G3424" s="32">
        <v>0</v>
      </c>
      <c r="H3424" s="32">
        <v>0</v>
      </c>
      <c r="I3424" s="32">
        <v>0</v>
      </c>
      <c r="J3424" s="29">
        <f>Лист4!E3422/1000</f>
        <v>87.182400000000001</v>
      </c>
      <c r="K3424" s="33"/>
      <c r="L3424" s="33"/>
    </row>
    <row r="3425" spans="1:12" s="34" customFormat="1" ht="18.75" customHeight="1" x14ac:dyDescent="0.25">
      <c r="A3425" s="23" t="str">
        <f>Лист4!A3423</f>
        <v xml:space="preserve">Первомайская ул. д.13 </v>
      </c>
      <c r="B3425" s="49">
        <f t="shared" si="106"/>
        <v>45.282272340425529</v>
      </c>
      <c r="C3425" s="49">
        <f t="shared" si="107"/>
        <v>3.0874276595744679</v>
      </c>
      <c r="D3425" s="30">
        <v>0</v>
      </c>
      <c r="E3425" s="31">
        <v>3.0874276595744679</v>
      </c>
      <c r="F3425" s="32">
        <v>0</v>
      </c>
      <c r="G3425" s="32">
        <v>0</v>
      </c>
      <c r="H3425" s="32">
        <v>0</v>
      </c>
      <c r="I3425" s="32">
        <v>0</v>
      </c>
      <c r="J3425" s="29">
        <f>Лист4!E3423/1000</f>
        <v>48.369699999999995</v>
      </c>
      <c r="K3425" s="33"/>
      <c r="L3425" s="33"/>
    </row>
    <row r="3426" spans="1:12" s="34" customFormat="1" ht="18.75" customHeight="1" x14ac:dyDescent="0.25">
      <c r="A3426" s="23" t="str">
        <f>Лист4!A3424</f>
        <v xml:space="preserve">Первомайская ул. д.15 </v>
      </c>
      <c r="B3426" s="49">
        <f t="shared" si="106"/>
        <v>77.091089361702132</v>
      </c>
      <c r="C3426" s="49">
        <f t="shared" si="107"/>
        <v>5.2562106382978726</v>
      </c>
      <c r="D3426" s="30">
        <v>0</v>
      </c>
      <c r="E3426" s="31">
        <v>5.2562106382978726</v>
      </c>
      <c r="F3426" s="32">
        <v>0</v>
      </c>
      <c r="G3426" s="32">
        <v>0</v>
      </c>
      <c r="H3426" s="32">
        <v>0</v>
      </c>
      <c r="I3426" s="32">
        <v>0</v>
      </c>
      <c r="J3426" s="29">
        <f>Лист4!E3424/1000</f>
        <v>82.347300000000004</v>
      </c>
      <c r="K3426" s="33"/>
      <c r="L3426" s="33"/>
    </row>
    <row r="3427" spans="1:12" s="34" customFormat="1" ht="25.5" customHeight="1" x14ac:dyDescent="0.25">
      <c r="A3427" s="23" t="str">
        <f>Лист4!A3425</f>
        <v xml:space="preserve">Первомайская ул. д.7 </v>
      </c>
      <c r="B3427" s="49">
        <f t="shared" si="106"/>
        <v>63.098246808510645</v>
      </c>
      <c r="C3427" s="49">
        <f t="shared" si="107"/>
        <v>4.3021531914893618</v>
      </c>
      <c r="D3427" s="30">
        <v>0</v>
      </c>
      <c r="E3427" s="31">
        <v>4.3021531914893618</v>
      </c>
      <c r="F3427" s="32">
        <v>0</v>
      </c>
      <c r="G3427" s="32">
        <v>0</v>
      </c>
      <c r="H3427" s="32">
        <v>0</v>
      </c>
      <c r="I3427" s="32">
        <v>0</v>
      </c>
      <c r="J3427" s="29">
        <f>Лист4!E3425/1000</f>
        <v>67.400400000000005</v>
      </c>
      <c r="K3427" s="33"/>
      <c r="L3427" s="33"/>
    </row>
    <row r="3428" spans="1:12" s="34" customFormat="1" ht="18.75" customHeight="1" x14ac:dyDescent="0.25">
      <c r="A3428" s="23" t="str">
        <f>Лист4!A3426</f>
        <v xml:space="preserve">Первомайская ул. д.8 </v>
      </c>
      <c r="B3428" s="49">
        <f t="shared" si="106"/>
        <v>80.388486808510649</v>
      </c>
      <c r="C3428" s="49">
        <f t="shared" si="107"/>
        <v>5.4810331914893622</v>
      </c>
      <c r="D3428" s="30">
        <v>0</v>
      </c>
      <c r="E3428" s="31">
        <v>5.4810331914893622</v>
      </c>
      <c r="F3428" s="32">
        <v>0</v>
      </c>
      <c r="G3428" s="32">
        <v>0</v>
      </c>
      <c r="H3428" s="32">
        <v>0</v>
      </c>
      <c r="I3428" s="32">
        <v>0</v>
      </c>
      <c r="J3428" s="29">
        <f>Лист4!E3426/1000</f>
        <v>85.869520000000009</v>
      </c>
      <c r="K3428" s="33"/>
      <c r="L3428" s="33"/>
    </row>
    <row r="3429" spans="1:12" s="34" customFormat="1" ht="18.75" customHeight="1" x14ac:dyDescent="0.25">
      <c r="A3429" s="23" t="str">
        <f>Лист4!A3427</f>
        <v xml:space="preserve">Первомайская ул. д.9 </v>
      </c>
      <c r="B3429" s="49">
        <f t="shared" si="106"/>
        <v>25.937999999999995</v>
      </c>
      <c r="C3429" s="49">
        <f t="shared" si="107"/>
        <v>1.7684999999999997</v>
      </c>
      <c r="D3429" s="30">
        <v>0</v>
      </c>
      <c r="E3429" s="31">
        <v>1.7684999999999997</v>
      </c>
      <c r="F3429" s="32">
        <v>0</v>
      </c>
      <c r="G3429" s="32">
        <v>0</v>
      </c>
      <c r="H3429" s="32">
        <v>0</v>
      </c>
      <c r="I3429" s="32">
        <v>0</v>
      </c>
      <c r="J3429" s="29">
        <f>Лист4!E3427/1000</f>
        <v>27.706499999999995</v>
      </c>
      <c r="K3429" s="33"/>
      <c r="L3429" s="33"/>
    </row>
    <row r="3430" spans="1:12" s="34" customFormat="1" ht="18.75" customHeight="1" x14ac:dyDescent="0.25">
      <c r="A3430" s="23" t="str">
        <f>Лист4!A3428</f>
        <v xml:space="preserve">70 лет Октября ул. д.1 </v>
      </c>
      <c r="B3430" s="49">
        <f t="shared" si="106"/>
        <v>35.654978723404248</v>
      </c>
      <c r="C3430" s="49">
        <f t="shared" si="107"/>
        <v>2.4310212765957444</v>
      </c>
      <c r="D3430" s="30">
        <v>0</v>
      </c>
      <c r="E3430" s="31">
        <v>2.4310212765957444</v>
      </c>
      <c r="F3430" s="32">
        <v>0</v>
      </c>
      <c r="G3430" s="32">
        <v>0</v>
      </c>
      <c r="H3430" s="32">
        <v>0</v>
      </c>
      <c r="I3430" s="32">
        <v>0</v>
      </c>
      <c r="J3430" s="29">
        <f>Лист4!E3428/1000</f>
        <v>38.085999999999991</v>
      </c>
      <c r="K3430" s="33"/>
      <c r="L3430" s="33"/>
    </row>
    <row r="3431" spans="1:12" s="34" customFormat="1" ht="18.75" customHeight="1" x14ac:dyDescent="0.25">
      <c r="A3431" s="23" t="str">
        <f>Лист4!A3429</f>
        <v xml:space="preserve">70 лет Октября ул. д.2 </v>
      </c>
      <c r="B3431" s="49">
        <f t="shared" si="106"/>
        <v>76.598382978723407</v>
      </c>
      <c r="C3431" s="49">
        <f t="shared" si="107"/>
        <v>5.2226170212765961</v>
      </c>
      <c r="D3431" s="30">
        <v>0</v>
      </c>
      <c r="E3431" s="31">
        <v>5.2226170212765961</v>
      </c>
      <c r="F3431" s="32">
        <v>0</v>
      </c>
      <c r="G3431" s="32">
        <v>0</v>
      </c>
      <c r="H3431" s="32">
        <v>0</v>
      </c>
      <c r="I3431" s="32">
        <v>0</v>
      </c>
      <c r="J3431" s="29">
        <f>Лист4!E3429/1000</f>
        <v>81.820999999999998</v>
      </c>
      <c r="K3431" s="33"/>
      <c r="L3431" s="33"/>
    </row>
    <row r="3432" spans="1:12" s="34" customFormat="1" ht="18.75" customHeight="1" x14ac:dyDescent="0.25">
      <c r="A3432" s="23" t="str">
        <f>Лист4!A3430</f>
        <v xml:space="preserve">Суворова ул. д.1А </v>
      </c>
      <c r="B3432" s="49">
        <f t="shared" si="106"/>
        <v>46.299702127659572</v>
      </c>
      <c r="C3432" s="49">
        <f t="shared" si="107"/>
        <v>3.1567978723404257</v>
      </c>
      <c r="D3432" s="30">
        <v>0</v>
      </c>
      <c r="E3432" s="31">
        <v>3.1567978723404257</v>
      </c>
      <c r="F3432" s="32">
        <v>0</v>
      </c>
      <c r="G3432" s="32">
        <v>0</v>
      </c>
      <c r="H3432" s="32">
        <v>0</v>
      </c>
      <c r="I3432" s="32">
        <v>0</v>
      </c>
      <c r="J3432" s="29">
        <f>Лист4!E3430/1000</f>
        <v>49.456499999999998</v>
      </c>
      <c r="K3432" s="33"/>
      <c r="L3432" s="33"/>
    </row>
    <row r="3433" spans="1:12" s="34" customFormat="1" ht="18.75" customHeight="1" x14ac:dyDescent="0.25">
      <c r="A3433" s="23" t="str">
        <f>Лист4!A3431</f>
        <v xml:space="preserve">Суворова ул. д.2 </v>
      </c>
      <c r="B3433" s="49">
        <f t="shared" si="106"/>
        <v>44.68733617021276</v>
      </c>
      <c r="C3433" s="49">
        <f t="shared" si="107"/>
        <v>3.0468638297872337</v>
      </c>
      <c r="D3433" s="30">
        <v>0</v>
      </c>
      <c r="E3433" s="31">
        <v>3.0468638297872337</v>
      </c>
      <c r="F3433" s="32">
        <v>0</v>
      </c>
      <c r="G3433" s="32">
        <v>0</v>
      </c>
      <c r="H3433" s="32">
        <v>0</v>
      </c>
      <c r="I3433" s="32">
        <v>0</v>
      </c>
      <c r="J3433" s="29">
        <f>Лист4!E3431/1000</f>
        <v>47.734199999999994</v>
      </c>
      <c r="K3433" s="33"/>
      <c r="L3433" s="33"/>
    </row>
    <row r="3434" spans="1:12" s="34" customFormat="1" ht="18.75" customHeight="1" x14ac:dyDescent="0.25">
      <c r="A3434" s="23" t="str">
        <f>Лист4!A3432</f>
        <v xml:space="preserve">Школьная ул. д.8 </v>
      </c>
      <c r="B3434" s="49">
        <f t="shared" si="106"/>
        <v>0</v>
      </c>
      <c r="C3434" s="49">
        <f t="shared" si="107"/>
        <v>0</v>
      </c>
      <c r="D3434" s="30">
        <v>0</v>
      </c>
      <c r="E3434" s="31">
        <v>0</v>
      </c>
      <c r="F3434" s="32">
        <v>0</v>
      </c>
      <c r="G3434" s="32">
        <v>0</v>
      </c>
      <c r="H3434" s="32">
        <v>0</v>
      </c>
      <c r="I3434" s="32">
        <v>0</v>
      </c>
      <c r="J3434" s="29">
        <f>Лист4!E3432/1000</f>
        <v>0</v>
      </c>
      <c r="K3434" s="33"/>
      <c r="L3434" s="33"/>
    </row>
    <row r="3435" spans="1:12" s="34" customFormat="1" ht="18.75" customHeight="1" x14ac:dyDescent="0.25">
      <c r="A3435" s="23" t="str">
        <f>Лист4!A3433</f>
        <v xml:space="preserve">Пушкина ул. д.19 </v>
      </c>
      <c r="B3435" s="49">
        <f t="shared" si="106"/>
        <v>8.2487829787234048</v>
      </c>
      <c r="C3435" s="49">
        <f t="shared" si="107"/>
        <v>0.56241702127659576</v>
      </c>
      <c r="D3435" s="30">
        <v>0</v>
      </c>
      <c r="E3435" s="31">
        <v>0.56241702127659576</v>
      </c>
      <c r="F3435" s="32">
        <v>0</v>
      </c>
      <c r="G3435" s="32">
        <v>0</v>
      </c>
      <c r="H3435" s="32">
        <v>0</v>
      </c>
      <c r="I3435" s="32">
        <v>0</v>
      </c>
      <c r="J3435" s="29">
        <f>Лист4!E3433/1000</f>
        <v>8.8112000000000013</v>
      </c>
      <c r="K3435" s="33"/>
      <c r="L3435" s="33"/>
    </row>
    <row r="3436" spans="1:12" s="34" customFormat="1" ht="18.75" customHeight="1" x14ac:dyDescent="0.25">
      <c r="A3436" s="23" t="str">
        <f>Лист4!A3434</f>
        <v xml:space="preserve">Садовая ул. д.23 </v>
      </c>
      <c r="B3436" s="49">
        <f t="shared" si="106"/>
        <v>0</v>
      </c>
      <c r="C3436" s="49">
        <f t="shared" si="107"/>
        <v>0</v>
      </c>
      <c r="D3436" s="30">
        <v>0</v>
      </c>
      <c r="E3436" s="31">
        <v>0</v>
      </c>
      <c r="F3436" s="32">
        <v>0</v>
      </c>
      <c r="G3436" s="32">
        <v>0</v>
      </c>
      <c r="H3436" s="32">
        <v>0</v>
      </c>
      <c r="I3436" s="32">
        <v>0</v>
      </c>
      <c r="J3436" s="29">
        <f>Лист4!E3434/1000</f>
        <v>0</v>
      </c>
      <c r="K3436" s="33"/>
      <c r="L3436" s="33"/>
    </row>
    <row r="3437" spans="1:12" s="34" customFormat="1" ht="18.75" customHeight="1" x14ac:dyDescent="0.25">
      <c r="A3437" s="23" t="str">
        <f>Лист4!A3435</f>
        <v xml:space="preserve">Садовая ул. д.25 </v>
      </c>
      <c r="B3437" s="49">
        <f t="shared" si="106"/>
        <v>0</v>
      </c>
      <c r="C3437" s="49">
        <f t="shared" si="107"/>
        <v>0</v>
      </c>
      <c r="D3437" s="30">
        <v>0</v>
      </c>
      <c r="E3437" s="31">
        <v>0</v>
      </c>
      <c r="F3437" s="32">
        <v>0</v>
      </c>
      <c r="G3437" s="32">
        <v>0</v>
      </c>
      <c r="H3437" s="32">
        <v>0</v>
      </c>
      <c r="I3437" s="32">
        <v>0</v>
      </c>
      <c r="J3437" s="29">
        <f>Лист4!E3435/1000</f>
        <v>0</v>
      </c>
      <c r="K3437" s="33"/>
      <c r="L3437" s="33"/>
    </row>
    <row r="3438" spans="1:12" s="34" customFormat="1" ht="18.75" customHeight="1" x14ac:dyDescent="0.25">
      <c r="A3438" s="23" t="str">
        <f>Лист4!A3436</f>
        <v xml:space="preserve">Садовая ул. д.27 </v>
      </c>
      <c r="B3438" s="49">
        <f t="shared" si="106"/>
        <v>0</v>
      </c>
      <c r="C3438" s="49">
        <f t="shared" si="107"/>
        <v>0</v>
      </c>
      <c r="D3438" s="30">
        <v>0</v>
      </c>
      <c r="E3438" s="31">
        <v>0</v>
      </c>
      <c r="F3438" s="32">
        <v>0</v>
      </c>
      <c r="G3438" s="32">
        <v>0</v>
      </c>
      <c r="H3438" s="32">
        <v>0</v>
      </c>
      <c r="I3438" s="32">
        <v>0</v>
      </c>
      <c r="J3438" s="29">
        <f>Лист4!E3436/1000</f>
        <v>0</v>
      </c>
      <c r="K3438" s="33"/>
      <c r="L3438" s="33"/>
    </row>
    <row r="3439" spans="1:12" s="34" customFormat="1" ht="18.75" customHeight="1" x14ac:dyDescent="0.25">
      <c r="A3439" s="23" t="str">
        <f>Лист4!A3437</f>
        <v xml:space="preserve">Садовая ул. д.29 </v>
      </c>
      <c r="B3439" s="49">
        <f t="shared" si="106"/>
        <v>0</v>
      </c>
      <c r="C3439" s="49">
        <f t="shared" si="107"/>
        <v>0</v>
      </c>
      <c r="D3439" s="30">
        <v>0</v>
      </c>
      <c r="E3439" s="31">
        <v>0</v>
      </c>
      <c r="F3439" s="32">
        <v>0</v>
      </c>
      <c r="G3439" s="32">
        <v>0</v>
      </c>
      <c r="H3439" s="32">
        <v>0</v>
      </c>
      <c r="I3439" s="32">
        <v>0</v>
      </c>
      <c r="J3439" s="29">
        <f>Лист4!E3437/1000</f>
        <v>0</v>
      </c>
      <c r="K3439" s="33"/>
      <c r="L3439" s="33"/>
    </row>
    <row r="3440" spans="1:12" s="34" customFormat="1" ht="18.75" customHeight="1" x14ac:dyDescent="0.25">
      <c r="A3440" s="23" t="str">
        <f>Лист4!A3438</f>
        <v xml:space="preserve">Гагарина ул. д.10 </v>
      </c>
      <c r="B3440" s="49">
        <f t="shared" si="106"/>
        <v>0</v>
      </c>
      <c r="C3440" s="49">
        <f t="shared" si="107"/>
        <v>0</v>
      </c>
      <c r="D3440" s="30">
        <v>0</v>
      </c>
      <c r="E3440" s="31">
        <v>0</v>
      </c>
      <c r="F3440" s="32">
        <v>0</v>
      </c>
      <c r="G3440" s="32">
        <v>0</v>
      </c>
      <c r="H3440" s="32">
        <v>0</v>
      </c>
      <c r="I3440" s="32">
        <v>0</v>
      </c>
      <c r="J3440" s="29">
        <f>Лист4!E3438/1000</f>
        <v>0</v>
      </c>
      <c r="K3440" s="33"/>
      <c r="L3440" s="33"/>
    </row>
    <row r="3441" spans="1:12" s="34" customFormat="1" ht="18.75" customHeight="1" x14ac:dyDescent="0.25">
      <c r="A3441" s="23" t="str">
        <f>Лист4!A3439</f>
        <v xml:space="preserve">Зеленая ул. д.1 </v>
      </c>
      <c r="B3441" s="49">
        <f t="shared" si="106"/>
        <v>11.939446808510638</v>
      </c>
      <c r="C3441" s="49">
        <f t="shared" si="107"/>
        <v>0.81405319148936173</v>
      </c>
      <c r="D3441" s="30">
        <v>0</v>
      </c>
      <c r="E3441" s="31">
        <v>0.81405319148936173</v>
      </c>
      <c r="F3441" s="32">
        <v>0</v>
      </c>
      <c r="G3441" s="32">
        <v>0</v>
      </c>
      <c r="H3441" s="32">
        <v>0</v>
      </c>
      <c r="I3441" s="32">
        <v>0</v>
      </c>
      <c r="J3441" s="29">
        <f>Лист4!E3439/1000</f>
        <v>12.753500000000001</v>
      </c>
      <c r="K3441" s="33"/>
      <c r="L3441" s="33"/>
    </row>
    <row r="3442" spans="1:12" s="34" customFormat="1" ht="18.75" customHeight="1" x14ac:dyDescent="0.25">
      <c r="A3442" s="23" t="str">
        <f>Лист4!A3440</f>
        <v xml:space="preserve">Зеленая ул. д.14А </v>
      </c>
      <c r="B3442" s="49">
        <f t="shared" si="106"/>
        <v>10.102025531914894</v>
      </c>
      <c r="C3442" s="49">
        <f t="shared" si="107"/>
        <v>0.68877446808510623</v>
      </c>
      <c r="D3442" s="30">
        <v>0</v>
      </c>
      <c r="E3442" s="31">
        <v>0.68877446808510623</v>
      </c>
      <c r="F3442" s="32">
        <v>0</v>
      </c>
      <c r="G3442" s="32">
        <v>0</v>
      </c>
      <c r="H3442" s="32">
        <v>0</v>
      </c>
      <c r="I3442" s="32">
        <v>0</v>
      </c>
      <c r="J3442" s="29">
        <f>Лист4!E3440/1000</f>
        <v>10.790799999999999</v>
      </c>
      <c r="K3442" s="33"/>
      <c r="L3442" s="33"/>
    </row>
    <row r="3443" spans="1:12" s="34" customFormat="1" ht="18.75" customHeight="1" x14ac:dyDescent="0.25">
      <c r="A3443" s="23" t="str">
        <f>Лист4!A3441</f>
        <v xml:space="preserve">Зеленая ул. д.1А </v>
      </c>
      <c r="B3443" s="49">
        <f t="shared" si="106"/>
        <v>44.976144680851064</v>
      </c>
      <c r="C3443" s="49">
        <f t="shared" si="107"/>
        <v>3.0665553191489359</v>
      </c>
      <c r="D3443" s="30">
        <v>0</v>
      </c>
      <c r="E3443" s="31">
        <v>3.0665553191489359</v>
      </c>
      <c r="F3443" s="32">
        <v>0</v>
      </c>
      <c r="G3443" s="32">
        <v>0</v>
      </c>
      <c r="H3443" s="32">
        <v>0</v>
      </c>
      <c r="I3443" s="32">
        <v>0</v>
      </c>
      <c r="J3443" s="29">
        <f>Лист4!E3441/1000</f>
        <v>48.042699999999996</v>
      </c>
      <c r="K3443" s="33"/>
      <c r="L3443" s="33"/>
    </row>
    <row r="3444" spans="1:12" s="34" customFormat="1" ht="18.75" customHeight="1" x14ac:dyDescent="0.25">
      <c r="A3444" s="23" t="str">
        <f>Лист4!A3442</f>
        <v xml:space="preserve">Зеленая ул. д.3 </v>
      </c>
      <c r="B3444" s="49">
        <f t="shared" si="106"/>
        <v>8.3573787234042562</v>
      </c>
      <c r="C3444" s="49">
        <f t="shared" si="107"/>
        <v>0.56982127659574477</v>
      </c>
      <c r="D3444" s="30">
        <v>0</v>
      </c>
      <c r="E3444" s="31">
        <v>0.56982127659574477</v>
      </c>
      <c r="F3444" s="32">
        <v>0</v>
      </c>
      <c r="G3444" s="32">
        <v>0</v>
      </c>
      <c r="H3444" s="32">
        <v>0</v>
      </c>
      <c r="I3444" s="32">
        <v>0</v>
      </c>
      <c r="J3444" s="29">
        <f>Лист4!E3442/1000</f>
        <v>8.9272000000000009</v>
      </c>
      <c r="K3444" s="33"/>
      <c r="L3444" s="33"/>
    </row>
    <row r="3445" spans="1:12" s="34" customFormat="1" ht="18.75" customHeight="1" x14ac:dyDescent="0.25">
      <c r="A3445" s="23" t="str">
        <f>Лист4!A3443</f>
        <v xml:space="preserve">Кирова ул. д.91А </v>
      </c>
      <c r="B3445" s="49">
        <f t="shared" si="106"/>
        <v>37.860408510638301</v>
      </c>
      <c r="C3445" s="49">
        <f t="shared" si="107"/>
        <v>2.5813914893617023</v>
      </c>
      <c r="D3445" s="30">
        <v>0</v>
      </c>
      <c r="E3445" s="31">
        <v>2.5813914893617023</v>
      </c>
      <c r="F3445" s="32">
        <v>0</v>
      </c>
      <c r="G3445" s="32">
        <v>0</v>
      </c>
      <c r="H3445" s="32">
        <v>0</v>
      </c>
      <c r="I3445" s="32">
        <v>0</v>
      </c>
      <c r="J3445" s="29">
        <f>Лист4!E3443/1000</f>
        <v>40.441800000000001</v>
      </c>
      <c r="K3445" s="33"/>
      <c r="L3445" s="33"/>
    </row>
    <row r="3446" spans="1:12" s="34" customFormat="1" ht="18.75" customHeight="1" x14ac:dyDescent="0.25">
      <c r="A3446" s="23" t="str">
        <f>Лист4!A3444</f>
        <v xml:space="preserve">Кирова ул. д.91Б </v>
      </c>
      <c r="B3446" s="49">
        <f t="shared" si="106"/>
        <v>44.844144680851066</v>
      </c>
      <c r="C3446" s="49">
        <f t="shared" si="107"/>
        <v>3.0575553191489364</v>
      </c>
      <c r="D3446" s="30">
        <v>0</v>
      </c>
      <c r="E3446" s="31">
        <v>3.0575553191489364</v>
      </c>
      <c r="F3446" s="32">
        <v>0</v>
      </c>
      <c r="G3446" s="32">
        <v>0</v>
      </c>
      <c r="H3446" s="32">
        <v>0</v>
      </c>
      <c r="I3446" s="32">
        <v>0</v>
      </c>
      <c r="J3446" s="29">
        <f>Лист4!E3444/1000</f>
        <v>47.901700000000005</v>
      </c>
      <c r="K3446" s="33"/>
      <c r="L3446" s="33"/>
    </row>
    <row r="3447" spans="1:12" s="34" customFormat="1" ht="18.75" customHeight="1" x14ac:dyDescent="0.25">
      <c r="A3447" s="23" t="str">
        <f>Лист4!A3445</f>
        <v xml:space="preserve">Кирова ул. д.93 </v>
      </c>
      <c r="B3447" s="49">
        <f t="shared" si="106"/>
        <v>25.330612765957447</v>
      </c>
      <c r="C3447" s="49">
        <f t="shared" si="107"/>
        <v>1.7270872340425532</v>
      </c>
      <c r="D3447" s="30">
        <v>0</v>
      </c>
      <c r="E3447" s="31">
        <v>1.7270872340425532</v>
      </c>
      <c r="F3447" s="32">
        <v>0</v>
      </c>
      <c r="G3447" s="32">
        <v>0</v>
      </c>
      <c r="H3447" s="32">
        <v>0</v>
      </c>
      <c r="I3447" s="32">
        <v>0</v>
      </c>
      <c r="J3447" s="29">
        <f>Лист4!E3445/1000</f>
        <v>27.057700000000001</v>
      </c>
      <c r="K3447" s="33"/>
      <c r="L3447" s="33"/>
    </row>
    <row r="3448" spans="1:12" s="34" customFormat="1" ht="18.75" customHeight="1" x14ac:dyDescent="0.25">
      <c r="A3448" s="23" t="str">
        <f>Лист4!A3446</f>
        <v xml:space="preserve">Комсомольская ул. д.113 </v>
      </c>
      <c r="B3448" s="49">
        <f t="shared" si="106"/>
        <v>1.4042553191489362</v>
      </c>
      <c r="C3448" s="49">
        <f t="shared" si="107"/>
        <v>9.5744680851063829E-2</v>
      </c>
      <c r="D3448" s="30">
        <v>0</v>
      </c>
      <c r="E3448" s="31">
        <v>9.5744680851063829E-2</v>
      </c>
      <c r="F3448" s="32">
        <v>0</v>
      </c>
      <c r="G3448" s="32">
        <v>0</v>
      </c>
      <c r="H3448" s="32">
        <v>0</v>
      </c>
      <c r="I3448" s="32">
        <v>0</v>
      </c>
      <c r="J3448" s="29">
        <f>Лист4!E3446/1000</f>
        <v>1.5</v>
      </c>
      <c r="K3448" s="33"/>
      <c r="L3448" s="33"/>
    </row>
    <row r="3449" spans="1:12" s="34" customFormat="1" ht="18.75" customHeight="1" x14ac:dyDescent="0.25">
      <c r="A3449" s="23" t="str">
        <f>Лист4!A3447</f>
        <v xml:space="preserve">Куйбышева ул. д.11 </v>
      </c>
      <c r="B3449" s="49">
        <f t="shared" si="106"/>
        <v>30.065668085106385</v>
      </c>
      <c r="C3449" s="49">
        <f t="shared" si="107"/>
        <v>2.0499319148936168</v>
      </c>
      <c r="D3449" s="30">
        <v>0</v>
      </c>
      <c r="E3449" s="31">
        <v>2.0499319148936168</v>
      </c>
      <c r="F3449" s="32">
        <v>0</v>
      </c>
      <c r="G3449" s="32">
        <v>0</v>
      </c>
      <c r="H3449" s="32">
        <v>0</v>
      </c>
      <c r="I3449" s="32">
        <v>0</v>
      </c>
      <c r="J3449" s="29">
        <f>Лист4!E3447/1000</f>
        <v>32.115600000000001</v>
      </c>
      <c r="K3449" s="33"/>
      <c r="L3449" s="33"/>
    </row>
    <row r="3450" spans="1:12" s="34" customFormat="1" ht="18.75" customHeight="1" x14ac:dyDescent="0.25">
      <c r="A3450" s="23" t="str">
        <f>Лист4!A3448</f>
        <v xml:space="preserve">Куйбышева ул. д.13 </v>
      </c>
      <c r="B3450" s="49">
        <f t="shared" si="106"/>
        <v>38.506834042553194</v>
      </c>
      <c r="C3450" s="49">
        <f t="shared" si="107"/>
        <v>2.6254659574468087</v>
      </c>
      <c r="D3450" s="30">
        <v>0</v>
      </c>
      <c r="E3450" s="31">
        <v>2.6254659574468087</v>
      </c>
      <c r="F3450" s="32">
        <v>0</v>
      </c>
      <c r="G3450" s="32">
        <v>0</v>
      </c>
      <c r="H3450" s="32">
        <v>0</v>
      </c>
      <c r="I3450" s="32">
        <v>0</v>
      </c>
      <c r="J3450" s="29">
        <f>Лист4!E3448/1000</f>
        <v>41.132300000000001</v>
      </c>
      <c r="K3450" s="33"/>
      <c r="L3450" s="33"/>
    </row>
    <row r="3451" spans="1:12" s="34" customFormat="1" ht="18.75" customHeight="1" x14ac:dyDescent="0.25">
      <c r="A3451" s="23" t="str">
        <f>Лист4!A3449</f>
        <v xml:space="preserve">Куйбышева ул. д.5 </v>
      </c>
      <c r="B3451" s="49">
        <f t="shared" si="106"/>
        <v>20.920970212765958</v>
      </c>
      <c r="C3451" s="49">
        <f t="shared" si="107"/>
        <v>1.4264297872340426</v>
      </c>
      <c r="D3451" s="30">
        <v>0</v>
      </c>
      <c r="E3451" s="31">
        <v>1.4264297872340426</v>
      </c>
      <c r="F3451" s="32">
        <v>0</v>
      </c>
      <c r="G3451" s="32">
        <v>0</v>
      </c>
      <c r="H3451" s="32">
        <v>0</v>
      </c>
      <c r="I3451" s="32">
        <v>0</v>
      </c>
      <c r="J3451" s="29">
        <f>Лист4!E3449/1000</f>
        <v>22.3474</v>
      </c>
      <c r="K3451" s="33"/>
      <c r="L3451" s="33"/>
    </row>
    <row r="3452" spans="1:12" s="34" customFormat="1" ht="18.75" customHeight="1" x14ac:dyDescent="0.25">
      <c r="A3452" s="23" t="str">
        <f>Лист4!A3450</f>
        <v xml:space="preserve">Куйбышева ул. д.9 </v>
      </c>
      <c r="B3452" s="49">
        <f t="shared" si="106"/>
        <v>39.373446808510636</v>
      </c>
      <c r="C3452" s="49">
        <f t="shared" si="107"/>
        <v>2.6845531914893614</v>
      </c>
      <c r="D3452" s="30">
        <v>0</v>
      </c>
      <c r="E3452" s="31">
        <v>2.6845531914893614</v>
      </c>
      <c r="F3452" s="32">
        <v>0</v>
      </c>
      <c r="G3452" s="32">
        <v>0</v>
      </c>
      <c r="H3452" s="32">
        <v>0</v>
      </c>
      <c r="I3452" s="32">
        <v>0</v>
      </c>
      <c r="J3452" s="29">
        <f>Лист4!E3450/1000</f>
        <v>42.058</v>
      </c>
      <c r="K3452" s="33"/>
      <c r="L3452" s="33"/>
    </row>
    <row r="3453" spans="1:12" s="34" customFormat="1" ht="18.75" customHeight="1" x14ac:dyDescent="0.25">
      <c r="A3453" s="23" t="str">
        <f>Лист4!A3451</f>
        <v xml:space="preserve">Максима Горького пер. д.2 </v>
      </c>
      <c r="B3453" s="49">
        <f t="shared" si="106"/>
        <v>0</v>
      </c>
      <c r="C3453" s="49">
        <f t="shared" si="107"/>
        <v>0</v>
      </c>
      <c r="D3453" s="30">
        <v>0</v>
      </c>
      <c r="E3453" s="31">
        <v>0</v>
      </c>
      <c r="F3453" s="32">
        <v>0</v>
      </c>
      <c r="G3453" s="32">
        <v>0</v>
      </c>
      <c r="H3453" s="32">
        <v>0</v>
      </c>
      <c r="I3453" s="32">
        <v>0</v>
      </c>
      <c r="J3453" s="29">
        <f>Лист4!E3451/1000</f>
        <v>0</v>
      </c>
      <c r="K3453" s="33"/>
      <c r="L3453" s="33"/>
    </row>
    <row r="3454" spans="1:12" s="34" customFormat="1" ht="18.75" customHeight="1" x14ac:dyDescent="0.25">
      <c r="A3454" s="23" t="str">
        <f>Лист4!A3452</f>
        <v xml:space="preserve">Максима Горького ул. д.44 </v>
      </c>
      <c r="B3454" s="49">
        <f t="shared" si="106"/>
        <v>0</v>
      </c>
      <c r="C3454" s="49">
        <f t="shared" si="107"/>
        <v>0</v>
      </c>
      <c r="D3454" s="30">
        <v>0</v>
      </c>
      <c r="E3454" s="31">
        <v>0</v>
      </c>
      <c r="F3454" s="32">
        <v>0</v>
      </c>
      <c r="G3454" s="32">
        <v>0</v>
      </c>
      <c r="H3454" s="32">
        <v>0</v>
      </c>
      <c r="I3454" s="32">
        <v>0</v>
      </c>
      <c r="J3454" s="29">
        <f>Лист4!E3452/1000</f>
        <v>0</v>
      </c>
      <c r="K3454" s="33"/>
      <c r="L3454" s="33"/>
    </row>
    <row r="3455" spans="1:12" s="34" customFormat="1" ht="18.75" customHeight="1" x14ac:dyDescent="0.25">
      <c r="A3455" s="23" t="str">
        <f>Лист4!A3453</f>
        <v xml:space="preserve">Матросова ул. д.1Г </v>
      </c>
      <c r="B3455" s="49">
        <f t="shared" si="106"/>
        <v>16.907608510638298</v>
      </c>
      <c r="C3455" s="49">
        <f t="shared" si="107"/>
        <v>1.1527914893617019</v>
      </c>
      <c r="D3455" s="30">
        <v>0</v>
      </c>
      <c r="E3455" s="31">
        <v>1.1527914893617019</v>
      </c>
      <c r="F3455" s="32">
        <v>0</v>
      </c>
      <c r="G3455" s="32">
        <v>0</v>
      </c>
      <c r="H3455" s="32">
        <v>0</v>
      </c>
      <c r="I3455" s="32">
        <v>0</v>
      </c>
      <c r="J3455" s="29">
        <f>Лист4!E3453/1000</f>
        <v>18.060399999999998</v>
      </c>
      <c r="K3455" s="33"/>
      <c r="L3455" s="33"/>
    </row>
    <row r="3456" spans="1:12" s="34" customFormat="1" ht="18.75" customHeight="1" x14ac:dyDescent="0.25">
      <c r="A3456" s="23" t="str">
        <f>Лист4!A3454</f>
        <v xml:space="preserve">Мира пер. д.37Д </v>
      </c>
      <c r="B3456" s="49">
        <f t="shared" si="106"/>
        <v>40.169846808510641</v>
      </c>
      <c r="C3456" s="49">
        <f t="shared" si="107"/>
        <v>2.7388531914893619</v>
      </c>
      <c r="D3456" s="30">
        <v>0</v>
      </c>
      <c r="E3456" s="31">
        <v>2.7388531914893619</v>
      </c>
      <c r="F3456" s="32">
        <v>0</v>
      </c>
      <c r="G3456" s="32">
        <v>0</v>
      </c>
      <c r="H3456" s="32">
        <v>0</v>
      </c>
      <c r="I3456" s="32">
        <v>0</v>
      </c>
      <c r="J3456" s="29">
        <f>Лист4!E3454/1000</f>
        <v>42.908700000000003</v>
      </c>
      <c r="K3456" s="33"/>
      <c r="L3456" s="33"/>
    </row>
    <row r="3457" spans="1:12" s="34" customFormat="1" ht="18.75" customHeight="1" x14ac:dyDescent="0.25">
      <c r="A3457" s="23" t="str">
        <f>Лист4!A3455</f>
        <v xml:space="preserve">Мира пер. д.38 </v>
      </c>
      <c r="B3457" s="49">
        <f t="shared" si="106"/>
        <v>6.3906723404255317</v>
      </c>
      <c r="C3457" s="49">
        <f t="shared" si="107"/>
        <v>0.43572765957446802</v>
      </c>
      <c r="D3457" s="30">
        <v>0</v>
      </c>
      <c r="E3457" s="31">
        <v>0.43572765957446802</v>
      </c>
      <c r="F3457" s="32">
        <v>0</v>
      </c>
      <c r="G3457" s="32">
        <v>0</v>
      </c>
      <c r="H3457" s="32">
        <v>0</v>
      </c>
      <c r="I3457" s="32">
        <v>0</v>
      </c>
      <c r="J3457" s="29">
        <f>Лист4!E3455/1000</f>
        <v>6.8263999999999996</v>
      </c>
      <c r="K3457" s="33"/>
      <c r="L3457" s="33"/>
    </row>
    <row r="3458" spans="1:12" s="34" customFormat="1" ht="18.75" customHeight="1" x14ac:dyDescent="0.25">
      <c r="A3458" s="23" t="str">
        <f>Лист4!A3456</f>
        <v xml:space="preserve">Мира пер. д.40 </v>
      </c>
      <c r="B3458" s="49">
        <f t="shared" si="106"/>
        <v>31.991463829787232</v>
      </c>
      <c r="C3458" s="49">
        <f t="shared" si="107"/>
        <v>2.1812361702127658</v>
      </c>
      <c r="D3458" s="30">
        <v>0</v>
      </c>
      <c r="E3458" s="31">
        <v>2.1812361702127658</v>
      </c>
      <c r="F3458" s="32">
        <v>0</v>
      </c>
      <c r="G3458" s="32">
        <v>0</v>
      </c>
      <c r="H3458" s="32">
        <v>0</v>
      </c>
      <c r="I3458" s="32">
        <v>0</v>
      </c>
      <c r="J3458" s="29">
        <f>Лист4!E3456/1000</f>
        <v>34.172699999999999</v>
      </c>
      <c r="K3458" s="33"/>
      <c r="L3458" s="33"/>
    </row>
    <row r="3459" spans="1:12" s="34" customFormat="1" ht="18.75" customHeight="1" x14ac:dyDescent="0.25">
      <c r="A3459" s="23" t="str">
        <f>Лист4!A3457</f>
        <v xml:space="preserve">Мира пер. д.42 </v>
      </c>
      <c r="B3459" s="49">
        <f t="shared" si="106"/>
        <v>18.064434042553192</v>
      </c>
      <c r="C3459" s="49">
        <f t="shared" si="107"/>
        <v>1.2316659574468085</v>
      </c>
      <c r="D3459" s="30">
        <v>0</v>
      </c>
      <c r="E3459" s="31">
        <v>1.2316659574468085</v>
      </c>
      <c r="F3459" s="32">
        <v>0</v>
      </c>
      <c r="G3459" s="32">
        <v>0</v>
      </c>
      <c r="H3459" s="32">
        <v>0</v>
      </c>
      <c r="I3459" s="32">
        <v>0</v>
      </c>
      <c r="J3459" s="29">
        <f>Лист4!E3457/1000</f>
        <v>19.296099999999999</v>
      </c>
      <c r="K3459" s="33"/>
      <c r="L3459" s="33"/>
    </row>
    <row r="3460" spans="1:12" s="34" customFormat="1" ht="18.75" customHeight="1" x14ac:dyDescent="0.25">
      <c r="A3460" s="23" t="str">
        <f>Лист4!A3458</f>
        <v xml:space="preserve">Мира пер. д.44 </v>
      </c>
      <c r="B3460" s="49">
        <f t="shared" ref="B3460:B3523" si="108">J3460+I3460-E3460</f>
        <v>12.326459574468085</v>
      </c>
      <c r="C3460" s="49">
        <f t="shared" ref="C3460:C3523" si="109">E3460</f>
        <v>0.84044042553191489</v>
      </c>
      <c r="D3460" s="30">
        <v>0</v>
      </c>
      <c r="E3460" s="31">
        <v>0.84044042553191489</v>
      </c>
      <c r="F3460" s="32">
        <v>0</v>
      </c>
      <c r="G3460" s="32">
        <v>0</v>
      </c>
      <c r="H3460" s="32">
        <v>0</v>
      </c>
      <c r="I3460" s="32">
        <v>0</v>
      </c>
      <c r="J3460" s="29">
        <f>Лист4!E3458/1000</f>
        <v>13.1669</v>
      </c>
      <c r="K3460" s="33"/>
      <c r="L3460" s="33"/>
    </row>
    <row r="3461" spans="1:12" s="34" customFormat="1" ht="18.75" customHeight="1" x14ac:dyDescent="0.25">
      <c r="A3461" s="23" t="str">
        <f>Лист4!A3459</f>
        <v xml:space="preserve">Мира пер. д.6 </v>
      </c>
      <c r="B3461" s="49">
        <f t="shared" si="108"/>
        <v>22.995710638297869</v>
      </c>
      <c r="C3461" s="49">
        <f t="shared" si="109"/>
        <v>1.5678893617021274</v>
      </c>
      <c r="D3461" s="30">
        <v>0</v>
      </c>
      <c r="E3461" s="31">
        <v>1.5678893617021274</v>
      </c>
      <c r="F3461" s="32">
        <v>0</v>
      </c>
      <c r="G3461" s="32">
        <v>0</v>
      </c>
      <c r="H3461" s="32">
        <v>0</v>
      </c>
      <c r="I3461" s="32">
        <v>0</v>
      </c>
      <c r="J3461" s="29">
        <f>Лист4!E3459/1000</f>
        <v>24.563599999999997</v>
      </c>
      <c r="K3461" s="33"/>
      <c r="L3461" s="33"/>
    </row>
    <row r="3462" spans="1:12" s="34" customFormat="1" ht="18.75" customHeight="1" x14ac:dyDescent="0.25">
      <c r="A3462" s="23" t="str">
        <f>Лист4!A3460</f>
        <v xml:space="preserve">Мира пер. д.70 </v>
      </c>
      <c r="B3462" s="49">
        <f t="shared" si="108"/>
        <v>0.64034042553191495</v>
      </c>
      <c r="C3462" s="49">
        <f t="shared" si="109"/>
        <v>4.3659574468085112E-2</v>
      </c>
      <c r="D3462" s="30">
        <v>0</v>
      </c>
      <c r="E3462" s="31">
        <v>4.3659574468085112E-2</v>
      </c>
      <c r="F3462" s="32">
        <v>0</v>
      </c>
      <c r="G3462" s="32">
        <v>0</v>
      </c>
      <c r="H3462" s="32">
        <v>0</v>
      </c>
      <c r="I3462" s="32">
        <v>0</v>
      </c>
      <c r="J3462" s="29">
        <f>Лист4!E3460/1000</f>
        <v>0.68400000000000005</v>
      </c>
      <c r="K3462" s="33"/>
      <c r="L3462" s="33"/>
    </row>
    <row r="3463" spans="1:12" s="34" customFormat="1" ht="18.75" customHeight="1" x14ac:dyDescent="0.25">
      <c r="A3463" s="23" t="str">
        <f>Лист4!A3461</f>
        <v xml:space="preserve">Мира пер. д.72 </v>
      </c>
      <c r="B3463" s="49">
        <f t="shared" si="108"/>
        <v>7.71404255319149</v>
      </c>
      <c r="C3463" s="49">
        <f t="shared" si="109"/>
        <v>0.52595744680851064</v>
      </c>
      <c r="D3463" s="30">
        <v>0</v>
      </c>
      <c r="E3463" s="31">
        <v>0.52595744680851064</v>
      </c>
      <c r="F3463" s="32">
        <v>0</v>
      </c>
      <c r="G3463" s="32">
        <v>0</v>
      </c>
      <c r="H3463" s="32">
        <v>0</v>
      </c>
      <c r="I3463" s="32">
        <v>0</v>
      </c>
      <c r="J3463" s="29">
        <f>Лист4!E3461/1000</f>
        <v>8.24</v>
      </c>
      <c r="K3463" s="33"/>
      <c r="L3463" s="33"/>
    </row>
    <row r="3464" spans="1:12" s="34" customFormat="1" ht="25.5" customHeight="1" x14ac:dyDescent="0.25">
      <c r="A3464" s="23" t="str">
        <f>Лист4!A3462</f>
        <v xml:space="preserve">Мира ул. д.37Д </v>
      </c>
      <c r="B3464" s="49">
        <f t="shared" si="108"/>
        <v>7.1345531914893616</v>
      </c>
      <c r="C3464" s="49">
        <f t="shared" si="109"/>
        <v>0.48644680851063837</v>
      </c>
      <c r="D3464" s="30">
        <v>0</v>
      </c>
      <c r="E3464" s="31">
        <v>0.48644680851063837</v>
      </c>
      <c r="F3464" s="32">
        <v>0</v>
      </c>
      <c r="G3464" s="32">
        <v>0</v>
      </c>
      <c r="H3464" s="32">
        <v>0</v>
      </c>
      <c r="I3464" s="32">
        <v>0</v>
      </c>
      <c r="J3464" s="29">
        <f>Лист4!E3462/1000</f>
        <v>7.6210000000000004</v>
      </c>
      <c r="K3464" s="33"/>
      <c r="L3464" s="33"/>
    </row>
    <row r="3465" spans="1:12" s="34" customFormat="1" ht="25.5" customHeight="1" x14ac:dyDescent="0.25">
      <c r="A3465" s="23" t="str">
        <f>Лист4!A3463</f>
        <v xml:space="preserve">Мира ул. д.40 </v>
      </c>
      <c r="B3465" s="49">
        <f t="shared" si="108"/>
        <v>0.52238297872340433</v>
      </c>
      <c r="C3465" s="49">
        <f t="shared" si="109"/>
        <v>3.5617021276595745E-2</v>
      </c>
      <c r="D3465" s="30">
        <v>0</v>
      </c>
      <c r="E3465" s="31">
        <v>3.5617021276595745E-2</v>
      </c>
      <c r="F3465" s="32">
        <v>0</v>
      </c>
      <c r="G3465" s="32">
        <v>0</v>
      </c>
      <c r="H3465" s="32">
        <v>0</v>
      </c>
      <c r="I3465" s="32">
        <v>0</v>
      </c>
      <c r="J3465" s="29">
        <f>Лист4!E3463/1000</f>
        <v>0.55800000000000005</v>
      </c>
      <c r="K3465" s="33"/>
      <c r="L3465" s="33"/>
    </row>
    <row r="3466" spans="1:12" s="34" customFormat="1" ht="25.5" customHeight="1" x14ac:dyDescent="0.25">
      <c r="A3466" s="23" t="str">
        <f>Лист4!A3464</f>
        <v xml:space="preserve">Мира ул. д.72 </v>
      </c>
      <c r="B3466" s="49">
        <f t="shared" si="108"/>
        <v>0.49617021276595746</v>
      </c>
      <c r="C3466" s="49">
        <f t="shared" si="109"/>
        <v>3.3829787234042556E-2</v>
      </c>
      <c r="D3466" s="30">
        <v>0</v>
      </c>
      <c r="E3466" s="31">
        <v>3.3829787234042556E-2</v>
      </c>
      <c r="F3466" s="32">
        <v>0</v>
      </c>
      <c r="G3466" s="32">
        <v>0</v>
      </c>
      <c r="H3466" s="32">
        <v>0</v>
      </c>
      <c r="I3466" s="32">
        <v>0</v>
      </c>
      <c r="J3466" s="29">
        <f>Лист4!E3464/1000</f>
        <v>0.53</v>
      </c>
      <c r="K3466" s="33"/>
      <c r="L3466" s="33"/>
    </row>
    <row r="3467" spans="1:12" s="34" customFormat="1" ht="18.75" customHeight="1" x14ac:dyDescent="0.25">
      <c r="A3467" s="23" t="str">
        <f>Лист4!A3465</f>
        <v xml:space="preserve">О. Кошевого ул. д.44 </v>
      </c>
      <c r="B3467" s="49">
        <f t="shared" si="108"/>
        <v>41.382187234042561</v>
      </c>
      <c r="C3467" s="49">
        <f t="shared" si="109"/>
        <v>2.821512765957447</v>
      </c>
      <c r="D3467" s="30">
        <v>0</v>
      </c>
      <c r="E3467" s="31">
        <v>2.821512765957447</v>
      </c>
      <c r="F3467" s="32">
        <v>0</v>
      </c>
      <c r="G3467" s="32">
        <v>0</v>
      </c>
      <c r="H3467" s="32">
        <v>0</v>
      </c>
      <c r="I3467" s="32">
        <v>0</v>
      </c>
      <c r="J3467" s="29">
        <f>Лист4!E3465/1000</f>
        <v>44.203700000000005</v>
      </c>
      <c r="K3467" s="33"/>
      <c r="L3467" s="33"/>
    </row>
    <row r="3468" spans="1:12" s="34" customFormat="1" ht="18.75" customHeight="1" x14ac:dyDescent="0.25">
      <c r="A3468" s="23" t="str">
        <f>Лист4!A3466</f>
        <v xml:space="preserve">О.Кошевого ул. д.2 </v>
      </c>
      <c r="B3468" s="49">
        <f t="shared" si="108"/>
        <v>1.8199148936170213</v>
      </c>
      <c r="C3468" s="49">
        <f t="shared" si="109"/>
        <v>0.1240851063829787</v>
      </c>
      <c r="D3468" s="30">
        <v>0</v>
      </c>
      <c r="E3468" s="31">
        <v>0.1240851063829787</v>
      </c>
      <c r="F3468" s="32">
        <v>0</v>
      </c>
      <c r="G3468" s="32">
        <v>0</v>
      </c>
      <c r="H3468" s="32">
        <v>0</v>
      </c>
      <c r="I3468" s="32">
        <v>0</v>
      </c>
      <c r="J3468" s="29">
        <f>Лист4!E3466/1000</f>
        <v>1.944</v>
      </c>
      <c r="K3468" s="33"/>
      <c r="L3468" s="33"/>
    </row>
    <row r="3469" spans="1:12" s="34" customFormat="1" ht="18.75" customHeight="1" x14ac:dyDescent="0.25">
      <c r="A3469" s="23" t="str">
        <f>Лист4!A3467</f>
        <v xml:space="preserve">О.Кошевого ул. д.42 </v>
      </c>
      <c r="B3469" s="49">
        <f t="shared" si="108"/>
        <v>63.025693617021268</v>
      </c>
      <c r="C3469" s="49">
        <f t="shared" si="109"/>
        <v>4.2972063829787226</v>
      </c>
      <c r="D3469" s="30">
        <v>0</v>
      </c>
      <c r="E3469" s="31">
        <v>4.2972063829787226</v>
      </c>
      <c r="F3469" s="32">
        <v>0</v>
      </c>
      <c r="G3469" s="32">
        <v>0</v>
      </c>
      <c r="H3469" s="32">
        <v>0</v>
      </c>
      <c r="I3469" s="32">
        <v>0</v>
      </c>
      <c r="J3469" s="29">
        <f>Лист4!E3467/1000</f>
        <v>67.32289999999999</v>
      </c>
      <c r="K3469" s="33"/>
      <c r="L3469" s="33"/>
    </row>
    <row r="3470" spans="1:12" s="34" customFormat="1" ht="18.75" customHeight="1" x14ac:dyDescent="0.25">
      <c r="A3470" s="23" t="str">
        <f>Лист4!A3468</f>
        <v xml:space="preserve">О.Кошевого ул. д.44 </v>
      </c>
      <c r="B3470" s="49">
        <f t="shared" si="108"/>
        <v>8.2310051063829768</v>
      </c>
      <c r="C3470" s="49">
        <f t="shared" si="109"/>
        <v>0.56120489361702131</v>
      </c>
      <c r="D3470" s="30">
        <v>0</v>
      </c>
      <c r="E3470" s="31">
        <v>0.56120489361702131</v>
      </c>
      <c r="F3470" s="32">
        <v>0</v>
      </c>
      <c r="G3470" s="32">
        <v>0</v>
      </c>
      <c r="H3470" s="32">
        <v>0</v>
      </c>
      <c r="I3470" s="32">
        <v>0</v>
      </c>
      <c r="J3470" s="29">
        <f>Лист4!E3468/1000</f>
        <v>8.792209999999999</v>
      </c>
      <c r="K3470" s="33"/>
      <c r="L3470" s="33"/>
    </row>
    <row r="3471" spans="1:12" s="34" customFormat="1" ht="18.75" customHeight="1" x14ac:dyDescent="0.25">
      <c r="A3471" s="23" t="str">
        <f>Лист4!A3469</f>
        <v xml:space="preserve">Пугачева ул. д.11 </v>
      </c>
      <c r="B3471" s="49">
        <f t="shared" si="108"/>
        <v>26.428440851063826</v>
      </c>
      <c r="C3471" s="49">
        <f t="shared" si="109"/>
        <v>1.80193914893617</v>
      </c>
      <c r="D3471" s="30">
        <v>0</v>
      </c>
      <c r="E3471" s="31">
        <v>1.80193914893617</v>
      </c>
      <c r="F3471" s="32">
        <v>0</v>
      </c>
      <c r="G3471" s="32">
        <v>0</v>
      </c>
      <c r="H3471" s="32">
        <v>0</v>
      </c>
      <c r="I3471" s="32">
        <v>0</v>
      </c>
      <c r="J3471" s="29">
        <f>Лист4!E3469/1000</f>
        <v>28.230379999999997</v>
      </c>
      <c r="K3471" s="33"/>
      <c r="L3471" s="33"/>
    </row>
    <row r="3472" spans="1:12" s="34" customFormat="1" ht="18.75" customHeight="1" x14ac:dyDescent="0.25">
      <c r="A3472" s="23" t="str">
        <f>Лист4!A3470</f>
        <v xml:space="preserve">Пугачева ул. д.13 </v>
      </c>
      <c r="B3472" s="49">
        <f t="shared" si="108"/>
        <v>17.931778723404257</v>
      </c>
      <c r="C3472" s="49">
        <f t="shared" si="109"/>
        <v>1.2226212765957447</v>
      </c>
      <c r="D3472" s="30">
        <v>0</v>
      </c>
      <c r="E3472" s="31">
        <v>1.2226212765957447</v>
      </c>
      <c r="F3472" s="32">
        <v>0</v>
      </c>
      <c r="G3472" s="32">
        <v>0</v>
      </c>
      <c r="H3472" s="32">
        <v>0</v>
      </c>
      <c r="I3472" s="32">
        <v>0</v>
      </c>
      <c r="J3472" s="29">
        <f>Лист4!E3470/1000</f>
        <v>19.154400000000003</v>
      </c>
      <c r="K3472" s="33"/>
      <c r="L3472" s="33"/>
    </row>
    <row r="3473" spans="1:12" s="34" customFormat="1" ht="18.75" customHeight="1" x14ac:dyDescent="0.25">
      <c r="A3473" s="23" t="str">
        <f>Лист4!A3471</f>
        <v xml:space="preserve">Пугачева ул. д.15 </v>
      </c>
      <c r="B3473" s="49">
        <f t="shared" si="108"/>
        <v>19.359962553191487</v>
      </c>
      <c r="C3473" s="49">
        <f t="shared" si="109"/>
        <v>1.3199974468085105</v>
      </c>
      <c r="D3473" s="30">
        <v>0</v>
      </c>
      <c r="E3473" s="31">
        <v>1.3199974468085105</v>
      </c>
      <c r="F3473" s="32">
        <v>0</v>
      </c>
      <c r="G3473" s="32">
        <v>0</v>
      </c>
      <c r="H3473" s="32">
        <v>0</v>
      </c>
      <c r="I3473" s="32">
        <v>0</v>
      </c>
      <c r="J3473" s="29">
        <f>Лист4!E3471/1000</f>
        <v>20.679959999999998</v>
      </c>
      <c r="K3473" s="33"/>
      <c r="L3473" s="33"/>
    </row>
    <row r="3474" spans="1:12" s="34" customFormat="1" ht="18.75" customHeight="1" x14ac:dyDescent="0.25">
      <c r="A3474" s="23" t="str">
        <f>Лист4!A3472</f>
        <v xml:space="preserve">Пугачева ул. д.17 </v>
      </c>
      <c r="B3474" s="49">
        <f t="shared" si="108"/>
        <v>-16.134106382978686</v>
      </c>
      <c r="C3474" s="49">
        <f t="shared" si="109"/>
        <v>96.284046382978701</v>
      </c>
      <c r="D3474" s="30">
        <v>0</v>
      </c>
      <c r="E3474" s="31">
        <v>96.284046382978701</v>
      </c>
      <c r="F3474" s="32">
        <v>0</v>
      </c>
      <c r="G3474" s="32">
        <v>0</v>
      </c>
      <c r="H3474" s="32">
        <v>0</v>
      </c>
      <c r="I3474" s="32">
        <v>1588.6</v>
      </c>
      <c r="J3474" s="29">
        <f>Лист4!E3472/1000-I3474</f>
        <v>-1508.4500599999999</v>
      </c>
      <c r="K3474" s="33"/>
      <c r="L3474" s="33"/>
    </row>
    <row r="3475" spans="1:12" s="34" customFormat="1" ht="18.75" customHeight="1" x14ac:dyDescent="0.25">
      <c r="A3475" s="23" t="str">
        <f>Лист4!A3473</f>
        <v xml:space="preserve">Пугачева ул. д.19 </v>
      </c>
      <c r="B3475" s="49">
        <f t="shared" si="108"/>
        <v>10.971914893617022</v>
      </c>
      <c r="C3475" s="49">
        <f t="shared" si="109"/>
        <v>0.74808510638297876</v>
      </c>
      <c r="D3475" s="30">
        <v>0</v>
      </c>
      <c r="E3475" s="31">
        <v>0.74808510638297876</v>
      </c>
      <c r="F3475" s="32">
        <v>0</v>
      </c>
      <c r="G3475" s="32">
        <v>0</v>
      </c>
      <c r="H3475" s="32">
        <v>0</v>
      </c>
      <c r="I3475" s="32">
        <v>0</v>
      </c>
      <c r="J3475" s="29">
        <f>Лист4!E3473/1000</f>
        <v>11.72</v>
      </c>
      <c r="K3475" s="33"/>
      <c r="L3475" s="33"/>
    </row>
    <row r="3476" spans="1:12" s="34" customFormat="1" ht="18.75" customHeight="1" x14ac:dyDescent="0.25">
      <c r="A3476" s="23" t="str">
        <f>Лист4!A3474</f>
        <v xml:space="preserve">Пугачева ул. д.21 </v>
      </c>
      <c r="B3476" s="49">
        <f t="shared" si="108"/>
        <v>106.77446808510639</v>
      </c>
      <c r="C3476" s="49">
        <f t="shared" si="109"/>
        <v>0.77553191489361706</v>
      </c>
      <c r="D3476" s="30">
        <v>0</v>
      </c>
      <c r="E3476" s="31">
        <v>0.77553191489361706</v>
      </c>
      <c r="F3476" s="32">
        <v>0</v>
      </c>
      <c r="G3476" s="32">
        <v>0</v>
      </c>
      <c r="H3476" s="32">
        <v>0</v>
      </c>
      <c r="I3476" s="41">
        <v>95.4</v>
      </c>
      <c r="J3476" s="29">
        <f>Лист4!E3474/1000</f>
        <v>12.15</v>
      </c>
      <c r="K3476" s="33"/>
      <c r="L3476" s="33"/>
    </row>
    <row r="3477" spans="1:12" s="34" customFormat="1" ht="18.75" customHeight="1" x14ac:dyDescent="0.25">
      <c r="A3477" s="23" t="str">
        <f>Лист4!A3475</f>
        <v xml:space="preserve">Пугачева ул. д.7 </v>
      </c>
      <c r="B3477" s="49">
        <f t="shared" si="108"/>
        <v>0</v>
      </c>
      <c r="C3477" s="49">
        <f t="shared" si="109"/>
        <v>0</v>
      </c>
      <c r="D3477" s="30">
        <v>0</v>
      </c>
      <c r="E3477" s="31">
        <v>0</v>
      </c>
      <c r="F3477" s="32">
        <v>0</v>
      </c>
      <c r="G3477" s="32">
        <v>0</v>
      </c>
      <c r="H3477" s="32">
        <v>0</v>
      </c>
      <c r="I3477" s="32"/>
      <c r="J3477" s="29">
        <f>Лист4!E3475/1000</f>
        <v>0</v>
      </c>
      <c r="K3477" s="33"/>
      <c r="L3477" s="33"/>
    </row>
    <row r="3478" spans="1:12" s="34" customFormat="1" ht="18.75" customHeight="1" x14ac:dyDescent="0.25">
      <c r="A3478" s="23" t="str">
        <f>Лист4!A3476</f>
        <v xml:space="preserve">Пугачева ул. д.9 </v>
      </c>
      <c r="B3478" s="49">
        <f t="shared" si="108"/>
        <v>0</v>
      </c>
      <c r="C3478" s="49">
        <f t="shared" si="109"/>
        <v>0</v>
      </c>
      <c r="D3478" s="30">
        <v>0</v>
      </c>
      <c r="E3478" s="31">
        <v>0</v>
      </c>
      <c r="F3478" s="32">
        <v>0</v>
      </c>
      <c r="G3478" s="32">
        <v>0</v>
      </c>
      <c r="H3478" s="32">
        <v>0</v>
      </c>
      <c r="I3478" s="32">
        <v>0</v>
      </c>
      <c r="J3478" s="29">
        <f>Лист4!E3476/1000</f>
        <v>0</v>
      </c>
      <c r="K3478" s="33"/>
      <c r="L3478" s="33"/>
    </row>
    <row r="3479" spans="1:12" s="34" customFormat="1" ht="18.75" customHeight="1" x14ac:dyDescent="0.25">
      <c r="A3479" s="23" t="str">
        <f>Лист4!A3477</f>
        <v xml:space="preserve">Советская ул. д.38 </v>
      </c>
      <c r="B3479" s="49">
        <f t="shared" si="108"/>
        <v>35.225744680851065</v>
      </c>
      <c r="C3479" s="49">
        <f t="shared" si="109"/>
        <v>2.4017553191489358</v>
      </c>
      <c r="D3479" s="30">
        <v>0</v>
      </c>
      <c r="E3479" s="31">
        <v>2.4017553191489358</v>
      </c>
      <c r="F3479" s="32">
        <v>0</v>
      </c>
      <c r="G3479" s="32">
        <v>0</v>
      </c>
      <c r="H3479" s="32">
        <v>0</v>
      </c>
      <c r="I3479" s="32"/>
      <c r="J3479" s="29">
        <f>Лист4!E3477/1000</f>
        <v>37.627499999999998</v>
      </c>
      <c r="K3479" s="33"/>
      <c r="L3479" s="33"/>
    </row>
    <row r="3480" spans="1:12" s="34" customFormat="1" ht="18.75" customHeight="1" x14ac:dyDescent="0.25">
      <c r="A3480" s="23" t="str">
        <f>Лист4!A3478</f>
        <v xml:space="preserve">Советская ул. д.40 </v>
      </c>
      <c r="B3480" s="49">
        <f t="shared" si="108"/>
        <v>143.47170808510637</v>
      </c>
      <c r="C3480" s="49">
        <f t="shared" si="109"/>
        <v>9.7821619148936154</v>
      </c>
      <c r="D3480" s="30">
        <v>0</v>
      </c>
      <c r="E3480" s="31">
        <v>9.7821619148936154</v>
      </c>
      <c r="F3480" s="32">
        <v>0</v>
      </c>
      <c r="G3480" s="32">
        <v>0</v>
      </c>
      <c r="H3480" s="32">
        <v>0</v>
      </c>
      <c r="I3480" s="32">
        <v>0</v>
      </c>
      <c r="J3480" s="29">
        <f>Лист4!E3478/1000</f>
        <v>153.25386999999998</v>
      </c>
      <c r="K3480" s="33"/>
      <c r="L3480" s="33"/>
    </row>
    <row r="3481" spans="1:12" s="34" customFormat="1" ht="18.75" customHeight="1" x14ac:dyDescent="0.25">
      <c r="A3481" s="23" t="str">
        <f>Лист4!A3479</f>
        <v xml:space="preserve">Советская ул. д.42 </v>
      </c>
      <c r="B3481" s="49">
        <f t="shared" si="108"/>
        <v>31.785571914893616</v>
      </c>
      <c r="C3481" s="49">
        <f t="shared" si="109"/>
        <v>2.1671980851063832</v>
      </c>
      <c r="D3481" s="30">
        <v>0</v>
      </c>
      <c r="E3481" s="31">
        <v>2.1671980851063832</v>
      </c>
      <c r="F3481" s="32">
        <v>0</v>
      </c>
      <c r="G3481" s="32">
        <v>0</v>
      </c>
      <c r="H3481" s="32">
        <v>0</v>
      </c>
      <c r="I3481" s="32"/>
      <c r="J3481" s="29">
        <f>Лист4!E3479/1000</f>
        <v>33.952770000000001</v>
      </c>
      <c r="K3481" s="33"/>
      <c r="L3481" s="33"/>
    </row>
    <row r="3482" spans="1:12" s="34" customFormat="1" ht="18.75" customHeight="1" x14ac:dyDescent="0.25">
      <c r="A3482" s="23" t="str">
        <f>Лист4!A3480</f>
        <v xml:space="preserve">Фрунзе ул. д.2 </v>
      </c>
      <c r="B3482" s="49">
        <f t="shared" si="108"/>
        <v>34.988893617021283</v>
      </c>
      <c r="C3482" s="49">
        <f t="shared" si="109"/>
        <v>2.3856063829787235</v>
      </c>
      <c r="D3482" s="30">
        <v>0</v>
      </c>
      <c r="E3482" s="31">
        <v>2.3856063829787235</v>
      </c>
      <c r="F3482" s="32">
        <v>0</v>
      </c>
      <c r="G3482" s="32">
        <v>0</v>
      </c>
      <c r="H3482" s="32">
        <v>0</v>
      </c>
      <c r="I3482" s="32">
        <v>0</v>
      </c>
      <c r="J3482" s="29">
        <f>Лист4!E3480/1000</f>
        <v>37.374500000000005</v>
      </c>
      <c r="K3482" s="33"/>
      <c r="L3482" s="33"/>
    </row>
    <row r="3483" spans="1:12" s="34" customFormat="1" ht="18.75" customHeight="1" x14ac:dyDescent="0.25">
      <c r="A3483" s="23" t="str">
        <f>Лист4!A3481</f>
        <v xml:space="preserve">Фрунзе ул. д.4 </v>
      </c>
      <c r="B3483" s="49">
        <f t="shared" si="108"/>
        <v>34.999097872340428</v>
      </c>
      <c r="C3483" s="49">
        <f t="shared" si="109"/>
        <v>2.3863021276595751</v>
      </c>
      <c r="D3483" s="30">
        <v>0</v>
      </c>
      <c r="E3483" s="31">
        <v>2.3863021276595751</v>
      </c>
      <c r="F3483" s="32">
        <v>0</v>
      </c>
      <c r="G3483" s="32">
        <v>0</v>
      </c>
      <c r="H3483" s="32">
        <v>0</v>
      </c>
      <c r="I3483" s="32">
        <v>0</v>
      </c>
      <c r="J3483" s="29">
        <f>Лист4!E3481/1000</f>
        <v>37.385400000000004</v>
      </c>
      <c r="K3483" s="33"/>
      <c r="L3483" s="33"/>
    </row>
    <row r="3484" spans="1:12" s="34" customFormat="1" ht="18.75" customHeight="1" x14ac:dyDescent="0.25">
      <c r="A3484" s="23" t="str">
        <f>Лист4!A3482</f>
        <v xml:space="preserve">Школьная ул. д.30А </v>
      </c>
      <c r="B3484" s="49">
        <f t="shared" si="108"/>
        <v>42.410617021276593</v>
      </c>
      <c r="C3484" s="49">
        <f t="shared" si="109"/>
        <v>2.8916329787234045</v>
      </c>
      <c r="D3484" s="30">
        <v>0</v>
      </c>
      <c r="E3484" s="31">
        <v>2.8916329787234045</v>
      </c>
      <c r="F3484" s="32">
        <v>0</v>
      </c>
      <c r="G3484" s="32">
        <v>0</v>
      </c>
      <c r="H3484" s="32">
        <v>0</v>
      </c>
      <c r="I3484" s="32">
        <v>0</v>
      </c>
      <c r="J3484" s="29">
        <f>Лист4!E3482/1000</f>
        <v>45.302250000000001</v>
      </c>
      <c r="K3484" s="33"/>
      <c r="L3484" s="33"/>
    </row>
    <row r="3485" spans="1:12" s="34" customFormat="1" ht="18.75" customHeight="1" x14ac:dyDescent="0.25">
      <c r="A3485" s="23" t="str">
        <f>Лист4!A3483</f>
        <v xml:space="preserve">Школьная ул. д.40 </v>
      </c>
      <c r="B3485" s="49">
        <f t="shared" si="108"/>
        <v>107.12698723404255</v>
      </c>
      <c r="C3485" s="49">
        <f t="shared" si="109"/>
        <v>7.304112765957445</v>
      </c>
      <c r="D3485" s="30">
        <v>0</v>
      </c>
      <c r="E3485" s="31">
        <v>7.304112765957445</v>
      </c>
      <c r="F3485" s="32">
        <v>0</v>
      </c>
      <c r="G3485" s="32">
        <v>0</v>
      </c>
      <c r="H3485" s="32">
        <v>0</v>
      </c>
      <c r="I3485" s="32">
        <v>0</v>
      </c>
      <c r="J3485" s="29">
        <f>Лист4!E3483/1000</f>
        <v>114.43109999999999</v>
      </c>
      <c r="K3485" s="33"/>
      <c r="L3485" s="33"/>
    </row>
    <row r="3486" spans="1:12" s="34" customFormat="1" ht="18.75" customHeight="1" x14ac:dyDescent="0.25">
      <c r="A3486" s="23" t="str">
        <f>Лист4!A3484</f>
        <v xml:space="preserve">Школьная ул. д.40Б </v>
      </c>
      <c r="B3486" s="49">
        <f t="shared" si="108"/>
        <v>44.214851063829791</v>
      </c>
      <c r="C3486" s="49">
        <f t="shared" si="109"/>
        <v>3.0146489361702131</v>
      </c>
      <c r="D3486" s="30">
        <v>0</v>
      </c>
      <c r="E3486" s="31">
        <v>3.0146489361702131</v>
      </c>
      <c r="F3486" s="32">
        <v>0</v>
      </c>
      <c r="G3486" s="32">
        <v>0</v>
      </c>
      <c r="H3486" s="32">
        <v>0</v>
      </c>
      <c r="I3486" s="32">
        <v>0</v>
      </c>
      <c r="J3486" s="29">
        <f>Лист4!E3484/1000</f>
        <v>47.229500000000002</v>
      </c>
      <c r="K3486" s="33"/>
      <c r="L3486" s="33"/>
    </row>
    <row r="3487" spans="1:12" s="34" customFormat="1" ht="18.75" customHeight="1" x14ac:dyDescent="0.25">
      <c r="A3487" s="23" t="str">
        <f>Лист4!A3485</f>
        <v xml:space="preserve">Бебеля ул. д.3 </v>
      </c>
      <c r="B3487" s="49">
        <f t="shared" si="108"/>
        <v>125.68272340425536</v>
      </c>
      <c r="C3487" s="49">
        <f t="shared" si="109"/>
        <v>8.5692765957446841</v>
      </c>
      <c r="D3487" s="30">
        <v>0</v>
      </c>
      <c r="E3487" s="31">
        <v>8.5692765957446841</v>
      </c>
      <c r="F3487" s="32">
        <v>0</v>
      </c>
      <c r="G3487" s="32">
        <v>0</v>
      </c>
      <c r="H3487" s="32">
        <v>0</v>
      </c>
      <c r="I3487" s="32"/>
      <c r="J3487" s="29">
        <f>Лист4!E3485/1000</f>
        <v>134.25200000000004</v>
      </c>
      <c r="K3487" s="33"/>
      <c r="L3487" s="33"/>
    </row>
    <row r="3488" spans="1:12" s="34" customFormat="1" ht="18.75" customHeight="1" x14ac:dyDescent="0.25">
      <c r="A3488" s="23" t="str">
        <f>Лист4!A3486</f>
        <v xml:space="preserve">Гагарина ул. д.40 </v>
      </c>
      <c r="B3488" s="49">
        <f t="shared" si="108"/>
        <v>29.137080851063825</v>
      </c>
      <c r="C3488" s="49">
        <f t="shared" si="109"/>
        <v>1.9866191489361702</v>
      </c>
      <c r="D3488" s="30">
        <v>0</v>
      </c>
      <c r="E3488" s="31">
        <v>1.9866191489361702</v>
      </c>
      <c r="F3488" s="32">
        <v>0</v>
      </c>
      <c r="G3488" s="32">
        <v>0</v>
      </c>
      <c r="H3488" s="32">
        <v>0</v>
      </c>
      <c r="I3488" s="32">
        <v>0</v>
      </c>
      <c r="J3488" s="29">
        <f>Лист4!E3486/1000</f>
        <v>31.123699999999996</v>
      </c>
      <c r="K3488" s="33"/>
      <c r="L3488" s="33"/>
    </row>
    <row r="3489" spans="1:12" s="34" customFormat="1" ht="18.75" customHeight="1" x14ac:dyDescent="0.25">
      <c r="A3489" s="23" t="str">
        <f>Лист4!A3487</f>
        <v xml:space="preserve">Дудкина ул. д.3 </v>
      </c>
      <c r="B3489" s="49">
        <f t="shared" si="108"/>
        <v>115.27086297872341</v>
      </c>
      <c r="C3489" s="49">
        <f t="shared" si="109"/>
        <v>7.8593770212765968</v>
      </c>
      <c r="D3489" s="30">
        <v>0</v>
      </c>
      <c r="E3489" s="31">
        <v>7.8593770212765968</v>
      </c>
      <c r="F3489" s="32">
        <v>0</v>
      </c>
      <c r="G3489" s="32">
        <v>0</v>
      </c>
      <c r="H3489" s="32">
        <v>0</v>
      </c>
      <c r="I3489" s="32"/>
      <c r="J3489" s="29">
        <f>Лист4!E3487/1000</f>
        <v>123.13024000000001</v>
      </c>
      <c r="K3489" s="33"/>
      <c r="L3489" s="33"/>
    </row>
    <row r="3490" spans="1:12" s="34" customFormat="1" ht="18.75" customHeight="1" x14ac:dyDescent="0.25">
      <c r="A3490" s="23" t="str">
        <f>Лист4!A3488</f>
        <v xml:space="preserve">Дудкина ул. д.5 </v>
      </c>
      <c r="B3490" s="49">
        <f t="shared" si="108"/>
        <v>12.082212765957447</v>
      </c>
      <c r="C3490" s="49">
        <f t="shared" si="109"/>
        <v>0.82378723404255316</v>
      </c>
      <c r="D3490" s="30">
        <v>0</v>
      </c>
      <c r="E3490" s="31">
        <v>0.82378723404255316</v>
      </c>
      <c r="F3490" s="32">
        <v>0</v>
      </c>
      <c r="G3490" s="32">
        <v>0</v>
      </c>
      <c r="H3490" s="32">
        <v>0</v>
      </c>
      <c r="I3490" s="32"/>
      <c r="J3490" s="29">
        <f>Лист4!E3488/1000</f>
        <v>12.906000000000001</v>
      </c>
      <c r="K3490" s="33"/>
      <c r="L3490" s="33"/>
    </row>
    <row r="3491" spans="1:12" s="34" customFormat="1" ht="18.75" customHeight="1" x14ac:dyDescent="0.25">
      <c r="A3491" s="23" t="str">
        <f>Лист4!A3489</f>
        <v xml:space="preserve">Дудкина ул. д.9 </v>
      </c>
      <c r="B3491" s="49">
        <f t="shared" si="108"/>
        <v>15.202280851063827</v>
      </c>
      <c r="C3491" s="49">
        <f t="shared" si="109"/>
        <v>1.0365191489361703</v>
      </c>
      <c r="D3491" s="30">
        <v>0</v>
      </c>
      <c r="E3491" s="31">
        <v>1.0365191489361703</v>
      </c>
      <c r="F3491" s="32">
        <v>0</v>
      </c>
      <c r="G3491" s="32">
        <v>0</v>
      </c>
      <c r="H3491" s="32">
        <v>0</v>
      </c>
      <c r="I3491" s="32"/>
      <c r="J3491" s="29">
        <f>Лист4!E3489/1000</f>
        <v>16.238799999999998</v>
      </c>
      <c r="K3491" s="33"/>
      <c r="L3491" s="33"/>
    </row>
    <row r="3492" spans="1:12" s="34" customFormat="1" ht="18.75" customHeight="1" x14ac:dyDescent="0.25">
      <c r="A3492" s="23" t="str">
        <f>Лист4!A3490</f>
        <v xml:space="preserve">Крупской ул. д.1 </v>
      </c>
      <c r="B3492" s="49">
        <f t="shared" si="108"/>
        <v>72.757174468085097</v>
      </c>
      <c r="C3492" s="49">
        <f t="shared" si="109"/>
        <v>2.7516255319148932</v>
      </c>
      <c r="D3492" s="30">
        <v>0</v>
      </c>
      <c r="E3492" s="31">
        <v>2.7516255319148932</v>
      </c>
      <c r="F3492" s="32">
        <v>0</v>
      </c>
      <c r="G3492" s="32">
        <v>0</v>
      </c>
      <c r="H3492" s="32">
        <v>0</v>
      </c>
      <c r="I3492" s="41">
        <v>32.4</v>
      </c>
      <c r="J3492" s="29">
        <f>Лист4!E3490/1000</f>
        <v>43.108799999999995</v>
      </c>
      <c r="K3492" s="33"/>
      <c r="L3492" s="33"/>
    </row>
    <row r="3493" spans="1:12" s="34" customFormat="1" ht="18.75" customHeight="1" x14ac:dyDescent="0.25">
      <c r="A3493" s="23" t="str">
        <f>Лист4!A3491</f>
        <v xml:space="preserve">Крупской ул. д.2 </v>
      </c>
      <c r="B3493" s="49">
        <f t="shared" si="108"/>
        <v>56.737906382978721</v>
      </c>
      <c r="C3493" s="49">
        <f t="shared" si="109"/>
        <v>3.8684936170212767</v>
      </c>
      <c r="D3493" s="30">
        <v>0</v>
      </c>
      <c r="E3493" s="31">
        <v>3.8684936170212767</v>
      </c>
      <c r="F3493" s="32">
        <v>0</v>
      </c>
      <c r="G3493" s="32">
        <v>0</v>
      </c>
      <c r="H3493" s="32">
        <v>0</v>
      </c>
      <c r="I3493" s="32"/>
      <c r="J3493" s="29">
        <f>Лист4!E3491/1000</f>
        <v>60.606400000000001</v>
      </c>
      <c r="K3493" s="33"/>
      <c r="L3493" s="33"/>
    </row>
    <row r="3494" spans="1:12" s="34" customFormat="1" ht="18.75" customHeight="1" x14ac:dyDescent="0.25">
      <c r="A3494" s="23" t="str">
        <f>Лист4!A3492</f>
        <v xml:space="preserve">Ломоносова ул. д.1 </v>
      </c>
      <c r="B3494" s="49">
        <f t="shared" si="108"/>
        <v>104.0056085106383</v>
      </c>
      <c r="C3494" s="49">
        <f t="shared" si="109"/>
        <v>7.0912914893617014</v>
      </c>
      <c r="D3494" s="30">
        <v>0</v>
      </c>
      <c r="E3494" s="31">
        <v>7.0912914893617014</v>
      </c>
      <c r="F3494" s="32">
        <v>0</v>
      </c>
      <c r="G3494" s="32">
        <v>0</v>
      </c>
      <c r="H3494" s="32">
        <v>0</v>
      </c>
      <c r="I3494" s="32"/>
      <c r="J3494" s="29">
        <f>Лист4!E3492/1000</f>
        <v>111.09689999999999</v>
      </c>
      <c r="K3494" s="33"/>
      <c r="L3494" s="33"/>
    </row>
    <row r="3495" spans="1:12" s="34" customFormat="1" ht="18.75" customHeight="1" x14ac:dyDescent="0.25">
      <c r="A3495" s="23" t="str">
        <f>Лист4!A3493</f>
        <v xml:space="preserve">Ломоносова ул. д.2 </v>
      </c>
      <c r="B3495" s="49">
        <f t="shared" si="108"/>
        <v>88.508153191489356</v>
      </c>
      <c r="C3495" s="49">
        <f t="shared" si="109"/>
        <v>6.0346468085106384</v>
      </c>
      <c r="D3495" s="30">
        <v>0</v>
      </c>
      <c r="E3495" s="31">
        <v>6.0346468085106384</v>
      </c>
      <c r="F3495" s="32">
        <v>0</v>
      </c>
      <c r="G3495" s="32">
        <v>0</v>
      </c>
      <c r="H3495" s="32">
        <v>0</v>
      </c>
      <c r="I3495" s="32">
        <v>0</v>
      </c>
      <c r="J3495" s="29">
        <f>Лист4!E3493/1000</f>
        <v>94.5428</v>
      </c>
      <c r="K3495" s="33"/>
      <c r="L3495" s="33"/>
    </row>
    <row r="3496" spans="1:12" s="34" customFormat="1" ht="18.75" customHeight="1" x14ac:dyDescent="0.25">
      <c r="A3496" s="23" t="str">
        <f>Лист4!A3494</f>
        <v xml:space="preserve">Степная ул. д.18 </v>
      </c>
      <c r="B3496" s="49">
        <f t="shared" si="108"/>
        <v>12.845004255319148</v>
      </c>
      <c r="C3496" s="49">
        <f t="shared" si="109"/>
        <v>0.87579574468085086</v>
      </c>
      <c r="D3496" s="30">
        <v>0</v>
      </c>
      <c r="E3496" s="31">
        <v>0.87579574468085086</v>
      </c>
      <c r="F3496" s="32">
        <v>0</v>
      </c>
      <c r="G3496" s="32">
        <v>0</v>
      </c>
      <c r="H3496" s="32">
        <v>0</v>
      </c>
      <c r="I3496" s="32">
        <v>0</v>
      </c>
      <c r="J3496" s="29">
        <f>Лист4!E3494/1000</f>
        <v>13.720799999999999</v>
      </c>
      <c r="K3496" s="33"/>
      <c r="L3496" s="33"/>
    </row>
    <row r="3497" spans="1:12" s="34" customFormat="1" ht="18.75" customHeight="1" x14ac:dyDescent="0.25">
      <c r="A3497" s="23" t="str">
        <f>Лист4!A3495</f>
        <v xml:space="preserve">Степная ул. д.20 </v>
      </c>
      <c r="B3497" s="49">
        <f t="shared" si="108"/>
        <v>0</v>
      </c>
      <c r="C3497" s="49">
        <f t="shared" si="109"/>
        <v>0</v>
      </c>
      <c r="D3497" s="30">
        <v>0</v>
      </c>
      <c r="E3497" s="31">
        <v>0</v>
      </c>
      <c r="F3497" s="32">
        <v>0</v>
      </c>
      <c r="G3497" s="32">
        <v>0</v>
      </c>
      <c r="H3497" s="32">
        <v>0</v>
      </c>
      <c r="I3497" s="32">
        <v>0</v>
      </c>
      <c r="J3497" s="29">
        <f>Лист4!E3495/1000</f>
        <v>0</v>
      </c>
      <c r="K3497" s="33"/>
      <c r="L3497" s="33"/>
    </row>
    <row r="3498" spans="1:12" s="34" customFormat="1" ht="18.75" customHeight="1" x14ac:dyDescent="0.25">
      <c r="A3498" s="23" t="str">
        <f>Лист4!A3496</f>
        <v xml:space="preserve">Степная ул. д.22 </v>
      </c>
      <c r="B3498" s="49">
        <f t="shared" si="108"/>
        <v>0.67965957446808511</v>
      </c>
      <c r="C3498" s="49">
        <f t="shared" si="109"/>
        <v>4.6340425531914892E-2</v>
      </c>
      <c r="D3498" s="30">
        <v>0</v>
      </c>
      <c r="E3498" s="31">
        <v>4.6340425531914892E-2</v>
      </c>
      <c r="F3498" s="32">
        <v>0</v>
      </c>
      <c r="G3498" s="32">
        <v>0</v>
      </c>
      <c r="H3498" s="32">
        <v>0</v>
      </c>
      <c r="I3498" s="32">
        <v>0</v>
      </c>
      <c r="J3498" s="29">
        <f>Лист4!E3496/1000</f>
        <v>0.72599999999999998</v>
      </c>
      <c r="K3498" s="33"/>
      <c r="L3498" s="33"/>
    </row>
    <row r="3499" spans="1:12" s="34" customFormat="1" ht="18.75" customHeight="1" x14ac:dyDescent="0.25">
      <c r="A3499" s="23" t="str">
        <f>Лист4!A3497</f>
        <v xml:space="preserve">Аптечная ул. д.13 </v>
      </c>
      <c r="B3499" s="49">
        <f t="shared" si="108"/>
        <v>75.03349021276594</v>
      </c>
      <c r="C3499" s="49">
        <f t="shared" si="109"/>
        <v>5.1159197872340423</v>
      </c>
      <c r="D3499" s="30">
        <v>0</v>
      </c>
      <c r="E3499" s="31">
        <v>5.1159197872340423</v>
      </c>
      <c r="F3499" s="32">
        <v>0</v>
      </c>
      <c r="G3499" s="32">
        <v>0</v>
      </c>
      <c r="H3499" s="32">
        <v>0</v>
      </c>
      <c r="I3499" s="32"/>
      <c r="J3499" s="29">
        <f>Лист4!E3497/1000</f>
        <v>80.149409999999989</v>
      </c>
      <c r="K3499" s="33"/>
      <c r="L3499" s="33"/>
    </row>
    <row r="3500" spans="1:12" s="34" customFormat="1" ht="18.75" customHeight="1" x14ac:dyDescent="0.25">
      <c r="A3500" s="23" t="str">
        <f>Лист4!A3498</f>
        <v xml:space="preserve">Аптечная ул. д.15 </v>
      </c>
      <c r="B3500" s="49">
        <f t="shared" si="108"/>
        <v>128.10632765957448</v>
      </c>
      <c r="C3500" s="49">
        <f t="shared" si="109"/>
        <v>8.7345223404255332</v>
      </c>
      <c r="D3500" s="30">
        <v>0</v>
      </c>
      <c r="E3500" s="31">
        <v>8.7345223404255332</v>
      </c>
      <c r="F3500" s="32">
        <v>0</v>
      </c>
      <c r="G3500" s="32">
        <v>0</v>
      </c>
      <c r="H3500" s="32">
        <v>0</v>
      </c>
      <c r="I3500" s="32">
        <v>0</v>
      </c>
      <c r="J3500" s="29">
        <f>Лист4!E3498/1000</f>
        <v>136.84085000000002</v>
      </c>
      <c r="K3500" s="33"/>
      <c r="L3500" s="33"/>
    </row>
    <row r="3501" spans="1:12" s="34" customFormat="1" ht="18.75" customHeight="1" x14ac:dyDescent="0.25">
      <c r="A3501" s="23" t="str">
        <f>Лист4!A3499</f>
        <v xml:space="preserve">Аптечная ул. д.17 </v>
      </c>
      <c r="B3501" s="49">
        <f t="shared" si="108"/>
        <v>117.50752340425528</v>
      </c>
      <c r="C3501" s="49">
        <f t="shared" si="109"/>
        <v>8.0118765957446794</v>
      </c>
      <c r="D3501" s="30">
        <v>0</v>
      </c>
      <c r="E3501" s="31">
        <v>8.0118765957446794</v>
      </c>
      <c r="F3501" s="32">
        <v>0</v>
      </c>
      <c r="G3501" s="32">
        <v>0</v>
      </c>
      <c r="H3501" s="32">
        <v>0</v>
      </c>
      <c r="I3501" s="32">
        <v>419.8</v>
      </c>
      <c r="J3501" s="29">
        <f>Лист4!E3499/1000-I3501</f>
        <v>-294.28060000000005</v>
      </c>
      <c r="K3501" s="33"/>
      <c r="L3501" s="33"/>
    </row>
    <row r="3502" spans="1:12" s="34" customFormat="1" ht="18.75" customHeight="1" x14ac:dyDescent="0.25">
      <c r="A3502" s="23" t="str">
        <f>Лист4!A3500</f>
        <v xml:space="preserve">Аптечная ул. д.19 </v>
      </c>
      <c r="B3502" s="49">
        <f t="shared" si="108"/>
        <v>147.88703319148937</v>
      </c>
      <c r="C3502" s="49">
        <f t="shared" si="109"/>
        <v>10.083206808510637</v>
      </c>
      <c r="D3502" s="30">
        <v>0</v>
      </c>
      <c r="E3502" s="31">
        <v>10.083206808510637</v>
      </c>
      <c r="F3502" s="32">
        <v>0</v>
      </c>
      <c r="G3502" s="32">
        <v>0</v>
      </c>
      <c r="H3502" s="32">
        <v>0</v>
      </c>
      <c r="I3502" s="32">
        <v>0</v>
      </c>
      <c r="J3502" s="29">
        <f>Лист4!E3500/1000</f>
        <v>157.97023999999999</v>
      </c>
      <c r="K3502" s="33"/>
      <c r="L3502" s="33"/>
    </row>
    <row r="3503" spans="1:12" s="34" customFormat="1" ht="18.75" customHeight="1" x14ac:dyDescent="0.25">
      <c r="A3503" s="23" t="str">
        <f>Лист4!A3501</f>
        <v xml:space="preserve">Кирова ул. д.1 </v>
      </c>
      <c r="B3503" s="49">
        <f t="shared" si="108"/>
        <v>39.578215319148931</v>
      </c>
      <c r="C3503" s="49">
        <f t="shared" si="109"/>
        <v>2.6985146808510634</v>
      </c>
      <c r="D3503" s="30">
        <v>0</v>
      </c>
      <c r="E3503" s="31">
        <v>2.6985146808510634</v>
      </c>
      <c r="F3503" s="32">
        <v>0</v>
      </c>
      <c r="G3503" s="32">
        <v>0</v>
      </c>
      <c r="H3503" s="32">
        <v>0</v>
      </c>
      <c r="I3503" s="32">
        <v>0</v>
      </c>
      <c r="J3503" s="29">
        <f>Лист4!E3501/1000</f>
        <v>42.276729999999993</v>
      </c>
      <c r="K3503" s="33"/>
      <c r="L3503" s="33"/>
    </row>
    <row r="3504" spans="1:12" s="34" customFormat="1" ht="18.75" customHeight="1" x14ac:dyDescent="0.25">
      <c r="A3504" s="23" t="str">
        <f>Лист4!A3502</f>
        <v xml:space="preserve">Кирова ул. д.10 </v>
      </c>
      <c r="B3504" s="49">
        <f t="shared" si="108"/>
        <v>14.833336170212766</v>
      </c>
      <c r="C3504" s="49">
        <f t="shared" si="109"/>
        <v>1.0113638297872338</v>
      </c>
      <c r="D3504" s="30">
        <v>0</v>
      </c>
      <c r="E3504" s="31">
        <v>1.0113638297872338</v>
      </c>
      <c r="F3504" s="32">
        <v>0</v>
      </c>
      <c r="G3504" s="32">
        <v>0</v>
      </c>
      <c r="H3504" s="32">
        <v>0</v>
      </c>
      <c r="I3504" s="32">
        <v>0</v>
      </c>
      <c r="J3504" s="29">
        <f>Лист4!E3502/1000</f>
        <v>15.8447</v>
      </c>
      <c r="K3504" s="33"/>
      <c r="L3504" s="33"/>
    </row>
    <row r="3505" spans="1:12" s="34" customFormat="1" ht="18.75" customHeight="1" x14ac:dyDescent="0.25">
      <c r="A3505" s="23" t="str">
        <f>Лист4!A3503</f>
        <v xml:space="preserve">Кирова ул. д.12 </v>
      </c>
      <c r="B3505" s="49">
        <f t="shared" si="108"/>
        <v>12.562617872340425</v>
      </c>
      <c r="C3505" s="49">
        <f t="shared" si="109"/>
        <v>0.85654212765957438</v>
      </c>
      <c r="D3505" s="30">
        <v>0</v>
      </c>
      <c r="E3505" s="31">
        <v>0.85654212765957438</v>
      </c>
      <c r="F3505" s="32">
        <v>0</v>
      </c>
      <c r="G3505" s="32">
        <v>0</v>
      </c>
      <c r="H3505" s="32">
        <v>0</v>
      </c>
      <c r="I3505" s="32">
        <v>0</v>
      </c>
      <c r="J3505" s="29">
        <f>Лист4!E3503/1000</f>
        <v>13.41916</v>
      </c>
      <c r="K3505" s="33"/>
      <c r="L3505" s="33"/>
    </row>
    <row r="3506" spans="1:12" s="34" customFormat="1" ht="18.75" customHeight="1" x14ac:dyDescent="0.25">
      <c r="A3506" s="23" t="str">
        <f>Лист4!A3504</f>
        <v xml:space="preserve">Кирова ул. д.15 </v>
      </c>
      <c r="B3506" s="49">
        <f t="shared" si="108"/>
        <v>0</v>
      </c>
      <c r="C3506" s="49">
        <f t="shared" si="109"/>
        <v>0</v>
      </c>
      <c r="D3506" s="30">
        <v>0</v>
      </c>
      <c r="E3506" s="31">
        <v>0</v>
      </c>
      <c r="F3506" s="32">
        <v>0</v>
      </c>
      <c r="G3506" s="32">
        <v>0</v>
      </c>
      <c r="H3506" s="32">
        <v>0</v>
      </c>
      <c r="I3506" s="32"/>
      <c r="J3506" s="29">
        <f>Лист4!E3504/1000</f>
        <v>0</v>
      </c>
      <c r="K3506" s="33"/>
      <c r="L3506" s="33"/>
    </row>
    <row r="3507" spans="1:12" s="34" customFormat="1" ht="18.75" customHeight="1" x14ac:dyDescent="0.25">
      <c r="A3507" s="23" t="str">
        <f>Лист4!A3505</f>
        <v xml:space="preserve">Кирова ул. д.20 </v>
      </c>
      <c r="B3507" s="49">
        <f t="shared" si="108"/>
        <v>28.339651063829791</v>
      </c>
      <c r="C3507" s="49">
        <f t="shared" si="109"/>
        <v>1.9322489361702129</v>
      </c>
      <c r="D3507" s="30">
        <v>0</v>
      </c>
      <c r="E3507" s="31">
        <v>1.9322489361702129</v>
      </c>
      <c r="F3507" s="32">
        <v>0</v>
      </c>
      <c r="G3507" s="32">
        <v>0</v>
      </c>
      <c r="H3507" s="32">
        <v>0</v>
      </c>
      <c r="I3507" s="32">
        <v>0</v>
      </c>
      <c r="J3507" s="29">
        <f>Лист4!E3505/1000</f>
        <v>30.271900000000002</v>
      </c>
      <c r="K3507" s="33"/>
      <c r="L3507" s="33"/>
    </row>
    <row r="3508" spans="1:12" s="34" customFormat="1" ht="18.75" customHeight="1" x14ac:dyDescent="0.25">
      <c r="A3508" s="23" t="str">
        <f>Лист4!A3506</f>
        <v xml:space="preserve">Кирова ул. д.24 </v>
      </c>
      <c r="B3508" s="49">
        <f t="shared" si="108"/>
        <v>9.6084017021276598</v>
      </c>
      <c r="C3508" s="49">
        <f t="shared" si="109"/>
        <v>0.65511829787234044</v>
      </c>
      <c r="D3508" s="30">
        <v>0</v>
      </c>
      <c r="E3508" s="31">
        <v>0.65511829787234044</v>
      </c>
      <c r="F3508" s="32">
        <v>0</v>
      </c>
      <c r="G3508" s="32">
        <v>0</v>
      </c>
      <c r="H3508" s="32">
        <v>0</v>
      </c>
      <c r="I3508" s="32">
        <v>0</v>
      </c>
      <c r="J3508" s="29">
        <f>Лист4!E3506/1000</f>
        <v>10.26352</v>
      </c>
      <c r="K3508" s="33"/>
      <c r="L3508" s="33"/>
    </row>
    <row r="3509" spans="1:12" s="34" customFormat="1" ht="18.75" customHeight="1" x14ac:dyDescent="0.25">
      <c r="A3509" s="23" t="str">
        <f>Лист4!A3507</f>
        <v xml:space="preserve">Кирова ул. д.3 </v>
      </c>
      <c r="B3509" s="49">
        <f t="shared" si="108"/>
        <v>159.17250893617023</v>
      </c>
      <c r="C3509" s="49">
        <f t="shared" si="109"/>
        <v>10.852671063829787</v>
      </c>
      <c r="D3509" s="30">
        <v>0</v>
      </c>
      <c r="E3509" s="31">
        <v>10.852671063829787</v>
      </c>
      <c r="F3509" s="32">
        <v>0</v>
      </c>
      <c r="G3509" s="32">
        <v>0</v>
      </c>
      <c r="H3509" s="32">
        <v>0</v>
      </c>
      <c r="I3509" s="32">
        <v>0</v>
      </c>
      <c r="J3509" s="29">
        <f>Лист4!E3507/1000</f>
        <v>170.02518000000001</v>
      </c>
      <c r="K3509" s="33"/>
      <c r="L3509" s="33"/>
    </row>
    <row r="3510" spans="1:12" s="34" customFormat="1" ht="18.75" customHeight="1" x14ac:dyDescent="0.25">
      <c r="A3510" s="23" t="str">
        <f>Лист4!A3508</f>
        <v xml:space="preserve">Кирова ул. д.4 </v>
      </c>
      <c r="B3510" s="49">
        <f t="shared" si="108"/>
        <v>12.911949787234043</v>
      </c>
      <c r="C3510" s="49">
        <f t="shared" si="109"/>
        <v>0.88036021276595755</v>
      </c>
      <c r="D3510" s="30">
        <v>0</v>
      </c>
      <c r="E3510" s="31">
        <v>0.88036021276595755</v>
      </c>
      <c r="F3510" s="32">
        <v>0</v>
      </c>
      <c r="G3510" s="32">
        <v>0</v>
      </c>
      <c r="H3510" s="32">
        <v>0</v>
      </c>
      <c r="I3510" s="32">
        <v>0</v>
      </c>
      <c r="J3510" s="29">
        <f>Лист4!E3508/1000</f>
        <v>13.792310000000001</v>
      </c>
      <c r="K3510" s="33"/>
      <c r="L3510" s="33"/>
    </row>
    <row r="3511" spans="1:12" s="34" customFormat="1" ht="18.75" customHeight="1" x14ac:dyDescent="0.25">
      <c r="A3511" s="23" t="str">
        <f>Лист4!A3509</f>
        <v xml:space="preserve">Кирова ул. д.5 </v>
      </c>
      <c r="B3511" s="49">
        <f t="shared" si="108"/>
        <v>275.43170553191476</v>
      </c>
      <c r="C3511" s="49">
        <f t="shared" si="109"/>
        <v>18.7794344680851</v>
      </c>
      <c r="D3511" s="30">
        <v>0</v>
      </c>
      <c r="E3511" s="31">
        <v>18.7794344680851</v>
      </c>
      <c r="F3511" s="32">
        <v>0</v>
      </c>
      <c r="G3511" s="32">
        <v>0</v>
      </c>
      <c r="H3511" s="32">
        <v>0</v>
      </c>
      <c r="I3511" s="32">
        <v>0</v>
      </c>
      <c r="J3511" s="29">
        <f>Лист4!E3509/1000</f>
        <v>294.21113999999989</v>
      </c>
      <c r="K3511" s="33"/>
      <c r="L3511" s="33"/>
    </row>
    <row r="3512" spans="1:12" s="34" customFormat="1" ht="18.75" customHeight="1" x14ac:dyDescent="0.25">
      <c r="A3512" s="23" t="str">
        <f>Лист4!A3510</f>
        <v xml:space="preserve">Кирова ул. д.6 </v>
      </c>
      <c r="B3512" s="49">
        <f t="shared" si="108"/>
        <v>5.8872187234042563</v>
      </c>
      <c r="C3512" s="49">
        <f t="shared" si="109"/>
        <v>0.4014012765957447</v>
      </c>
      <c r="D3512" s="30">
        <v>0</v>
      </c>
      <c r="E3512" s="31">
        <v>0.4014012765957447</v>
      </c>
      <c r="F3512" s="32">
        <v>0</v>
      </c>
      <c r="G3512" s="32">
        <v>0</v>
      </c>
      <c r="H3512" s="32">
        <v>0</v>
      </c>
      <c r="I3512" s="32">
        <v>0</v>
      </c>
      <c r="J3512" s="29">
        <f>Лист4!E3510/1000</f>
        <v>6.2886200000000008</v>
      </c>
      <c r="K3512" s="33"/>
      <c r="L3512" s="33"/>
    </row>
    <row r="3513" spans="1:12" s="34" customFormat="1" ht="18.75" customHeight="1" x14ac:dyDescent="0.25">
      <c r="A3513" s="23" t="str">
        <f>Лист4!A3511</f>
        <v xml:space="preserve">Кирова ул. д.7 </v>
      </c>
      <c r="B3513" s="49">
        <f t="shared" si="108"/>
        <v>75.070646808510659</v>
      </c>
      <c r="C3513" s="49">
        <f t="shared" si="109"/>
        <v>5.1184531914893627</v>
      </c>
      <c r="D3513" s="30">
        <v>0</v>
      </c>
      <c r="E3513" s="31">
        <v>5.1184531914893627</v>
      </c>
      <c r="F3513" s="32">
        <v>0</v>
      </c>
      <c r="G3513" s="32">
        <v>0</v>
      </c>
      <c r="H3513" s="32">
        <v>0</v>
      </c>
      <c r="I3513" s="32">
        <v>0</v>
      </c>
      <c r="J3513" s="29">
        <f>Лист4!E3511/1000</f>
        <v>80.189100000000025</v>
      </c>
      <c r="K3513" s="33"/>
      <c r="L3513" s="33"/>
    </row>
    <row r="3514" spans="1:12" s="34" customFormat="1" ht="18.75" customHeight="1" x14ac:dyDescent="0.25">
      <c r="A3514" s="23" t="str">
        <f>Лист4!A3512</f>
        <v xml:space="preserve">Кирова ул. д.7А </v>
      </c>
      <c r="B3514" s="49">
        <f t="shared" si="108"/>
        <v>232.71214297872339</v>
      </c>
      <c r="C3514" s="49">
        <f t="shared" si="109"/>
        <v>15.866737021276595</v>
      </c>
      <c r="D3514" s="30">
        <v>0</v>
      </c>
      <c r="E3514" s="31">
        <v>15.866737021276595</v>
      </c>
      <c r="F3514" s="32">
        <v>0</v>
      </c>
      <c r="G3514" s="32">
        <v>0</v>
      </c>
      <c r="H3514" s="32">
        <v>0</v>
      </c>
      <c r="I3514" s="32">
        <v>0</v>
      </c>
      <c r="J3514" s="29">
        <f>Лист4!E3512/1000</f>
        <v>248.57888</v>
      </c>
      <c r="K3514" s="33"/>
      <c r="L3514" s="33"/>
    </row>
    <row r="3515" spans="1:12" s="34" customFormat="1" ht="18.75" customHeight="1" x14ac:dyDescent="0.25">
      <c r="A3515" s="23" t="str">
        <f>Лист4!A3513</f>
        <v xml:space="preserve">Кирова ул. д.8 </v>
      </c>
      <c r="B3515" s="49">
        <f t="shared" si="108"/>
        <v>18.710382127659571</v>
      </c>
      <c r="C3515" s="49">
        <f t="shared" si="109"/>
        <v>1.2757078723404254</v>
      </c>
      <c r="D3515" s="30">
        <v>0</v>
      </c>
      <c r="E3515" s="31">
        <v>1.2757078723404254</v>
      </c>
      <c r="F3515" s="32">
        <v>0</v>
      </c>
      <c r="G3515" s="32">
        <v>0</v>
      </c>
      <c r="H3515" s="32">
        <v>0</v>
      </c>
      <c r="I3515" s="32">
        <v>0</v>
      </c>
      <c r="J3515" s="29">
        <f>Лист4!E3513/1000</f>
        <v>19.986089999999997</v>
      </c>
      <c r="K3515" s="33"/>
      <c r="L3515" s="33"/>
    </row>
    <row r="3516" spans="1:12" s="34" customFormat="1" ht="18.75" customHeight="1" x14ac:dyDescent="0.25">
      <c r="A3516" s="23" t="str">
        <f>Лист4!A3514</f>
        <v xml:space="preserve">Корнеева ул. д.38 </v>
      </c>
      <c r="B3516" s="49">
        <f t="shared" si="108"/>
        <v>66.522851063829791</v>
      </c>
      <c r="C3516" s="49">
        <f t="shared" si="109"/>
        <v>4.5356489361702117</v>
      </c>
      <c r="D3516" s="30">
        <v>0</v>
      </c>
      <c r="E3516" s="31">
        <v>4.5356489361702117</v>
      </c>
      <c r="F3516" s="32">
        <v>0</v>
      </c>
      <c r="G3516" s="32">
        <v>0</v>
      </c>
      <c r="H3516" s="32">
        <v>0</v>
      </c>
      <c r="I3516" s="32">
        <v>0</v>
      </c>
      <c r="J3516" s="29">
        <f>Лист4!E3514/1000</f>
        <v>71.058499999999995</v>
      </c>
      <c r="K3516" s="33"/>
      <c r="L3516" s="33"/>
    </row>
    <row r="3517" spans="1:12" s="34" customFormat="1" ht="18.75" customHeight="1" x14ac:dyDescent="0.25">
      <c r="A3517" s="23" t="str">
        <f>Лист4!A3515</f>
        <v xml:space="preserve">Корнеева ул. д.40 </v>
      </c>
      <c r="B3517" s="49">
        <f t="shared" si="108"/>
        <v>49.498782978723412</v>
      </c>
      <c r="C3517" s="49">
        <f t="shared" si="109"/>
        <v>3.3749170212765964</v>
      </c>
      <c r="D3517" s="30">
        <v>0</v>
      </c>
      <c r="E3517" s="31">
        <v>3.3749170212765964</v>
      </c>
      <c r="F3517" s="32">
        <v>0</v>
      </c>
      <c r="G3517" s="32">
        <v>0</v>
      </c>
      <c r="H3517" s="32">
        <v>0</v>
      </c>
      <c r="I3517" s="32">
        <v>0</v>
      </c>
      <c r="J3517" s="29">
        <f>Лист4!E3515/1000</f>
        <v>52.873700000000007</v>
      </c>
      <c r="K3517" s="33"/>
      <c r="L3517" s="33"/>
    </row>
    <row r="3518" spans="1:12" s="34" customFormat="1" ht="18.75" customHeight="1" x14ac:dyDescent="0.25">
      <c r="A3518" s="23" t="str">
        <f>Лист4!A3516</f>
        <v xml:space="preserve">Корнеева ул. д.5 </v>
      </c>
      <c r="B3518" s="49">
        <f t="shared" si="108"/>
        <v>126.06168510638298</v>
      </c>
      <c r="C3518" s="49">
        <f t="shared" si="109"/>
        <v>8.595114893617021</v>
      </c>
      <c r="D3518" s="30">
        <v>0</v>
      </c>
      <c r="E3518" s="31">
        <v>8.595114893617021</v>
      </c>
      <c r="F3518" s="32">
        <v>0</v>
      </c>
      <c r="G3518" s="32">
        <v>0</v>
      </c>
      <c r="H3518" s="32">
        <v>0</v>
      </c>
      <c r="I3518" s="32">
        <v>0</v>
      </c>
      <c r="J3518" s="29">
        <f>Лист4!E3516/1000</f>
        <v>134.6568</v>
      </c>
      <c r="K3518" s="33"/>
      <c r="L3518" s="33"/>
    </row>
    <row r="3519" spans="1:12" s="34" customFormat="1" ht="18.75" customHeight="1" x14ac:dyDescent="0.25">
      <c r="A3519" s="23" t="str">
        <f>Лист4!A3517</f>
        <v xml:space="preserve">Набережная ул. д.1 </v>
      </c>
      <c r="B3519" s="49">
        <f t="shared" si="108"/>
        <v>112.98071914893617</v>
      </c>
      <c r="C3519" s="49">
        <f t="shared" si="109"/>
        <v>7.7032308510638288</v>
      </c>
      <c r="D3519" s="30">
        <v>0</v>
      </c>
      <c r="E3519" s="31">
        <v>7.7032308510638288</v>
      </c>
      <c r="F3519" s="32">
        <v>0</v>
      </c>
      <c r="G3519" s="32">
        <v>0</v>
      </c>
      <c r="H3519" s="32">
        <v>0</v>
      </c>
      <c r="I3519" s="32">
        <v>0</v>
      </c>
      <c r="J3519" s="29">
        <f>Лист4!E3517/1000</f>
        <v>120.68395</v>
      </c>
      <c r="K3519" s="33"/>
      <c r="L3519" s="33"/>
    </row>
    <row r="3520" spans="1:12" s="40" customFormat="1" ht="18.75" customHeight="1" x14ac:dyDescent="0.25">
      <c r="A3520" s="23" t="str">
        <f>Лист4!A3518</f>
        <v xml:space="preserve">Набережная ул. д.1А </v>
      </c>
      <c r="B3520" s="49">
        <f t="shared" si="108"/>
        <v>9.0579710638297861</v>
      </c>
      <c r="C3520" s="49">
        <f t="shared" si="109"/>
        <v>0.61758893617021271</v>
      </c>
      <c r="D3520" s="30">
        <v>0</v>
      </c>
      <c r="E3520" s="31">
        <v>0.61758893617021271</v>
      </c>
      <c r="F3520" s="32">
        <v>0</v>
      </c>
      <c r="G3520" s="32">
        <v>0</v>
      </c>
      <c r="H3520" s="32">
        <v>0</v>
      </c>
      <c r="I3520" s="32">
        <v>0</v>
      </c>
      <c r="J3520" s="29">
        <f>Лист4!E3518/1000</f>
        <v>9.6755599999999991</v>
      </c>
      <c r="K3520" s="33"/>
      <c r="L3520" s="33"/>
    </row>
    <row r="3521" spans="1:12" s="34" customFormat="1" ht="18.75" customHeight="1" x14ac:dyDescent="0.25">
      <c r="A3521" s="23" t="str">
        <f>Лист4!A3519</f>
        <v xml:space="preserve">Набережная ул. д.2 </v>
      </c>
      <c r="B3521" s="49">
        <f t="shared" si="108"/>
        <v>0</v>
      </c>
      <c r="C3521" s="49">
        <f t="shared" si="109"/>
        <v>0</v>
      </c>
      <c r="D3521" s="30">
        <v>0</v>
      </c>
      <c r="E3521" s="31">
        <v>0</v>
      </c>
      <c r="F3521" s="32">
        <v>0</v>
      </c>
      <c r="G3521" s="32">
        <v>0</v>
      </c>
      <c r="H3521" s="32">
        <v>0</v>
      </c>
      <c r="I3521" s="32">
        <v>0</v>
      </c>
      <c r="J3521" s="29">
        <f>Лист4!E3519/1000</f>
        <v>0</v>
      </c>
      <c r="K3521" s="33"/>
      <c r="L3521" s="33"/>
    </row>
    <row r="3522" spans="1:12" s="34" customFormat="1" ht="18.75" customHeight="1" x14ac:dyDescent="0.25">
      <c r="A3522" s="23" t="str">
        <f>Лист4!A3520</f>
        <v xml:space="preserve">Набережная ул. д.3 </v>
      </c>
      <c r="B3522" s="49">
        <f t="shared" si="108"/>
        <v>177.07854297872342</v>
      </c>
      <c r="C3522" s="49">
        <f t="shared" si="109"/>
        <v>12.073537021276596</v>
      </c>
      <c r="D3522" s="30">
        <v>0</v>
      </c>
      <c r="E3522" s="31">
        <v>12.073537021276596</v>
      </c>
      <c r="F3522" s="32">
        <v>0</v>
      </c>
      <c r="G3522" s="32">
        <v>0</v>
      </c>
      <c r="H3522" s="32">
        <v>0</v>
      </c>
      <c r="I3522" s="32">
        <v>0</v>
      </c>
      <c r="J3522" s="29">
        <f>Лист4!E3520/1000</f>
        <v>189.15208000000001</v>
      </c>
      <c r="K3522" s="33"/>
      <c r="L3522" s="33"/>
    </row>
    <row r="3523" spans="1:12" s="34" customFormat="1" ht="18.75" customHeight="1" x14ac:dyDescent="0.25">
      <c r="A3523" s="23" t="str">
        <f>Лист4!A3521</f>
        <v xml:space="preserve">Набережная ул. д.9 </v>
      </c>
      <c r="B3523" s="49">
        <f t="shared" si="108"/>
        <v>10.431220425531915</v>
      </c>
      <c r="C3523" s="49">
        <f t="shared" si="109"/>
        <v>0.71121957446808515</v>
      </c>
      <c r="D3523" s="30">
        <v>0</v>
      </c>
      <c r="E3523" s="31">
        <v>0.71121957446808515</v>
      </c>
      <c r="F3523" s="32">
        <v>0</v>
      </c>
      <c r="G3523" s="32">
        <v>0</v>
      </c>
      <c r="H3523" s="32">
        <v>0</v>
      </c>
      <c r="I3523" s="32">
        <v>0</v>
      </c>
      <c r="J3523" s="29">
        <f>Лист4!E3521/1000</f>
        <v>11.142440000000001</v>
      </c>
      <c r="K3523" s="33"/>
      <c r="L3523" s="33"/>
    </row>
    <row r="3524" spans="1:12" s="34" customFormat="1" ht="18.75" customHeight="1" x14ac:dyDescent="0.25">
      <c r="A3524" s="23" t="str">
        <f>Лист4!A3522</f>
        <v xml:space="preserve">Чкалова ул. д.62 </v>
      </c>
      <c r="B3524" s="49">
        <f t="shared" ref="B3524:B3587" si="110">J3524+I3524-E3524</f>
        <v>475.35263319148942</v>
      </c>
      <c r="C3524" s="49">
        <f t="shared" ref="C3524:C3587" si="111">E3524</f>
        <v>32.410406808510643</v>
      </c>
      <c r="D3524" s="30">
        <v>0</v>
      </c>
      <c r="E3524" s="31">
        <v>32.410406808510643</v>
      </c>
      <c r="F3524" s="32">
        <v>0</v>
      </c>
      <c r="G3524" s="32">
        <v>0</v>
      </c>
      <c r="H3524" s="32">
        <v>0</v>
      </c>
      <c r="I3524" s="32">
        <v>0</v>
      </c>
      <c r="J3524" s="29">
        <f>Лист4!E3522/1000</f>
        <v>507.76304000000005</v>
      </c>
      <c r="K3524" s="33"/>
      <c r="L3524" s="33"/>
    </row>
    <row r="3525" spans="1:12" s="34" customFormat="1" ht="18.75" customHeight="1" x14ac:dyDescent="0.25">
      <c r="A3525" s="23" t="str">
        <f>Лист4!A3523</f>
        <v xml:space="preserve">Школьная ул. д.33 </v>
      </c>
      <c r="B3525" s="49">
        <f t="shared" si="110"/>
        <v>14.119787234042553</v>
      </c>
      <c r="C3525" s="49">
        <f t="shared" si="111"/>
        <v>0.9627127659574467</v>
      </c>
      <c r="D3525" s="30">
        <v>0</v>
      </c>
      <c r="E3525" s="31">
        <v>0.9627127659574467</v>
      </c>
      <c r="F3525" s="32">
        <v>0</v>
      </c>
      <c r="G3525" s="32">
        <v>0</v>
      </c>
      <c r="H3525" s="32">
        <v>0</v>
      </c>
      <c r="I3525" s="32">
        <v>0</v>
      </c>
      <c r="J3525" s="29">
        <f>Лист4!E3523/1000</f>
        <v>15.0825</v>
      </c>
      <c r="K3525" s="33"/>
      <c r="L3525" s="33"/>
    </row>
    <row r="3526" spans="1:12" s="34" customFormat="1" ht="18.75" customHeight="1" x14ac:dyDescent="0.25">
      <c r="A3526" s="23" t="str">
        <f>Лист4!A3524</f>
        <v xml:space="preserve">Школьная ул. д.34 </v>
      </c>
      <c r="B3526" s="49">
        <f t="shared" si="110"/>
        <v>0</v>
      </c>
      <c r="C3526" s="49">
        <f t="shared" si="111"/>
        <v>0</v>
      </c>
      <c r="D3526" s="30">
        <v>0</v>
      </c>
      <c r="E3526" s="31">
        <v>0</v>
      </c>
      <c r="F3526" s="32">
        <v>0</v>
      </c>
      <c r="G3526" s="32">
        <v>0</v>
      </c>
      <c r="H3526" s="32">
        <v>0</v>
      </c>
      <c r="I3526" s="32">
        <v>0</v>
      </c>
      <c r="J3526" s="29">
        <f>Лист4!E3524/1000</f>
        <v>0</v>
      </c>
      <c r="K3526" s="33"/>
      <c r="L3526" s="33"/>
    </row>
    <row r="3527" spans="1:12" s="34" customFormat="1" ht="18.75" customHeight="1" x14ac:dyDescent="0.25">
      <c r="A3527" s="23" t="str">
        <f>Лист4!A3525</f>
        <v xml:space="preserve">Капитана Сафронова ул. д.19 </v>
      </c>
      <c r="B3527" s="49">
        <f t="shared" si="110"/>
        <v>0</v>
      </c>
      <c r="C3527" s="49">
        <f t="shared" si="111"/>
        <v>0</v>
      </c>
      <c r="D3527" s="30">
        <v>0</v>
      </c>
      <c r="E3527" s="31">
        <v>0</v>
      </c>
      <c r="F3527" s="32">
        <v>0</v>
      </c>
      <c r="G3527" s="32">
        <v>0</v>
      </c>
      <c r="H3527" s="32">
        <v>0</v>
      </c>
      <c r="I3527" s="32">
        <v>0</v>
      </c>
      <c r="J3527" s="29">
        <f>Лист4!E3525/1000</f>
        <v>0</v>
      </c>
      <c r="K3527" s="33"/>
      <c r="L3527" s="33"/>
    </row>
    <row r="3528" spans="1:12" s="39" customFormat="1" ht="18.75" customHeight="1" x14ac:dyDescent="0.25">
      <c r="A3528" s="23" t="str">
        <f>Лист4!A3526</f>
        <v xml:space="preserve">Волжская ул. д.48 </v>
      </c>
      <c r="B3528" s="49">
        <f t="shared" si="110"/>
        <v>0</v>
      </c>
      <c r="C3528" s="49">
        <f t="shared" si="111"/>
        <v>0</v>
      </c>
      <c r="D3528" s="30">
        <v>0</v>
      </c>
      <c r="E3528" s="31">
        <v>0</v>
      </c>
      <c r="F3528" s="32">
        <v>0</v>
      </c>
      <c r="G3528" s="32">
        <v>0</v>
      </c>
      <c r="H3528" s="32">
        <v>0</v>
      </c>
      <c r="I3528" s="32">
        <v>0</v>
      </c>
      <c r="J3528" s="29">
        <f>Лист4!E3526/1000</f>
        <v>0</v>
      </c>
      <c r="K3528" s="33"/>
      <c r="L3528" s="33"/>
    </row>
    <row r="3529" spans="1:12" s="34" customFormat="1" ht="18.75" customHeight="1" x14ac:dyDescent="0.25">
      <c r="A3529" s="23" t="str">
        <f>Лист4!A3527</f>
        <v xml:space="preserve">Ленина ул. д.6А </v>
      </c>
      <c r="B3529" s="49">
        <f t="shared" si="110"/>
        <v>0</v>
      </c>
      <c r="C3529" s="49">
        <f t="shared" si="111"/>
        <v>0</v>
      </c>
      <c r="D3529" s="30">
        <v>0</v>
      </c>
      <c r="E3529" s="31">
        <v>0</v>
      </c>
      <c r="F3529" s="32">
        <v>0</v>
      </c>
      <c r="G3529" s="32">
        <v>0</v>
      </c>
      <c r="H3529" s="32">
        <v>0</v>
      </c>
      <c r="I3529" s="32">
        <v>0</v>
      </c>
      <c r="J3529" s="29">
        <f>Лист4!E3527/1000</f>
        <v>0</v>
      </c>
      <c r="K3529" s="33"/>
      <c r="L3529" s="33"/>
    </row>
    <row r="3530" spans="1:12" s="34" customFormat="1" ht="18.75" customHeight="1" x14ac:dyDescent="0.25">
      <c r="A3530" s="23" t="str">
        <f>Лист4!A3528</f>
        <v xml:space="preserve">Любича ул. д.12 </v>
      </c>
      <c r="B3530" s="49">
        <f t="shared" si="110"/>
        <v>296.02586808510637</v>
      </c>
      <c r="C3530" s="49">
        <f t="shared" si="111"/>
        <v>20.183581914893615</v>
      </c>
      <c r="D3530" s="30">
        <v>0</v>
      </c>
      <c r="E3530" s="31">
        <v>20.183581914893615</v>
      </c>
      <c r="F3530" s="32">
        <v>0</v>
      </c>
      <c r="G3530" s="32">
        <v>0</v>
      </c>
      <c r="H3530" s="32">
        <v>0</v>
      </c>
      <c r="I3530" s="32">
        <v>0</v>
      </c>
      <c r="J3530" s="29">
        <f>Лист4!E3528/1000</f>
        <v>316.20945</v>
      </c>
      <c r="K3530" s="33"/>
      <c r="L3530" s="33"/>
    </row>
    <row r="3531" spans="1:12" s="34" customFormat="1" ht="18.75" customHeight="1" x14ac:dyDescent="0.25">
      <c r="A3531" s="23" t="str">
        <f>Лист4!A3529</f>
        <v xml:space="preserve">Любича ул. д.8 </v>
      </c>
      <c r="B3531" s="49">
        <f t="shared" si="110"/>
        <v>209.79718638297874</v>
      </c>
      <c r="C3531" s="49">
        <f t="shared" si="111"/>
        <v>14.304353617021278</v>
      </c>
      <c r="D3531" s="30">
        <v>0</v>
      </c>
      <c r="E3531" s="31">
        <v>14.304353617021278</v>
      </c>
      <c r="F3531" s="32">
        <v>0</v>
      </c>
      <c r="G3531" s="32">
        <v>0</v>
      </c>
      <c r="H3531" s="32">
        <v>0</v>
      </c>
      <c r="I3531" s="32">
        <v>0</v>
      </c>
      <c r="J3531" s="29">
        <f>Лист4!E3529/1000</f>
        <v>224.10154</v>
      </c>
      <c r="K3531" s="33"/>
      <c r="L3531" s="33"/>
    </row>
    <row r="3532" spans="1:12" s="34" customFormat="1" ht="45" customHeight="1" x14ac:dyDescent="0.25">
      <c r="A3532" s="23" t="str">
        <f>Лист4!A3530</f>
        <v xml:space="preserve">Любича ул. д.9 </v>
      </c>
      <c r="B3532" s="49">
        <f t="shared" si="110"/>
        <v>206.89087404255324</v>
      </c>
      <c r="C3532" s="49">
        <f t="shared" si="111"/>
        <v>14.106195957446811</v>
      </c>
      <c r="D3532" s="30">
        <v>0</v>
      </c>
      <c r="E3532" s="31">
        <v>14.106195957446811</v>
      </c>
      <c r="F3532" s="32">
        <v>0</v>
      </c>
      <c r="G3532" s="32">
        <v>0</v>
      </c>
      <c r="H3532" s="32">
        <v>0</v>
      </c>
      <c r="I3532" s="32">
        <v>0</v>
      </c>
      <c r="J3532" s="29">
        <f>Лист4!E3530/1000</f>
        <v>220.99707000000004</v>
      </c>
      <c r="K3532" s="33"/>
      <c r="L3532" s="33"/>
    </row>
    <row r="3533" spans="1:12" s="34" customFormat="1" ht="18.75" customHeight="1" x14ac:dyDescent="0.25">
      <c r="A3533" s="23" t="str">
        <f>Лист4!A3531</f>
        <v xml:space="preserve">Максима Горького ул. д.100 </v>
      </c>
      <c r="B3533" s="49">
        <f t="shared" si="110"/>
        <v>291.84231999999992</v>
      </c>
      <c r="C3533" s="49">
        <f t="shared" si="111"/>
        <v>19.898339999999997</v>
      </c>
      <c r="D3533" s="30">
        <v>0</v>
      </c>
      <c r="E3533" s="31">
        <v>19.898339999999997</v>
      </c>
      <c r="F3533" s="32">
        <v>0</v>
      </c>
      <c r="G3533" s="32">
        <v>0</v>
      </c>
      <c r="H3533" s="32">
        <v>0</v>
      </c>
      <c r="I3533" s="32">
        <v>236</v>
      </c>
      <c r="J3533" s="29">
        <f>Лист4!E3531/1000-I3533</f>
        <v>75.740659999999934</v>
      </c>
      <c r="K3533" s="33"/>
      <c r="L3533" s="33"/>
    </row>
    <row r="3534" spans="1:12" s="34" customFormat="1" ht="18.75" customHeight="1" x14ac:dyDescent="0.25">
      <c r="A3534" s="23" t="str">
        <f>Лист4!A3532</f>
        <v xml:space="preserve">Максима Горького ул. д.102 </v>
      </c>
      <c r="B3534" s="49">
        <f t="shared" si="110"/>
        <v>289.91699234042551</v>
      </c>
      <c r="C3534" s="49">
        <f t="shared" si="111"/>
        <v>19.767067659574465</v>
      </c>
      <c r="D3534" s="30">
        <v>0</v>
      </c>
      <c r="E3534" s="31">
        <v>19.767067659574465</v>
      </c>
      <c r="F3534" s="32">
        <v>0</v>
      </c>
      <c r="G3534" s="32">
        <v>0</v>
      </c>
      <c r="H3534" s="32">
        <v>0</v>
      </c>
      <c r="I3534" s="32">
        <v>0</v>
      </c>
      <c r="J3534" s="29">
        <f>Лист4!E3532/1000</f>
        <v>309.68405999999999</v>
      </c>
      <c r="K3534" s="33"/>
      <c r="L3534" s="33"/>
    </row>
    <row r="3535" spans="1:12" s="34" customFormat="1" ht="18.75" customHeight="1" x14ac:dyDescent="0.25">
      <c r="A3535" s="23" t="str">
        <f>Лист4!A3533</f>
        <v xml:space="preserve">Максима Горького ул. д.71 </v>
      </c>
      <c r="B3535" s="49">
        <f t="shared" si="110"/>
        <v>636.15787914893644</v>
      </c>
      <c r="C3535" s="49">
        <f t="shared" si="111"/>
        <v>43.374400851063847</v>
      </c>
      <c r="D3535" s="30">
        <v>0</v>
      </c>
      <c r="E3535" s="31">
        <v>43.374400851063847</v>
      </c>
      <c r="F3535" s="32">
        <v>0</v>
      </c>
      <c r="G3535" s="32">
        <v>0</v>
      </c>
      <c r="H3535" s="32">
        <v>0</v>
      </c>
      <c r="I3535" s="32">
        <v>0</v>
      </c>
      <c r="J3535" s="29">
        <f>Лист4!E3533/1000</f>
        <v>679.53228000000024</v>
      </c>
      <c r="K3535" s="33"/>
      <c r="L3535" s="33"/>
    </row>
    <row r="3536" spans="1:12" s="34" customFormat="1" ht="18.75" customHeight="1" x14ac:dyDescent="0.25">
      <c r="A3536" s="23" t="str">
        <f>Лист4!A3534</f>
        <v xml:space="preserve">Максима Горького ул. д.75 </v>
      </c>
      <c r="B3536" s="49">
        <f t="shared" si="110"/>
        <v>530.98689787234036</v>
      </c>
      <c r="C3536" s="49">
        <f t="shared" si="111"/>
        <v>36.203652127659574</v>
      </c>
      <c r="D3536" s="30">
        <v>0</v>
      </c>
      <c r="E3536" s="31">
        <v>36.203652127659574</v>
      </c>
      <c r="F3536" s="32">
        <v>0</v>
      </c>
      <c r="G3536" s="32">
        <v>0</v>
      </c>
      <c r="H3536" s="32">
        <v>0</v>
      </c>
      <c r="I3536" s="32"/>
      <c r="J3536" s="29">
        <f>Лист4!E3534/1000</f>
        <v>567.19054999999992</v>
      </c>
      <c r="K3536" s="33"/>
      <c r="L3536" s="33"/>
    </row>
    <row r="3537" spans="1:12" s="34" customFormat="1" ht="18.75" customHeight="1" x14ac:dyDescent="0.25">
      <c r="A3537" s="23" t="str">
        <f>Лист4!A3535</f>
        <v xml:space="preserve">Максима Горького ул. д.81 </v>
      </c>
      <c r="B3537" s="49">
        <f t="shared" si="110"/>
        <v>544.63231829787242</v>
      </c>
      <c r="C3537" s="49">
        <f t="shared" si="111"/>
        <v>37.134021702127669</v>
      </c>
      <c r="D3537" s="30">
        <v>0</v>
      </c>
      <c r="E3537" s="31">
        <v>37.134021702127669</v>
      </c>
      <c r="F3537" s="32">
        <v>0</v>
      </c>
      <c r="G3537" s="32">
        <v>0</v>
      </c>
      <c r="H3537" s="32">
        <v>0</v>
      </c>
      <c r="I3537" s="32">
        <v>0</v>
      </c>
      <c r="J3537" s="29">
        <f>Лист4!E3535/1000</f>
        <v>581.76634000000013</v>
      </c>
      <c r="K3537" s="33"/>
      <c r="L3537" s="33"/>
    </row>
    <row r="3538" spans="1:12" s="34" customFormat="1" ht="18.75" customHeight="1" x14ac:dyDescent="0.25">
      <c r="A3538" s="23" t="str">
        <f>Лист4!A3536</f>
        <v xml:space="preserve">Максима Горького ул. д.91 </v>
      </c>
      <c r="B3538" s="49">
        <f t="shared" si="110"/>
        <v>93.572487659574477</v>
      </c>
      <c r="C3538" s="49">
        <f t="shared" si="111"/>
        <v>6.3799423404255329</v>
      </c>
      <c r="D3538" s="30">
        <v>0</v>
      </c>
      <c r="E3538" s="31">
        <v>6.3799423404255329</v>
      </c>
      <c r="F3538" s="32">
        <v>0</v>
      </c>
      <c r="G3538" s="32">
        <v>0</v>
      </c>
      <c r="H3538" s="32">
        <v>0</v>
      </c>
      <c r="I3538" s="32">
        <v>0</v>
      </c>
      <c r="J3538" s="29">
        <f>Лист4!E3536/1000</f>
        <v>99.952430000000007</v>
      </c>
      <c r="K3538" s="33"/>
      <c r="L3538" s="33"/>
    </row>
    <row r="3539" spans="1:12" s="34" customFormat="1" ht="18.75" customHeight="1" x14ac:dyDescent="0.25">
      <c r="A3539" s="23" t="str">
        <f>Лист4!A3537</f>
        <v xml:space="preserve">Максима Горького ул. д.97 </v>
      </c>
      <c r="B3539" s="49">
        <f t="shared" si="110"/>
        <v>349.31781617021289</v>
      </c>
      <c r="C3539" s="49">
        <f t="shared" si="111"/>
        <v>23.817123829787242</v>
      </c>
      <c r="D3539" s="30">
        <v>0</v>
      </c>
      <c r="E3539" s="31">
        <v>23.817123829787242</v>
      </c>
      <c r="F3539" s="32">
        <v>0</v>
      </c>
      <c r="G3539" s="32">
        <v>0</v>
      </c>
      <c r="H3539" s="32">
        <v>0</v>
      </c>
      <c r="I3539" s="32">
        <v>347.2</v>
      </c>
      <c r="J3539" s="29">
        <f>Лист4!E3537/1000-I3539</f>
        <v>25.934940000000154</v>
      </c>
      <c r="K3539" s="33"/>
      <c r="L3539" s="33"/>
    </row>
    <row r="3540" spans="1:12" s="34" customFormat="1" ht="18.75" customHeight="1" x14ac:dyDescent="0.25">
      <c r="A3540" s="23" t="str">
        <f>Лист4!A3538</f>
        <v xml:space="preserve">Молодежная ул. д.10 </v>
      </c>
      <c r="B3540" s="49">
        <f t="shared" si="110"/>
        <v>206.64685191489357</v>
      </c>
      <c r="C3540" s="49">
        <f t="shared" si="111"/>
        <v>14.089558085106379</v>
      </c>
      <c r="D3540" s="30">
        <v>0</v>
      </c>
      <c r="E3540" s="31">
        <v>14.089558085106379</v>
      </c>
      <c r="F3540" s="32">
        <v>0</v>
      </c>
      <c r="G3540" s="32">
        <v>0</v>
      </c>
      <c r="H3540" s="32">
        <v>0</v>
      </c>
      <c r="I3540" s="32">
        <v>0</v>
      </c>
      <c r="J3540" s="29">
        <f>Лист4!E3538/1000</f>
        <v>220.73640999999995</v>
      </c>
      <c r="K3540" s="33"/>
      <c r="L3540" s="33"/>
    </row>
    <row r="3541" spans="1:12" s="34" customFormat="1" ht="18.75" customHeight="1" x14ac:dyDescent="0.25">
      <c r="A3541" s="23" t="str">
        <f>Лист4!A3539</f>
        <v xml:space="preserve">Молодежная ул. д.15 </v>
      </c>
      <c r="B3541" s="49">
        <f t="shared" si="110"/>
        <v>64.395778723404277</v>
      </c>
      <c r="C3541" s="49">
        <f t="shared" si="111"/>
        <v>4.3906212765957449</v>
      </c>
      <c r="D3541" s="30">
        <v>0</v>
      </c>
      <c r="E3541" s="31">
        <v>4.3906212765957449</v>
      </c>
      <c r="F3541" s="32">
        <v>0</v>
      </c>
      <c r="G3541" s="32">
        <v>0</v>
      </c>
      <c r="H3541" s="32">
        <v>0</v>
      </c>
      <c r="I3541" s="32"/>
      <c r="J3541" s="29">
        <f>Лист4!E3539/1000</f>
        <v>68.786400000000015</v>
      </c>
      <c r="K3541" s="33"/>
      <c r="L3541" s="33"/>
    </row>
    <row r="3542" spans="1:12" s="34" customFormat="1" ht="18.75" customHeight="1" x14ac:dyDescent="0.25">
      <c r="A3542" s="23" t="str">
        <f>Лист4!A3540</f>
        <v xml:space="preserve">Молодежная ул. д.16 </v>
      </c>
      <c r="B3542" s="49">
        <f t="shared" si="110"/>
        <v>288.20000936170214</v>
      </c>
      <c r="C3542" s="49">
        <f t="shared" si="111"/>
        <v>19.650000638297872</v>
      </c>
      <c r="D3542" s="30">
        <v>0</v>
      </c>
      <c r="E3542" s="31">
        <v>19.650000638297872</v>
      </c>
      <c r="F3542" s="32">
        <v>0</v>
      </c>
      <c r="G3542" s="32">
        <v>0</v>
      </c>
      <c r="H3542" s="32">
        <v>0</v>
      </c>
      <c r="I3542" s="32">
        <v>0</v>
      </c>
      <c r="J3542" s="29">
        <f>Лист4!E3540/1000</f>
        <v>307.85001</v>
      </c>
      <c r="K3542" s="33"/>
      <c r="L3542" s="33"/>
    </row>
    <row r="3543" spans="1:12" s="34" customFormat="1" ht="18.75" customHeight="1" x14ac:dyDescent="0.25">
      <c r="A3543" s="23" t="str">
        <f>Лист4!A3541</f>
        <v xml:space="preserve">Молодежная ул. д.17 </v>
      </c>
      <c r="B3543" s="49">
        <f t="shared" si="110"/>
        <v>63.742425531914904</v>
      </c>
      <c r="C3543" s="49">
        <f t="shared" si="111"/>
        <v>4.3460744680851073</v>
      </c>
      <c r="D3543" s="30">
        <v>0</v>
      </c>
      <c r="E3543" s="31">
        <v>4.3460744680851073</v>
      </c>
      <c r="F3543" s="32">
        <v>0</v>
      </c>
      <c r="G3543" s="32">
        <v>0</v>
      </c>
      <c r="H3543" s="32">
        <v>0</v>
      </c>
      <c r="I3543" s="32"/>
      <c r="J3543" s="29">
        <f>Лист4!E3541/1000</f>
        <v>68.08850000000001</v>
      </c>
      <c r="K3543" s="33"/>
      <c r="L3543" s="33"/>
    </row>
    <row r="3544" spans="1:12" s="34" customFormat="1" ht="18.75" customHeight="1" x14ac:dyDescent="0.25">
      <c r="A3544" s="23" t="str">
        <f>Лист4!A3542</f>
        <v xml:space="preserve">Молодежная ул. д.6 </v>
      </c>
      <c r="B3544" s="49">
        <f t="shared" si="110"/>
        <v>143.42693106382978</v>
      </c>
      <c r="C3544" s="49">
        <f t="shared" si="111"/>
        <v>9.7791089361702142</v>
      </c>
      <c r="D3544" s="30">
        <v>0</v>
      </c>
      <c r="E3544" s="31">
        <v>9.7791089361702142</v>
      </c>
      <c r="F3544" s="32">
        <v>0</v>
      </c>
      <c r="G3544" s="32">
        <v>0</v>
      </c>
      <c r="H3544" s="32">
        <v>0</v>
      </c>
      <c r="I3544" s="32">
        <v>0</v>
      </c>
      <c r="J3544" s="29">
        <f>Лист4!E3542/1000</f>
        <v>153.20604</v>
      </c>
      <c r="K3544" s="33"/>
      <c r="L3544" s="33"/>
    </row>
    <row r="3545" spans="1:12" s="34" customFormat="1" ht="18.75" customHeight="1" x14ac:dyDescent="0.25">
      <c r="A3545" s="23" t="str">
        <f>Лист4!A3543</f>
        <v xml:space="preserve">Молодежная ул. д.7 </v>
      </c>
      <c r="B3545" s="49">
        <f t="shared" si="110"/>
        <v>266.41550638297872</v>
      </c>
      <c r="C3545" s="49">
        <f t="shared" si="111"/>
        <v>18.164693617021275</v>
      </c>
      <c r="D3545" s="30">
        <v>0</v>
      </c>
      <c r="E3545" s="31">
        <v>18.164693617021275</v>
      </c>
      <c r="F3545" s="32">
        <v>0</v>
      </c>
      <c r="G3545" s="32">
        <v>0</v>
      </c>
      <c r="H3545" s="32">
        <v>0</v>
      </c>
      <c r="I3545" s="32">
        <v>0</v>
      </c>
      <c r="J3545" s="29">
        <f>Лист4!E3543/1000</f>
        <v>284.58019999999999</v>
      </c>
      <c r="K3545" s="33"/>
      <c r="L3545" s="33"/>
    </row>
    <row r="3546" spans="1:12" s="34" customFormat="1" ht="18.75" customHeight="1" x14ac:dyDescent="0.25">
      <c r="A3546" s="23" t="str">
        <f>Лист4!A3544</f>
        <v xml:space="preserve">Молодежная ул. д.8 </v>
      </c>
      <c r="B3546" s="49">
        <f t="shared" si="110"/>
        <v>402.28908851063829</v>
      </c>
      <c r="C3546" s="49">
        <f t="shared" si="111"/>
        <v>27.428801489361703</v>
      </c>
      <c r="D3546" s="30">
        <v>0</v>
      </c>
      <c r="E3546" s="31">
        <v>27.428801489361703</v>
      </c>
      <c r="F3546" s="32">
        <v>0</v>
      </c>
      <c r="G3546" s="32">
        <v>0</v>
      </c>
      <c r="H3546" s="32">
        <v>0</v>
      </c>
      <c r="I3546" s="32">
        <v>0</v>
      </c>
      <c r="J3546" s="29">
        <f>Лист4!E3544/1000</f>
        <v>429.71789000000001</v>
      </c>
      <c r="K3546" s="33"/>
      <c r="L3546" s="33"/>
    </row>
    <row r="3547" spans="1:12" s="34" customFormat="1" ht="18.75" customHeight="1" x14ac:dyDescent="0.25">
      <c r="A3547" s="23" t="str">
        <f>Лист4!A3545</f>
        <v xml:space="preserve">Молодежная ул. д.9 </v>
      </c>
      <c r="B3547" s="49">
        <f t="shared" si="110"/>
        <v>182.90462978723406</v>
      </c>
      <c r="C3547" s="49">
        <f t="shared" si="111"/>
        <v>12.470770212765959</v>
      </c>
      <c r="D3547" s="30">
        <v>0</v>
      </c>
      <c r="E3547" s="31">
        <v>12.470770212765959</v>
      </c>
      <c r="F3547" s="32">
        <v>0</v>
      </c>
      <c r="G3547" s="32">
        <v>0</v>
      </c>
      <c r="H3547" s="32">
        <v>0</v>
      </c>
      <c r="I3547" s="32"/>
      <c r="J3547" s="29">
        <f>Лист4!E3545/1000</f>
        <v>195.37540000000001</v>
      </c>
      <c r="K3547" s="33"/>
      <c r="L3547" s="33"/>
    </row>
    <row r="3548" spans="1:12" s="34" customFormat="1" ht="18.75" customHeight="1" x14ac:dyDescent="0.25">
      <c r="A3548" s="23" t="str">
        <f>Лист4!A3546</f>
        <v xml:space="preserve">Народная ул. д.10 </v>
      </c>
      <c r="B3548" s="49">
        <f t="shared" si="110"/>
        <v>0</v>
      </c>
      <c r="C3548" s="49">
        <f t="shared" si="111"/>
        <v>0</v>
      </c>
      <c r="D3548" s="30">
        <v>0</v>
      </c>
      <c r="E3548" s="31">
        <v>0</v>
      </c>
      <c r="F3548" s="32">
        <v>0</v>
      </c>
      <c r="G3548" s="32">
        <v>0</v>
      </c>
      <c r="H3548" s="32">
        <v>0</v>
      </c>
      <c r="I3548" s="32">
        <v>0</v>
      </c>
      <c r="J3548" s="29">
        <f>Лист4!E3546/1000</f>
        <v>0</v>
      </c>
      <c r="K3548" s="33"/>
      <c r="L3548" s="33"/>
    </row>
    <row r="3549" spans="1:12" s="34" customFormat="1" ht="18.75" customHeight="1" x14ac:dyDescent="0.25">
      <c r="A3549" s="23" t="str">
        <f>Лист4!A3547</f>
        <v xml:space="preserve">Проспект Ильича ул. д.17 </v>
      </c>
      <c r="B3549" s="49">
        <f t="shared" si="110"/>
        <v>0</v>
      </c>
      <c r="C3549" s="49">
        <f t="shared" si="111"/>
        <v>0</v>
      </c>
      <c r="D3549" s="30">
        <v>0</v>
      </c>
      <c r="E3549" s="31">
        <v>0</v>
      </c>
      <c r="F3549" s="32">
        <v>0</v>
      </c>
      <c r="G3549" s="32">
        <v>0</v>
      </c>
      <c r="H3549" s="32">
        <v>0</v>
      </c>
      <c r="I3549" s="32">
        <v>0</v>
      </c>
      <c r="J3549" s="29">
        <f>Лист4!E3547/1000</f>
        <v>0</v>
      </c>
      <c r="K3549" s="33"/>
      <c r="L3549" s="33"/>
    </row>
    <row r="3550" spans="1:12" s="34" customFormat="1" ht="18.75" customHeight="1" x14ac:dyDescent="0.25">
      <c r="A3550" s="23" t="str">
        <f>Лист4!A3548</f>
        <v xml:space="preserve">Проспект Ильича ул. д.7 </v>
      </c>
      <c r="B3550" s="49">
        <f t="shared" si="110"/>
        <v>0</v>
      </c>
      <c r="C3550" s="49">
        <f t="shared" si="111"/>
        <v>0</v>
      </c>
      <c r="D3550" s="30">
        <v>0</v>
      </c>
      <c r="E3550" s="31">
        <v>0</v>
      </c>
      <c r="F3550" s="32">
        <v>0</v>
      </c>
      <c r="G3550" s="32">
        <v>0</v>
      </c>
      <c r="H3550" s="32">
        <v>0</v>
      </c>
      <c r="I3550" s="32">
        <v>0</v>
      </c>
      <c r="J3550" s="29">
        <f>Лист4!E3548/1000</f>
        <v>0</v>
      </c>
      <c r="K3550" s="33"/>
      <c r="L3550" s="33"/>
    </row>
    <row r="3551" spans="1:12" s="34" customFormat="1" ht="18.75" customHeight="1" x14ac:dyDescent="0.25">
      <c r="A3551" s="23" t="str">
        <f>Лист4!A3549</f>
        <v xml:space="preserve">Тулайкова ул. д.10 </v>
      </c>
      <c r="B3551" s="49">
        <f t="shared" si="110"/>
        <v>332.98057872340422</v>
      </c>
      <c r="C3551" s="49">
        <f t="shared" si="111"/>
        <v>22.703221276595741</v>
      </c>
      <c r="D3551" s="30">
        <v>0</v>
      </c>
      <c r="E3551" s="31">
        <v>22.703221276595741</v>
      </c>
      <c r="F3551" s="32">
        <v>0</v>
      </c>
      <c r="G3551" s="32">
        <v>0</v>
      </c>
      <c r="H3551" s="32">
        <v>0</v>
      </c>
      <c r="I3551" s="32">
        <v>0</v>
      </c>
      <c r="J3551" s="29">
        <f>Лист4!E3549/1000</f>
        <v>355.68379999999996</v>
      </c>
      <c r="K3551" s="33"/>
      <c r="L3551" s="33"/>
    </row>
    <row r="3552" spans="1:12" s="34" customFormat="1" ht="18.75" customHeight="1" x14ac:dyDescent="0.25">
      <c r="A3552" s="23" t="str">
        <f>Лист4!A3550</f>
        <v xml:space="preserve">Тулайкова ул. д.6 </v>
      </c>
      <c r="B3552" s="49">
        <f t="shared" si="110"/>
        <v>425.84686638297882</v>
      </c>
      <c r="C3552" s="49">
        <f t="shared" si="111"/>
        <v>29.035013617021278</v>
      </c>
      <c r="D3552" s="30">
        <v>0</v>
      </c>
      <c r="E3552" s="31">
        <v>29.035013617021278</v>
      </c>
      <c r="F3552" s="32">
        <v>0</v>
      </c>
      <c r="G3552" s="32">
        <v>0</v>
      </c>
      <c r="H3552" s="32">
        <v>0</v>
      </c>
      <c r="I3552" s="32">
        <v>0</v>
      </c>
      <c r="J3552" s="29">
        <f>Лист4!E3550/1000</f>
        <v>454.88188000000008</v>
      </c>
      <c r="K3552" s="33"/>
      <c r="L3552" s="33"/>
    </row>
    <row r="3553" spans="1:12" s="34" customFormat="1" ht="18.75" customHeight="1" x14ac:dyDescent="0.25">
      <c r="A3553" s="23" t="str">
        <f>Лист4!A3551</f>
        <v xml:space="preserve">Тулайкова ул. д.9 </v>
      </c>
      <c r="B3553" s="49">
        <f t="shared" si="110"/>
        <v>327.99022978723417</v>
      </c>
      <c r="C3553" s="49">
        <f t="shared" si="111"/>
        <v>22.362970212765966</v>
      </c>
      <c r="D3553" s="30">
        <v>0</v>
      </c>
      <c r="E3553" s="31">
        <v>22.362970212765966</v>
      </c>
      <c r="F3553" s="32">
        <v>0</v>
      </c>
      <c r="G3553" s="32">
        <v>0</v>
      </c>
      <c r="H3553" s="32">
        <v>0</v>
      </c>
      <c r="I3553" s="32">
        <v>0</v>
      </c>
      <c r="J3553" s="29">
        <f>Лист4!E3551/1000</f>
        <v>350.35320000000013</v>
      </c>
      <c r="K3553" s="33"/>
      <c r="L3553" s="33"/>
    </row>
    <row r="3554" spans="1:12" s="34" customFormat="1" ht="18.75" customHeight="1" x14ac:dyDescent="0.25">
      <c r="A3554" s="23" t="str">
        <f>Лист4!A3552</f>
        <v xml:space="preserve">Чилимка-2 ул. д.3 </v>
      </c>
      <c r="B3554" s="49">
        <f t="shared" si="110"/>
        <v>0</v>
      </c>
      <c r="C3554" s="49">
        <f t="shared" si="111"/>
        <v>0</v>
      </c>
      <c r="D3554" s="30">
        <v>0</v>
      </c>
      <c r="E3554" s="31">
        <v>0</v>
      </c>
      <c r="F3554" s="32">
        <v>0</v>
      </c>
      <c r="G3554" s="32">
        <v>0</v>
      </c>
      <c r="H3554" s="32">
        <v>0</v>
      </c>
      <c r="I3554" s="32">
        <v>0</v>
      </c>
      <c r="J3554" s="29">
        <f>Лист4!E3552/1000</f>
        <v>0</v>
      </c>
      <c r="K3554" s="33"/>
      <c r="L3554" s="33"/>
    </row>
    <row r="3555" spans="1:12" s="34" customFormat="1" ht="18.75" customHeight="1" x14ac:dyDescent="0.25">
      <c r="A3555" s="23" t="str">
        <f>Лист4!A3553</f>
        <v xml:space="preserve">Юбилейная ул. д.1 </v>
      </c>
      <c r="B3555" s="49">
        <f t="shared" si="110"/>
        <v>122.25627489361705</v>
      </c>
      <c r="C3555" s="49">
        <f t="shared" si="111"/>
        <v>8.3356551063829798</v>
      </c>
      <c r="D3555" s="30">
        <v>0</v>
      </c>
      <c r="E3555" s="31">
        <v>8.3356551063829798</v>
      </c>
      <c r="F3555" s="32">
        <v>0</v>
      </c>
      <c r="G3555" s="32">
        <v>0</v>
      </c>
      <c r="H3555" s="32">
        <v>0</v>
      </c>
      <c r="I3555" s="32">
        <v>0</v>
      </c>
      <c r="J3555" s="29">
        <f>Лист4!E3553/1000</f>
        <v>130.59193000000002</v>
      </c>
      <c r="K3555" s="33"/>
      <c r="L3555" s="33"/>
    </row>
    <row r="3556" spans="1:12" s="34" customFormat="1" ht="18.75" customHeight="1" x14ac:dyDescent="0.25">
      <c r="A3556" s="23" t="str">
        <f>Лист4!A3554</f>
        <v xml:space="preserve">Юбилейная ул. д.11 </v>
      </c>
      <c r="B3556" s="49">
        <f t="shared" si="110"/>
        <v>124.82733531914894</v>
      </c>
      <c r="C3556" s="49">
        <f t="shared" si="111"/>
        <v>8.5109546808510643</v>
      </c>
      <c r="D3556" s="30">
        <v>0</v>
      </c>
      <c r="E3556" s="31">
        <v>8.5109546808510643</v>
      </c>
      <c r="F3556" s="32">
        <v>0</v>
      </c>
      <c r="G3556" s="32">
        <v>0</v>
      </c>
      <c r="H3556" s="32">
        <v>0</v>
      </c>
      <c r="I3556" s="32">
        <v>0</v>
      </c>
      <c r="J3556" s="29">
        <f>Лист4!E3554/1000</f>
        <v>133.33829</v>
      </c>
      <c r="K3556" s="33"/>
      <c r="L3556" s="33"/>
    </row>
    <row r="3557" spans="1:12" s="34" customFormat="1" ht="18.75" customHeight="1" x14ac:dyDescent="0.25">
      <c r="A3557" s="23" t="str">
        <f>Лист4!A3555</f>
        <v xml:space="preserve">Юбилейная ул. д.12 </v>
      </c>
      <c r="B3557" s="49">
        <f t="shared" si="110"/>
        <v>112.08069446808511</v>
      </c>
      <c r="C3557" s="49">
        <f t="shared" si="111"/>
        <v>7.6418655319148954</v>
      </c>
      <c r="D3557" s="30">
        <v>0</v>
      </c>
      <c r="E3557" s="31">
        <v>7.6418655319148954</v>
      </c>
      <c r="F3557" s="32">
        <v>0</v>
      </c>
      <c r="G3557" s="32">
        <v>0</v>
      </c>
      <c r="H3557" s="32">
        <v>0</v>
      </c>
      <c r="I3557" s="32">
        <v>0</v>
      </c>
      <c r="J3557" s="29">
        <f>Лист4!E3555/1000</f>
        <v>119.72256000000002</v>
      </c>
      <c r="K3557" s="33"/>
      <c r="L3557" s="33"/>
    </row>
    <row r="3558" spans="1:12" s="34" customFormat="1" ht="25.5" customHeight="1" x14ac:dyDescent="0.25">
      <c r="A3558" s="23" t="str">
        <f>Лист4!A3556</f>
        <v xml:space="preserve">Юбилейная ул. д.13 </v>
      </c>
      <c r="B3558" s="49">
        <f t="shared" si="110"/>
        <v>184.10231914893617</v>
      </c>
      <c r="C3558" s="49">
        <f t="shared" si="111"/>
        <v>12.552430851063828</v>
      </c>
      <c r="D3558" s="30">
        <v>0</v>
      </c>
      <c r="E3558" s="31">
        <v>12.552430851063828</v>
      </c>
      <c r="F3558" s="32">
        <v>0</v>
      </c>
      <c r="G3558" s="32">
        <v>0</v>
      </c>
      <c r="H3558" s="32">
        <v>0</v>
      </c>
      <c r="I3558" s="32">
        <v>252.2</v>
      </c>
      <c r="J3558" s="29">
        <f>Лист4!E3556/1000-I3558</f>
        <v>-55.545249999999982</v>
      </c>
      <c r="K3558" s="33"/>
      <c r="L3558" s="33"/>
    </row>
    <row r="3559" spans="1:12" s="34" customFormat="1" ht="25.5" customHeight="1" x14ac:dyDescent="0.25">
      <c r="A3559" s="23" t="str">
        <f>Лист4!A3557</f>
        <v xml:space="preserve">Юбилейная ул. д.14 </v>
      </c>
      <c r="B3559" s="49">
        <f t="shared" si="110"/>
        <v>95.779761702127658</v>
      </c>
      <c r="C3559" s="49">
        <f t="shared" si="111"/>
        <v>6.5304382978723403</v>
      </c>
      <c r="D3559" s="30">
        <v>0</v>
      </c>
      <c r="E3559" s="31">
        <v>6.5304382978723403</v>
      </c>
      <c r="F3559" s="32">
        <v>0</v>
      </c>
      <c r="G3559" s="32">
        <v>0</v>
      </c>
      <c r="H3559" s="32">
        <v>0</v>
      </c>
      <c r="I3559" s="32">
        <v>0</v>
      </c>
      <c r="J3559" s="29">
        <f>Лист4!E3557/1000</f>
        <v>102.31019999999999</v>
      </c>
      <c r="K3559" s="33"/>
      <c r="L3559" s="33"/>
    </row>
    <row r="3560" spans="1:12" s="34" customFormat="1" ht="25.5" customHeight="1" x14ac:dyDescent="0.25">
      <c r="A3560" s="23" t="str">
        <f>Лист4!A3558</f>
        <v xml:space="preserve">Юбилейная ул. д.15 </v>
      </c>
      <c r="B3560" s="49">
        <f t="shared" si="110"/>
        <v>74.12354212765959</v>
      </c>
      <c r="C3560" s="49">
        <f t="shared" si="111"/>
        <v>5.0538778723404265</v>
      </c>
      <c r="D3560" s="30">
        <v>0</v>
      </c>
      <c r="E3560" s="31">
        <v>5.0538778723404265</v>
      </c>
      <c r="F3560" s="32">
        <v>0</v>
      </c>
      <c r="G3560" s="32">
        <v>0</v>
      </c>
      <c r="H3560" s="32">
        <v>0</v>
      </c>
      <c r="I3560" s="32">
        <v>0</v>
      </c>
      <c r="J3560" s="29">
        <f>Лист4!E3558/1000</f>
        <v>79.177420000000012</v>
      </c>
      <c r="K3560" s="33"/>
      <c r="L3560" s="33"/>
    </row>
    <row r="3561" spans="1:12" s="34" customFormat="1" ht="25.5" customHeight="1" x14ac:dyDescent="0.25">
      <c r="A3561" s="23" t="str">
        <f>Лист4!A3559</f>
        <v xml:space="preserve">Юбилейная ул. д.16 </v>
      </c>
      <c r="B3561" s="49">
        <f t="shared" si="110"/>
        <v>86.884365957446818</v>
      </c>
      <c r="C3561" s="49">
        <f t="shared" si="111"/>
        <v>5.923934042553193</v>
      </c>
      <c r="D3561" s="30">
        <v>0</v>
      </c>
      <c r="E3561" s="31">
        <v>5.923934042553193</v>
      </c>
      <c r="F3561" s="32">
        <v>0</v>
      </c>
      <c r="G3561" s="32">
        <v>0</v>
      </c>
      <c r="H3561" s="32">
        <v>0</v>
      </c>
      <c r="I3561" s="32"/>
      <c r="J3561" s="29">
        <f>Лист4!E3559/1000</f>
        <v>92.808300000000017</v>
      </c>
      <c r="K3561" s="33"/>
      <c r="L3561" s="33"/>
    </row>
    <row r="3562" spans="1:12" s="34" customFormat="1" ht="25.5" customHeight="1" x14ac:dyDescent="0.25">
      <c r="A3562" s="23" t="str">
        <f>Лист4!A3560</f>
        <v xml:space="preserve">Юбилейная ул. д.17 </v>
      </c>
      <c r="B3562" s="49">
        <f t="shared" si="110"/>
        <v>71.887234042553203</v>
      </c>
      <c r="C3562" s="49">
        <f t="shared" si="111"/>
        <v>20.874765957446801</v>
      </c>
      <c r="D3562" s="30">
        <v>0</v>
      </c>
      <c r="E3562" s="31">
        <v>20.874765957446801</v>
      </c>
      <c r="F3562" s="32">
        <v>0</v>
      </c>
      <c r="G3562" s="32">
        <v>0</v>
      </c>
      <c r="H3562" s="32">
        <v>0</v>
      </c>
      <c r="I3562" s="32">
        <v>419.8</v>
      </c>
      <c r="J3562" s="29">
        <f>Лист4!E3560/1000-I3562</f>
        <v>-327.03800000000001</v>
      </c>
      <c r="K3562" s="33"/>
      <c r="L3562" s="33"/>
    </row>
    <row r="3563" spans="1:12" s="34" customFormat="1" ht="25.5" customHeight="1" x14ac:dyDescent="0.25">
      <c r="A3563" s="23" t="str">
        <f>Лист4!A3561</f>
        <v xml:space="preserve">Юбилейная ул. д.18 </v>
      </c>
      <c r="B3563" s="49">
        <f t="shared" si="110"/>
        <v>110.08226127659574</v>
      </c>
      <c r="C3563" s="49">
        <f t="shared" si="111"/>
        <v>7.5056087234042561</v>
      </c>
      <c r="D3563" s="30">
        <v>0</v>
      </c>
      <c r="E3563" s="31">
        <v>7.5056087234042561</v>
      </c>
      <c r="F3563" s="32">
        <v>0</v>
      </c>
      <c r="G3563" s="32">
        <v>0</v>
      </c>
      <c r="H3563" s="32">
        <v>0</v>
      </c>
      <c r="I3563" s="32"/>
      <c r="J3563" s="29">
        <f>Лист4!E3561/1000</f>
        <v>117.58787</v>
      </c>
      <c r="K3563" s="33"/>
      <c r="L3563" s="33"/>
    </row>
    <row r="3564" spans="1:12" s="34" customFormat="1" ht="25.5" customHeight="1" x14ac:dyDescent="0.25">
      <c r="A3564" s="23" t="str">
        <f>Лист4!A3562</f>
        <v xml:space="preserve">Юбилейная ул. д.19 </v>
      </c>
      <c r="B3564" s="49">
        <f t="shared" si="110"/>
        <v>105.74608000000001</v>
      </c>
      <c r="C3564" s="49">
        <f t="shared" si="111"/>
        <v>7.2099599999999997</v>
      </c>
      <c r="D3564" s="30">
        <v>0</v>
      </c>
      <c r="E3564" s="31">
        <v>7.2099599999999997</v>
      </c>
      <c r="F3564" s="32">
        <v>0</v>
      </c>
      <c r="G3564" s="32">
        <v>0</v>
      </c>
      <c r="H3564" s="32">
        <v>0</v>
      </c>
      <c r="I3564" s="32">
        <v>0</v>
      </c>
      <c r="J3564" s="29">
        <f>Лист4!E3562/1000</f>
        <v>112.95604</v>
      </c>
      <c r="K3564" s="33"/>
      <c r="L3564" s="33"/>
    </row>
    <row r="3565" spans="1:12" s="34" customFormat="1" ht="25.5" customHeight="1" x14ac:dyDescent="0.25">
      <c r="A3565" s="23" t="str">
        <f>Лист4!A3563</f>
        <v xml:space="preserve">Юбилейная ул. д.19А </v>
      </c>
      <c r="B3565" s="49">
        <f t="shared" si="110"/>
        <v>47.621668085106386</v>
      </c>
      <c r="C3565" s="49">
        <f t="shared" si="111"/>
        <v>3.2469319148936173</v>
      </c>
      <c r="D3565" s="30">
        <v>0</v>
      </c>
      <c r="E3565" s="31">
        <v>3.2469319148936173</v>
      </c>
      <c r="F3565" s="32">
        <v>0</v>
      </c>
      <c r="G3565" s="32">
        <v>0</v>
      </c>
      <c r="H3565" s="32">
        <v>0</v>
      </c>
      <c r="I3565" s="32"/>
      <c r="J3565" s="29">
        <f>Лист4!E3563/1000</f>
        <v>50.868600000000001</v>
      </c>
      <c r="K3565" s="33"/>
      <c r="L3565" s="33"/>
    </row>
    <row r="3566" spans="1:12" s="34" customFormat="1" ht="25.5" customHeight="1" x14ac:dyDescent="0.25">
      <c r="A3566" s="23" t="str">
        <f>Лист4!A3564</f>
        <v xml:space="preserve">Юбилейная ул. д.2 </v>
      </c>
      <c r="B3566" s="49">
        <f t="shared" si="110"/>
        <v>147.6456510638298</v>
      </c>
      <c r="C3566" s="49">
        <f t="shared" si="111"/>
        <v>10.066748936170216</v>
      </c>
      <c r="D3566" s="30">
        <v>0</v>
      </c>
      <c r="E3566" s="31">
        <v>10.066748936170216</v>
      </c>
      <c r="F3566" s="32">
        <v>0</v>
      </c>
      <c r="G3566" s="32">
        <v>0</v>
      </c>
      <c r="H3566" s="32">
        <v>0</v>
      </c>
      <c r="I3566" s="32">
        <v>0</v>
      </c>
      <c r="J3566" s="29">
        <f>Лист4!E3564/1000</f>
        <v>157.71240000000003</v>
      </c>
      <c r="K3566" s="33"/>
      <c r="L3566" s="33"/>
    </row>
    <row r="3567" spans="1:12" s="34" customFormat="1" ht="18.75" customHeight="1" x14ac:dyDescent="0.25">
      <c r="A3567" s="23" t="str">
        <f>Лист4!A3565</f>
        <v xml:space="preserve">Юбилейная ул. д.20 </v>
      </c>
      <c r="B3567" s="49">
        <f t="shared" si="110"/>
        <v>66.826432340425555</v>
      </c>
      <c r="C3567" s="49">
        <f t="shared" si="111"/>
        <v>4.5563476595744685</v>
      </c>
      <c r="D3567" s="30">
        <v>0</v>
      </c>
      <c r="E3567" s="31">
        <v>4.5563476595744685</v>
      </c>
      <c r="F3567" s="32">
        <v>0</v>
      </c>
      <c r="G3567" s="32">
        <v>0</v>
      </c>
      <c r="H3567" s="32">
        <v>0</v>
      </c>
      <c r="I3567" s="32">
        <v>1084.4000000000001</v>
      </c>
      <c r="J3567" s="29">
        <f>Лист4!E3565/1000-I3567</f>
        <v>-1013.0172200000001</v>
      </c>
      <c r="K3567" s="33"/>
      <c r="L3567" s="33"/>
    </row>
    <row r="3568" spans="1:12" s="34" customFormat="1" ht="18.75" customHeight="1" x14ac:dyDescent="0.25">
      <c r="A3568" s="23" t="str">
        <f>Лист4!A3566</f>
        <v xml:space="preserve">Юбилейная ул. д.23 </v>
      </c>
      <c r="B3568" s="49">
        <f t="shared" si="110"/>
        <v>63.27097021276596</v>
      </c>
      <c r="C3568" s="49">
        <f t="shared" si="111"/>
        <v>4.3139297872340423</v>
      </c>
      <c r="D3568" s="30">
        <v>0</v>
      </c>
      <c r="E3568" s="31">
        <v>4.3139297872340423</v>
      </c>
      <c r="F3568" s="32">
        <v>0</v>
      </c>
      <c r="G3568" s="32">
        <v>0</v>
      </c>
      <c r="H3568" s="32">
        <v>0</v>
      </c>
      <c r="I3568" s="32">
        <v>0</v>
      </c>
      <c r="J3568" s="29">
        <f>Лист4!E3566/1000</f>
        <v>67.584900000000005</v>
      </c>
      <c r="K3568" s="33"/>
      <c r="L3568" s="33"/>
    </row>
    <row r="3569" spans="1:12" s="34" customFormat="1" ht="18.75" customHeight="1" x14ac:dyDescent="0.25">
      <c r="A3569" s="23" t="str">
        <f>Лист4!A3567</f>
        <v xml:space="preserve">Юбилейная ул. д.24 </v>
      </c>
      <c r="B3569" s="49">
        <f t="shared" si="110"/>
        <v>21.480144680851065</v>
      </c>
      <c r="C3569" s="49">
        <f t="shared" si="111"/>
        <v>1.4645553191489362</v>
      </c>
      <c r="D3569" s="30">
        <v>0</v>
      </c>
      <c r="E3569" s="31">
        <v>1.4645553191489362</v>
      </c>
      <c r="F3569" s="32">
        <v>0</v>
      </c>
      <c r="G3569" s="32">
        <v>0</v>
      </c>
      <c r="H3569" s="32">
        <v>0</v>
      </c>
      <c r="I3569" s="32"/>
      <c r="J3569" s="29">
        <f>Лист4!E3567/1000</f>
        <v>22.944700000000001</v>
      </c>
      <c r="K3569" s="33"/>
      <c r="L3569" s="33"/>
    </row>
    <row r="3570" spans="1:12" s="34" customFormat="1" ht="18.75" customHeight="1" x14ac:dyDescent="0.25">
      <c r="A3570" s="23" t="str">
        <f>Лист4!A3568</f>
        <v xml:space="preserve">Юбилейная ул. д.25 </v>
      </c>
      <c r="B3570" s="49">
        <f t="shared" si="110"/>
        <v>85.345994893617018</v>
      </c>
      <c r="C3570" s="49">
        <f t="shared" si="111"/>
        <v>5.819045106382978</v>
      </c>
      <c r="D3570" s="30">
        <v>0</v>
      </c>
      <c r="E3570" s="31">
        <v>5.819045106382978</v>
      </c>
      <c r="F3570" s="32">
        <v>0</v>
      </c>
      <c r="G3570" s="32">
        <v>0</v>
      </c>
      <c r="H3570" s="32">
        <v>0</v>
      </c>
      <c r="I3570" s="32">
        <v>0</v>
      </c>
      <c r="J3570" s="29">
        <f>Лист4!E3568/1000</f>
        <v>91.165039999999991</v>
      </c>
      <c r="K3570" s="33"/>
      <c r="L3570" s="33"/>
    </row>
    <row r="3571" spans="1:12" s="34" customFormat="1" ht="18.75" customHeight="1" x14ac:dyDescent="0.25">
      <c r="A3571" s="23" t="str">
        <f>Лист4!A3569</f>
        <v xml:space="preserve">Юбилейная ул. д.26 </v>
      </c>
      <c r="B3571" s="49">
        <f t="shared" si="110"/>
        <v>76.777397446808493</v>
      </c>
      <c r="C3571" s="49">
        <f t="shared" si="111"/>
        <v>5.2348225531914885</v>
      </c>
      <c r="D3571" s="30">
        <v>0</v>
      </c>
      <c r="E3571" s="31">
        <v>5.2348225531914885</v>
      </c>
      <c r="F3571" s="32">
        <v>0</v>
      </c>
      <c r="G3571" s="32">
        <v>0</v>
      </c>
      <c r="H3571" s="32">
        <v>0</v>
      </c>
      <c r="I3571" s="32"/>
      <c r="J3571" s="29">
        <f>Лист4!E3569/1000</f>
        <v>82.012219999999985</v>
      </c>
      <c r="K3571" s="33"/>
      <c r="L3571" s="33"/>
    </row>
    <row r="3572" spans="1:12" s="34" customFormat="1" ht="18.75" customHeight="1" x14ac:dyDescent="0.25">
      <c r="A3572" s="23" t="str">
        <f>Лист4!A3570</f>
        <v xml:space="preserve">Юбилейная ул. д.3 </v>
      </c>
      <c r="B3572" s="49">
        <f t="shared" si="110"/>
        <v>449.92312340425519</v>
      </c>
      <c r="C3572" s="49">
        <f t="shared" si="111"/>
        <v>30.67657659574467</v>
      </c>
      <c r="D3572" s="30">
        <v>0</v>
      </c>
      <c r="E3572" s="31">
        <v>30.67657659574467</v>
      </c>
      <c r="F3572" s="32">
        <v>0</v>
      </c>
      <c r="G3572" s="32">
        <v>0</v>
      </c>
      <c r="H3572" s="32">
        <v>0</v>
      </c>
      <c r="I3572" s="32">
        <v>0</v>
      </c>
      <c r="J3572" s="29">
        <f>Лист4!E3570/1000</f>
        <v>480.59969999999987</v>
      </c>
      <c r="K3572" s="33"/>
      <c r="L3572" s="33"/>
    </row>
    <row r="3573" spans="1:12" s="34" customFormat="1" ht="25.5" customHeight="1" x14ac:dyDescent="0.25">
      <c r="A3573" s="23" t="str">
        <f>Лист4!A3571</f>
        <v xml:space="preserve">Юбилейная ул. д.4 </v>
      </c>
      <c r="B3573" s="49">
        <f t="shared" si="110"/>
        <v>114.02169361702136</v>
      </c>
      <c r="C3573" s="49">
        <f t="shared" si="111"/>
        <v>7.7742063829787238</v>
      </c>
      <c r="D3573" s="30">
        <v>0</v>
      </c>
      <c r="E3573" s="31">
        <v>7.7742063829787238</v>
      </c>
      <c r="F3573" s="32">
        <v>0</v>
      </c>
      <c r="G3573" s="32">
        <v>0</v>
      </c>
      <c r="H3573" s="32">
        <v>0</v>
      </c>
      <c r="I3573" s="32">
        <v>2947.5</v>
      </c>
      <c r="J3573" s="29">
        <f>Лист4!E3571/1000-I3573</f>
        <v>-2825.7040999999999</v>
      </c>
      <c r="K3573" s="33"/>
      <c r="L3573" s="33"/>
    </row>
    <row r="3574" spans="1:12" s="34" customFormat="1" ht="25.5" customHeight="1" x14ac:dyDescent="0.25">
      <c r="A3574" s="23" t="str">
        <f>Лист4!A3572</f>
        <v xml:space="preserve">Юбилейная ул. д.5 </v>
      </c>
      <c r="B3574" s="49">
        <f t="shared" si="110"/>
        <v>85.081863829787238</v>
      </c>
      <c r="C3574" s="49">
        <f t="shared" si="111"/>
        <v>5.8010361702127664</v>
      </c>
      <c r="D3574" s="30">
        <v>0</v>
      </c>
      <c r="E3574" s="31">
        <v>5.8010361702127664</v>
      </c>
      <c r="F3574" s="32">
        <v>0</v>
      </c>
      <c r="G3574" s="32">
        <v>0</v>
      </c>
      <c r="H3574" s="32">
        <v>0</v>
      </c>
      <c r="I3574" s="32">
        <v>0</v>
      </c>
      <c r="J3574" s="29">
        <f>Лист4!E3572/1000</f>
        <v>90.882900000000006</v>
      </c>
      <c r="K3574" s="33"/>
      <c r="L3574" s="33"/>
    </row>
    <row r="3575" spans="1:12" s="39" customFormat="1" ht="25.5" customHeight="1" x14ac:dyDescent="0.25">
      <c r="A3575" s="23" t="str">
        <f>Лист4!A3573</f>
        <v xml:space="preserve">Юбилейная ул. д.7 </v>
      </c>
      <c r="B3575" s="49">
        <f t="shared" si="110"/>
        <v>105.68069787234035</v>
      </c>
      <c r="C3575" s="49">
        <f t="shared" si="111"/>
        <v>7.2055021276595745</v>
      </c>
      <c r="D3575" s="30">
        <v>0</v>
      </c>
      <c r="E3575" s="31">
        <v>7.2055021276595745</v>
      </c>
      <c r="F3575" s="32">
        <v>0</v>
      </c>
      <c r="G3575" s="32">
        <v>0</v>
      </c>
      <c r="H3575" s="32">
        <v>0</v>
      </c>
      <c r="I3575" s="32">
        <v>1410.3</v>
      </c>
      <c r="J3575" s="29">
        <f>Лист4!E3573/1000-I3575</f>
        <v>-1297.4138</v>
      </c>
      <c r="K3575" s="33"/>
      <c r="L3575" s="33"/>
    </row>
    <row r="3576" spans="1:12" s="34" customFormat="1" ht="25.5" customHeight="1" x14ac:dyDescent="0.25">
      <c r="A3576" s="23" t="str">
        <f>Лист4!A3574</f>
        <v xml:space="preserve">Юбилейная ул. д.8 </v>
      </c>
      <c r="B3576" s="49">
        <f t="shared" si="110"/>
        <v>166.08348085106383</v>
      </c>
      <c r="C3576" s="49">
        <f t="shared" si="111"/>
        <v>6.2034191489361703</v>
      </c>
      <c r="D3576" s="30">
        <v>0</v>
      </c>
      <c r="E3576" s="31">
        <v>6.2034191489361703</v>
      </c>
      <c r="F3576" s="32">
        <v>0</v>
      </c>
      <c r="G3576" s="32">
        <v>0</v>
      </c>
      <c r="H3576" s="32">
        <v>0</v>
      </c>
      <c r="I3576" s="41">
        <v>75.099999999999994</v>
      </c>
      <c r="J3576" s="29">
        <f>Лист4!E3574/1000</f>
        <v>97.186899999999994</v>
      </c>
      <c r="K3576" s="33"/>
      <c r="L3576" s="33"/>
    </row>
    <row r="3577" spans="1:12" s="34" customFormat="1" ht="18.75" customHeight="1" x14ac:dyDescent="0.25">
      <c r="A3577" s="23" t="str">
        <f>Лист4!A3575</f>
        <v xml:space="preserve">Юбилейная ул. д.9 </v>
      </c>
      <c r="B3577" s="49">
        <f t="shared" si="110"/>
        <v>72.732982978723413</v>
      </c>
      <c r="C3577" s="49">
        <f t="shared" si="111"/>
        <v>4.9590670212765966</v>
      </c>
      <c r="D3577" s="30">
        <v>0</v>
      </c>
      <c r="E3577" s="31">
        <v>4.9590670212765966</v>
      </c>
      <c r="F3577" s="32">
        <v>0</v>
      </c>
      <c r="G3577" s="32">
        <v>0</v>
      </c>
      <c r="H3577" s="32">
        <v>0</v>
      </c>
      <c r="I3577" s="32"/>
      <c r="J3577" s="29">
        <f>Лист4!E3575/1000</f>
        <v>77.692050000000009</v>
      </c>
      <c r="K3577" s="33"/>
      <c r="L3577" s="33"/>
    </row>
    <row r="3578" spans="1:12" s="34" customFormat="1" ht="18.75" customHeight="1" x14ac:dyDescent="0.25">
      <c r="A3578" s="23" t="str">
        <f>Лист4!A3576</f>
        <v xml:space="preserve">Молодежная ул. д.1 </v>
      </c>
      <c r="B3578" s="49">
        <f t="shared" si="110"/>
        <v>7.7994212765957451</v>
      </c>
      <c r="C3578" s="49">
        <f t="shared" si="111"/>
        <v>0.53177872340425536</v>
      </c>
      <c r="D3578" s="30">
        <v>0</v>
      </c>
      <c r="E3578" s="31">
        <v>0.53177872340425536</v>
      </c>
      <c r="F3578" s="32">
        <v>0</v>
      </c>
      <c r="G3578" s="32">
        <v>0</v>
      </c>
      <c r="H3578" s="32">
        <v>0</v>
      </c>
      <c r="I3578" s="32">
        <v>0</v>
      </c>
      <c r="J3578" s="29">
        <f>Лист4!E3576/1000</f>
        <v>8.3312000000000008</v>
      </c>
      <c r="K3578" s="33"/>
      <c r="L3578" s="33"/>
    </row>
    <row r="3579" spans="1:12" s="34" customFormat="1" ht="18.75" customHeight="1" x14ac:dyDescent="0.25">
      <c r="A3579" s="23" t="str">
        <f>Лист4!A3577</f>
        <v xml:space="preserve">Молодежная ул. д.2 </v>
      </c>
      <c r="B3579" s="49">
        <f t="shared" si="110"/>
        <v>0</v>
      </c>
      <c r="C3579" s="49">
        <f t="shared" si="111"/>
        <v>0</v>
      </c>
      <c r="D3579" s="30">
        <v>0</v>
      </c>
      <c r="E3579" s="31">
        <v>0</v>
      </c>
      <c r="F3579" s="32">
        <v>0</v>
      </c>
      <c r="G3579" s="32">
        <v>0</v>
      </c>
      <c r="H3579" s="32">
        <v>0</v>
      </c>
      <c r="I3579" s="32">
        <v>0</v>
      </c>
      <c r="J3579" s="29">
        <f>Лист4!E3577/1000</f>
        <v>0</v>
      </c>
      <c r="K3579" s="33"/>
      <c r="L3579" s="33"/>
    </row>
    <row r="3580" spans="1:12" s="34" customFormat="1" ht="25.5" customHeight="1" x14ac:dyDescent="0.25">
      <c r="A3580" s="23" t="str">
        <f>Лист4!A3578</f>
        <v xml:space="preserve">Молодежная ул. д.3 </v>
      </c>
      <c r="B3580" s="49">
        <f t="shared" si="110"/>
        <v>5.2687659574468082</v>
      </c>
      <c r="C3580" s="49">
        <f t="shared" si="111"/>
        <v>0.35923404255319152</v>
      </c>
      <c r="D3580" s="30">
        <v>0</v>
      </c>
      <c r="E3580" s="31">
        <v>0.35923404255319152</v>
      </c>
      <c r="F3580" s="32">
        <v>0</v>
      </c>
      <c r="G3580" s="32">
        <v>0</v>
      </c>
      <c r="H3580" s="32">
        <v>0</v>
      </c>
      <c r="I3580" s="32"/>
      <c r="J3580" s="29">
        <f>Лист4!E3578/1000</f>
        <v>5.6280000000000001</v>
      </c>
      <c r="K3580" s="33"/>
      <c r="L3580" s="33"/>
    </row>
    <row r="3581" spans="1:12" s="34" customFormat="1" ht="18.75" customHeight="1" x14ac:dyDescent="0.25">
      <c r="A3581" s="23" t="str">
        <f>Лист4!A3579</f>
        <v xml:space="preserve">Молодежная ул. д.4 </v>
      </c>
      <c r="B3581" s="49">
        <f t="shared" si="110"/>
        <v>7.5844765957446825</v>
      </c>
      <c r="C3581" s="49">
        <f t="shared" si="111"/>
        <v>0.51712340425531922</v>
      </c>
      <c r="D3581" s="30">
        <v>0</v>
      </c>
      <c r="E3581" s="31">
        <v>0.51712340425531922</v>
      </c>
      <c r="F3581" s="32">
        <v>0</v>
      </c>
      <c r="G3581" s="32">
        <v>0</v>
      </c>
      <c r="H3581" s="32">
        <v>0</v>
      </c>
      <c r="I3581" s="32">
        <v>0</v>
      </c>
      <c r="J3581" s="29">
        <f>Лист4!E3579/1000</f>
        <v>8.1016000000000012</v>
      </c>
      <c r="K3581" s="33"/>
      <c r="L3581" s="33"/>
    </row>
    <row r="3582" spans="1:12" s="34" customFormat="1" ht="18.75" customHeight="1" x14ac:dyDescent="0.25">
      <c r="A3582" s="23" t="str">
        <f>Лист4!A3580</f>
        <v xml:space="preserve">Молодежная ул. д.5 </v>
      </c>
      <c r="B3582" s="49">
        <f t="shared" si="110"/>
        <v>0</v>
      </c>
      <c r="C3582" s="49">
        <f t="shared" si="111"/>
        <v>0</v>
      </c>
      <c r="D3582" s="30">
        <v>0</v>
      </c>
      <c r="E3582" s="31">
        <v>0</v>
      </c>
      <c r="F3582" s="32">
        <v>0</v>
      </c>
      <c r="G3582" s="32">
        <v>0</v>
      </c>
      <c r="H3582" s="32">
        <v>0</v>
      </c>
      <c r="I3582" s="32"/>
      <c r="J3582" s="29">
        <f>Лист4!E3580/1000</f>
        <v>0</v>
      </c>
      <c r="K3582" s="33"/>
      <c r="L3582" s="33"/>
    </row>
    <row r="3583" spans="1:12" s="34" customFormat="1" ht="25.5" customHeight="1" x14ac:dyDescent="0.25">
      <c r="A3583" s="23" t="str">
        <f>Лист4!A3581</f>
        <v xml:space="preserve">Молодежная ул. д.6 </v>
      </c>
      <c r="B3583" s="49">
        <f t="shared" si="110"/>
        <v>9.0054893617021285</v>
      </c>
      <c r="C3583" s="49">
        <f t="shared" si="111"/>
        <v>0.61401063829787239</v>
      </c>
      <c r="D3583" s="30">
        <v>0</v>
      </c>
      <c r="E3583" s="31">
        <v>0.61401063829787239</v>
      </c>
      <c r="F3583" s="32">
        <v>0</v>
      </c>
      <c r="G3583" s="32">
        <v>0</v>
      </c>
      <c r="H3583" s="32">
        <v>0</v>
      </c>
      <c r="I3583" s="32">
        <v>0</v>
      </c>
      <c r="J3583" s="29">
        <f>Лист4!E3581/1000</f>
        <v>9.6195000000000004</v>
      </c>
      <c r="K3583" s="33"/>
      <c r="L3583" s="33"/>
    </row>
    <row r="3584" spans="1:12" s="34" customFormat="1" ht="18.75" customHeight="1" x14ac:dyDescent="0.25">
      <c r="A3584" s="23" t="str">
        <f>Лист4!A3582</f>
        <v xml:space="preserve">Придорожная ул. д.2 </v>
      </c>
      <c r="B3584" s="49">
        <f t="shared" si="110"/>
        <v>33.446178723404252</v>
      </c>
      <c r="C3584" s="49">
        <f t="shared" si="111"/>
        <v>2.2804212765957446</v>
      </c>
      <c r="D3584" s="30">
        <v>0</v>
      </c>
      <c r="E3584" s="31">
        <v>2.2804212765957446</v>
      </c>
      <c r="F3584" s="32">
        <v>0</v>
      </c>
      <c r="G3584" s="32">
        <v>0</v>
      </c>
      <c r="H3584" s="32">
        <v>0</v>
      </c>
      <c r="I3584" s="32">
        <v>0</v>
      </c>
      <c r="J3584" s="29">
        <f>Лист4!E3582/1000</f>
        <v>35.726599999999998</v>
      </c>
      <c r="K3584" s="33"/>
      <c r="L3584" s="33"/>
    </row>
    <row r="3585" spans="1:12" s="34" customFormat="1" ht="18.75" customHeight="1" x14ac:dyDescent="0.25">
      <c r="A3585" s="23" t="str">
        <f>Лист4!A3583</f>
        <v xml:space="preserve">Придорожная ул. д.3 </v>
      </c>
      <c r="B3585" s="49">
        <f t="shared" si="110"/>
        <v>33.803234042553186</v>
      </c>
      <c r="C3585" s="49">
        <f t="shared" si="111"/>
        <v>2.3047659574468082</v>
      </c>
      <c r="D3585" s="30">
        <v>0</v>
      </c>
      <c r="E3585" s="31">
        <v>2.3047659574468082</v>
      </c>
      <c r="F3585" s="32">
        <v>0</v>
      </c>
      <c r="G3585" s="32">
        <v>0</v>
      </c>
      <c r="H3585" s="32">
        <v>0</v>
      </c>
      <c r="I3585" s="32">
        <v>0</v>
      </c>
      <c r="J3585" s="29">
        <f>Лист4!E3583/1000</f>
        <v>36.107999999999997</v>
      </c>
      <c r="K3585" s="33"/>
      <c r="L3585" s="33"/>
    </row>
    <row r="3586" spans="1:12" s="34" customFormat="1" ht="25.5" customHeight="1" x14ac:dyDescent="0.25">
      <c r="A3586" s="23" t="str">
        <f>Лист4!A3584</f>
        <v xml:space="preserve">Советская ул. д.1 </v>
      </c>
      <c r="B3586" s="49">
        <f t="shared" si="110"/>
        <v>33.722723404255312</v>
      </c>
      <c r="C3586" s="49">
        <f t="shared" si="111"/>
        <v>2.299276595744681</v>
      </c>
      <c r="D3586" s="30">
        <v>0</v>
      </c>
      <c r="E3586" s="31">
        <v>2.299276595744681</v>
      </c>
      <c r="F3586" s="32">
        <v>0</v>
      </c>
      <c r="G3586" s="32">
        <v>0</v>
      </c>
      <c r="H3586" s="32">
        <v>0</v>
      </c>
      <c r="I3586" s="32">
        <v>133.30000000000001</v>
      </c>
      <c r="J3586" s="29">
        <f>Лист4!E3584/1000-I3586</f>
        <v>-97.27800000000002</v>
      </c>
      <c r="K3586" s="33"/>
      <c r="L3586" s="33"/>
    </row>
    <row r="3587" spans="1:12" s="34" customFormat="1" ht="18.75" customHeight="1" x14ac:dyDescent="0.25">
      <c r="A3587" s="23" t="str">
        <f>Лист4!A3585</f>
        <v xml:space="preserve">Советская ул. д.2 </v>
      </c>
      <c r="B3587" s="49">
        <f t="shared" si="110"/>
        <v>16.062808510638312</v>
      </c>
      <c r="C3587" s="49">
        <f t="shared" si="111"/>
        <v>1.0951914893617021</v>
      </c>
      <c r="D3587" s="30">
        <v>0</v>
      </c>
      <c r="E3587" s="31">
        <v>1.0951914893617021</v>
      </c>
      <c r="F3587" s="32">
        <v>0</v>
      </c>
      <c r="G3587" s="32">
        <v>0</v>
      </c>
      <c r="H3587" s="32">
        <v>0</v>
      </c>
      <c r="I3587" s="32">
        <v>148.19999999999999</v>
      </c>
      <c r="J3587" s="29">
        <f>Лист4!E3585/1000-I3587</f>
        <v>-131.04199999999997</v>
      </c>
      <c r="K3587" s="33"/>
      <c r="L3587" s="33"/>
    </row>
    <row r="3588" spans="1:12" s="34" customFormat="1" ht="18.75" customHeight="1" x14ac:dyDescent="0.25">
      <c r="A3588" s="23" t="str">
        <f>Лист4!A3586</f>
        <v xml:space="preserve">Советская ул. д.3 </v>
      </c>
      <c r="B3588" s="49">
        <f t="shared" ref="B3588:B3651" si="112">J3588+I3588-E3588</f>
        <v>13.585702127659575</v>
      </c>
      <c r="C3588" s="49">
        <f t="shared" ref="C3588:C3651" si="113">E3588</f>
        <v>0.9262978723404256</v>
      </c>
      <c r="D3588" s="30">
        <v>0</v>
      </c>
      <c r="E3588" s="31">
        <v>0.9262978723404256</v>
      </c>
      <c r="F3588" s="32">
        <v>0</v>
      </c>
      <c r="G3588" s="32">
        <v>0</v>
      </c>
      <c r="H3588" s="32">
        <v>0</v>
      </c>
      <c r="I3588" s="32">
        <v>0</v>
      </c>
      <c r="J3588" s="29">
        <f>Лист4!E3586/1000</f>
        <v>14.512</v>
      </c>
      <c r="K3588" s="33"/>
      <c r="L3588" s="33"/>
    </row>
    <row r="3589" spans="1:12" s="34" customFormat="1" ht="25.5" customHeight="1" x14ac:dyDescent="0.25">
      <c r="A3589" s="23" t="str">
        <f>Лист4!A3587</f>
        <v xml:space="preserve">Советская ул. д.4 </v>
      </c>
      <c r="B3589" s="49">
        <f t="shared" si="112"/>
        <v>7.4313191489361703</v>
      </c>
      <c r="C3589" s="49">
        <f t="shared" si="113"/>
        <v>0.50668085106382976</v>
      </c>
      <c r="D3589" s="30">
        <v>0</v>
      </c>
      <c r="E3589" s="31">
        <v>0.50668085106382976</v>
      </c>
      <c r="F3589" s="32">
        <v>0</v>
      </c>
      <c r="G3589" s="32">
        <v>0</v>
      </c>
      <c r="H3589" s="32">
        <v>0</v>
      </c>
      <c r="I3589" s="32">
        <v>0</v>
      </c>
      <c r="J3589" s="29">
        <f>Лист4!E3587/1000-I3589</f>
        <v>7.9379999999999997</v>
      </c>
      <c r="K3589" s="33"/>
      <c r="L3589" s="33"/>
    </row>
    <row r="3590" spans="1:12" s="34" customFormat="1" ht="25.5" customHeight="1" x14ac:dyDescent="0.25">
      <c r="A3590" s="23" t="str">
        <f>Лист4!A3588</f>
        <v xml:space="preserve">Волжская ул. д.48 </v>
      </c>
      <c r="B3590" s="49">
        <f t="shared" si="112"/>
        <v>95.267302127659576</v>
      </c>
      <c r="C3590" s="49">
        <f t="shared" si="113"/>
        <v>6.495497872340426</v>
      </c>
      <c r="D3590" s="30">
        <v>0</v>
      </c>
      <c r="E3590" s="31">
        <v>6.495497872340426</v>
      </c>
      <c r="F3590" s="32">
        <v>0</v>
      </c>
      <c r="G3590" s="32">
        <v>0</v>
      </c>
      <c r="H3590" s="32">
        <v>0</v>
      </c>
      <c r="I3590" s="32">
        <v>0</v>
      </c>
      <c r="J3590" s="29">
        <f>Лист4!E3588/1000</f>
        <v>101.7628</v>
      </c>
      <c r="K3590" s="33"/>
      <c r="L3590" s="33"/>
    </row>
    <row r="3591" spans="1:12" s="34" customFormat="1" ht="25.5" customHeight="1" x14ac:dyDescent="0.25">
      <c r="A3591" s="23" t="str">
        <f>Лист4!A3589</f>
        <v xml:space="preserve">Волжская ул. д.50 </v>
      </c>
      <c r="B3591" s="49">
        <f t="shared" si="112"/>
        <v>97.186919148936155</v>
      </c>
      <c r="C3591" s="49">
        <f t="shared" si="113"/>
        <v>6.6263808510638285</v>
      </c>
      <c r="D3591" s="30">
        <v>0</v>
      </c>
      <c r="E3591" s="31">
        <v>6.6263808510638285</v>
      </c>
      <c r="F3591" s="32">
        <v>0</v>
      </c>
      <c r="G3591" s="32">
        <v>0</v>
      </c>
      <c r="H3591" s="32">
        <v>0</v>
      </c>
      <c r="I3591" s="32">
        <v>0</v>
      </c>
      <c r="J3591" s="29">
        <f>Лист4!E3589/1000</f>
        <v>103.81329999999998</v>
      </c>
      <c r="K3591" s="33"/>
      <c r="L3591" s="33"/>
    </row>
    <row r="3592" spans="1:12" s="34" customFormat="1" ht="18.75" customHeight="1" x14ac:dyDescent="0.25">
      <c r="A3592" s="23" t="str">
        <f>Лист4!A3590</f>
        <v xml:space="preserve">Гоголя ул. д.1 </v>
      </c>
      <c r="B3592" s="49">
        <f t="shared" si="112"/>
        <v>14.980034042553191</v>
      </c>
      <c r="C3592" s="49">
        <f t="shared" si="113"/>
        <v>1.0213659574468086</v>
      </c>
      <c r="D3592" s="30">
        <v>0</v>
      </c>
      <c r="E3592" s="31">
        <v>1.0213659574468086</v>
      </c>
      <c r="F3592" s="32">
        <v>0</v>
      </c>
      <c r="G3592" s="32">
        <v>0</v>
      </c>
      <c r="H3592" s="32">
        <v>0</v>
      </c>
      <c r="I3592" s="32"/>
      <c r="J3592" s="29">
        <f>Лист4!E3590/1000</f>
        <v>16.0014</v>
      </c>
      <c r="K3592" s="33"/>
      <c r="L3592" s="33"/>
    </row>
    <row r="3593" spans="1:12" s="34" customFormat="1" ht="18.75" customHeight="1" x14ac:dyDescent="0.25">
      <c r="A3593" s="23" t="str">
        <f>Лист4!A3591</f>
        <v xml:space="preserve">Гоголя ул. д.2 </v>
      </c>
      <c r="B3593" s="49">
        <f t="shared" si="112"/>
        <v>0.23893617021280633</v>
      </c>
      <c r="C3593" s="49">
        <f t="shared" si="113"/>
        <v>14.1456638297872</v>
      </c>
      <c r="D3593" s="30">
        <v>0</v>
      </c>
      <c r="E3593" s="31">
        <v>14.1456638297872</v>
      </c>
      <c r="F3593" s="32">
        <v>0</v>
      </c>
      <c r="G3593" s="32">
        <v>0</v>
      </c>
      <c r="H3593" s="32">
        <v>0</v>
      </c>
      <c r="I3593" s="32">
        <v>236</v>
      </c>
      <c r="J3593" s="29">
        <f>Лист4!E3591/1000-I3593</f>
        <v>-221.61539999999999</v>
      </c>
      <c r="K3593" s="33"/>
      <c r="L3593" s="33"/>
    </row>
    <row r="3594" spans="1:12" s="34" customFormat="1" ht="25.5" customHeight="1" x14ac:dyDescent="0.25">
      <c r="A3594" s="23" t="str">
        <f>Лист4!A3592</f>
        <v xml:space="preserve">Гоголя ул. д.3 </v>
      </c>
      <c r="B3594" s="49">
        <f t="shared" si="112"/>
        <v>28.710655319148938</v>
      </c>
      <c r="C3594" s="49">
        <f t="shared" si="113"/>
        <v>1.9575446808510639</v>
      </c>
      <c r="D3594" s="30">
        <v>0</v>
      </c>
      <c r="E3594" s="31">
        <v>1.9575446808510639</v>
      </c>
      <c r="F3594" s="32">
        <v>0</v>
      </c>
      <c r="G3594" s="32">
        <v>0</v>
      </c>
      <c r="H3594" s="32">
        <v>0</v>
      </c>
      <c r="I3594" s="32">
        <v>0</v>
      </c>
      <c r="J3594" s="29">
        <f>Лист4!E3592/1000</f>
        <v>30.668200000000002</v>
      </c>
      <c r="K3594" s="33"/>
      <c r="L3594" s="33"/>
    </row>
    <row r="3595" spans="1:12" s="34" customFormat="1" ht="18.75" customHeight="1" x14ac:dyDescent="0.25">
      <c r="A3595" s="23" t="str">
        <f>Лист4!A3593</f>
        <v xml:space="preserve">Гоголя ул. д.4 </v>
      </c>
      <c r="B3595" s="49">
        <f t="shared" si="112"/>
        <v>73.337982978723403</v>
      </c>
      <c r="C3595" s="49">
        <f t="shared" si="113"/>
        <v>5.0003170212765955</v>
      </c>
      <c r="D3595" s="30">
        <v>0</v>
      </c>
      <c r="E3595" s="31">
        <v>5.0003170212765955</v>
      </c>
      <c r="F3595" s="32">
        <v>0</v>
      </c>
      <c r="G3595" s="32">
        <v>0</v>
      </c>
      <c r="H3595" s="32">
        <v>0</v>
      </c>
      <c r="I3595" s="32"/>
      <c r="J3595" s="29">
        <f>Лист4!E3593/1000</f>
        <v>78.338300000000004</v>
      </c>
      <c r="K3595" s="33"/>
      <c r="L3595" s="33"/>
    </row>
    <row r="3596" spans="1:12" s="34" customFormat="1" ht="18.75" customHeight="1" x14ac:dyDescent="0.25">
      <c r="A3596" s="23" t="str">
        <f>Лист4!A3594</f>
        <v xml:space="preserve">Гоголя ул. д.5 </v>
      </c>
      <c r="B3596" s="49">
        <f t="shared" si="112"/>
        <v>84.245863829787226</v>
      </c>
      <c r="C3596" s="49">
        <f t="shared" si="113"/>
        <v>5.7440361702127651</v>
      </c>
      <c r="D3596" s="30">
        <v>0</v>
      </c>
      <c r="E3596" s="31">
        <v>5.7440361702127651</v>
      </c>
      <c r="F3596" s="32">
        <v>0</v>
      </c>
      <c r="G3596" s="32">
        <v>0</v>
      </c>
      <c r="H3596" s="32">
        <v>0</v>
      </c>
      <c r="I3596" s="32">
        <v>0</v>
      </c>
      <c r="J3596" s="29">
        <f>Лист4!E3594/1000</f>
        <v>89.989899999999992</v>
      </c>
      <c r="K3596" s="33"/>
      <c r="L3596" s="33"/>
    </row>
    <row r="3597" spans="1:12" s="34" customFormat="1" ht="25.5" customHeight="1" x14ac:dyDescent="0.25">
      <c r="A3597" s="23" t="str">
        <f>Лист4!A3595</f>
        <v xml:space="preserve">Гоголя ул. д.6 </v>
      </c>
      <c r="B3597" s="49">
        <f t="shared" si="112"/>
        <v>76.027319148936186</v>
      </c>
      <c r="C3597" s="49">
        <f t="shared" si="113"/>
        <v>5.1836808510638308</v>
      </c>
      <c r="D3597" s="30">
        <v>0</v>
      </c>
      <c r="E3597" s="31">
        <v>5.1836808510638308</v>
      </c>
      <c r="F3597" s="32">
        <v>0</v>
      </c>
      <c r="G3597" s="32">
        <v>0</v>
      </c>
      <c r="H3597" s="32">
        <v>0</v>
      </c>
      <c r="I3597" s="32">
        <v>0</v>
      </c>
      <c r="J3597" s="29">
        <f>Лист4!E3595/1000</f>
        <v>81.211000000000013</v>
      </c>
      <c r="K3597" s="33"/>
      <c r="L3597" s="33"/>
    </row>
    <row r="3598" spans="1:12" s="39" customFormat="1" ht="18.75" customHeight="1" x14ac:dyDescent="0.25">
      <c r="A3598" s="23" t="str">
        <f>Лист4!A3596</f>
        <v xml:space="preserve">Кирова ул. д.3 </v>
      </c>
      <c r="B3598" s="49">
        <f t="shared" si="112"/>
        <v>1.8442553191489361</v>
      </c>
      <c r="C3598" s="49">
        <f t="shared" si="113"/>
        <v>0.12574468085106383</v>
      </c>
      <c r="D3598" s="30">
        <v>0</v>
      </c>
      <c r="E3598" s="31">
        <v>0.12574468085106383</v>
      </c>
      <c r="F3598" s="32">
        <v>0</v>
      </c>
      <c r="G3598" s="32">
        <v>0</v>
      </c>
      <c r="H3598" s="32">
        <v>0</v>
      </c>
      <c r="I3598" s="32"/>
      <c r="J3598" s="29">
        <f>Лист4!E3596/1000</f>
        <v>1.97</v>
      </c>
      <c r="K3598" s="33"/>
      <c r="L3598" s="33"/>
    </row>
    <row r="3599" spans="1:12" s="34" customFormat="1" ht="18.75" customHeight="1" x14ac:dyDescent="0.25">
      <c r="A3599" s="23" t="str">
        <f>Лист4!A3597</f>
        <v xml:space="preserve">Ленина ул. д.3 </v>
      </c>
      <c r="B3599" s="49">
        <f t="shared" si="112"/>
        <v>116.22125106382978</v>
      </c>
      <c r="C3599" s="49">
        <f t="shared" si="113"/>
        <v>6.301448936170214</v>
      </c>
      <c r="D3599" s="30">
        <v>0</v>
      </c>
      <c r="E3599" s="31">
        <v>6.301448936170214</v>
      </c>
      <c r="F3599" s="32">
        <v>0</v>
      </c>
      <c r="G3599" s="32">
        <v>0</v>
      </c>
      <c r="H3599" s="32">
        <v>0</v>
      </c>
      <c r="I3599" s="41">
        <v>23.8</v>
      </c>
      <c r="J3599" s="29">
        <f>Лист4!E3597/1000</f>
        <v>98.722700000000003</v>
      </c>
      <c r="K3599" s="33"/>
      <c r="L3599" s="33"/>
    </row>
    <row r="3600" spans="1:12" s="34" customFormat="1" ht="38.25" customHeight="1" x14ac:dyDescent="0.25">
      <c r="A3600" s="23" t="str">
        <f>Лист4!A3598</f>
        <v xml:space="preserve">Ленина ул. д.5 </v>
      </c>
      <c r="B3600" s="49">
        <f t="shared" si="112"/>
        <v>99.88898723404256</v>
      </c>
      <c r="C3600" s="49">
        <f t="shared" si="113"/>
        <v>6.8106127659574476</v>
      </c>
      <c r="D3600" s="30">
        <v>0</v>
      </c>
      <c r="E3600" s="31">
        <v>6.8106127659574476</v>
      </c>
      <c r="F3600" s="32">
        <v>0</v>
      </c>
      <c r="G3600" s="32">
        <v>0</v>
      </c>
      <c r="H3600" s="32">
        <v>0</v>
      </c>
      <c r="I3600" s="32">
        <v>0</v>
      </c>
      <c r="J3600" s="29">
        <f>Лист4!E3598/1000</f>
        <v>106.6996</v>
      </c>
      <c r="K3600" s="33"/>
      <c r="L3600" s="33"/>
    </row>
    <row r="3601" spans="1:12" s="34" customFormat="1" ht="25.5" customHeight="1" x14ac:dyDescent="0.25">
      <c r="A3601" s="23" t="str">
        <f>Лист4!A3599</f>
        <v xml:space="preserve">Набережная ул. д.16 </v>
      </c>
      <c r="B3601" s="49">
        <f t="shared" si="112"/>
        <v>102.78690212765957</v>
      </c>
      <c r="C3601" s="49">
        <f t="shared" si="113"/>
        <v>7.0081978723404248</v>
      </c>
      <c r="D3601" s="30">
        <v>0</v>
      </c>
      <c r="E3601" s="31">
        <v>7.0081978723404248</v>
      </c>
      <c r="F3601" s="32">
        <v>0</v>
      </c>
      <c r="G3601" s="32">
        <v>0</v>
      </c>
      <c r="H3601" s="32">
        <v>0</v>
      </c>
      <c r="I3601" s="32">
        <v>0</v>
      </c>
      <c r="J3601" s="29">
        <f>Лист4!E3599/1000</f>
        <v>109.79509999999999</v>
      </c>
      <c r="K3601" s="33"/>
      <c r="L3601" s="33"/>
    </row>
    <row r="3602" spans="1:12" s="34" customFormat="1" ht="25.5" customHeight="1" x14ac:dyDescent="0.25">
      <c r="A3602" s="23" t="str">
        <f>Лист4!A3600</f>
        <v xml:space="preserve">Набережная ул. д.18 </v>
      </c>
      <c r="B3602" s="49">
        <f t="shared" si="112"/>
        <v>-16.804468085106404</v>
      </c>
      <c r="C3602" s="49">
        <f t="shared" si="113"/>
        <v>21.840268085106398</v>
      </c>
      <c r="D3602" s="30">
        <v>0</v>
      </c>
      <c r="E3602" s="31">
        <v>21.840268085106398</v>
      </c>
      <c r="F3602" s="32">
        <v>0</v>
      </c>
      <c r="G3602" s="32">
        <v>0</v>
      </c>
      <c r="H3602" s="32">
        <v>0</v>
      </c>
      <c r="I3602" s="32">
        <v>347.2</v>
      </c>
      <c r="J3602" s="29">
        <f>Лист4!E3600/1000-I3602</f>
        <v>-342.16419999999999</v>
      </c>
      <c r="K3602" s="33"/>
      <c r="L3602" s="33"/>
    </row>
    <row r="3603" spans="1:12" s="34" customFormat="1" ht="18.75" customHeight="1" x14ac:dyDescent="0.25">
      <c r="A3603" s="23" t="str">
        <f>Лист4!A3601</f>
        <v xml:space="preserve">Набережная ул. д.27 </v>
      </c>
      <c r="B3603" s="49">
        <f t="shared" si="112"/>
        <v>104.28084255319146</v>
      </c>
      <c r="C3603" s="49">
        <f t="shared" si="113"/>
        <v>7.1100574468085096</v>
      </c>
      <c r="D3603" s="30">
        <v>0</v>
      </c>
      <c r="E3603" s="31">
        <v>7.1100574468085096</v>
      </c>
      <c r="F3603" s="32">
        <v>0</v>
      </c>
      <c r="G3603" s="32">
        <v>0</v>
      </c>
      <c r="H3603" s="32">
        <v>0</v>
      </c>
      <c r="I3603" s="32">
        <v>0</v>
      </c>
      <c r="J3603" s="29">
        <f>Лист4!E3601/1000</f>
        <v>111.39089999999997</v>
      </c>
      <c r="K3603" s="33"/>
      <c r="L3603" s="33"/>
    </row>
    <row r="3604" spans="1:12" s="34" customFormat="1" ht="18.75" customHeight="1" x14ac:dyDescent="0.25">
      <c r="A3604" s="23" t="str">
        <f>Лист4!A3602</f>
        <v xml:space="preserve">Чилимка 1 ул. д.1 </v>
      </c>
      <c r="B3604" s="49">
        <f t="shared" si="112"/>
        <v>0.26493617021276594</v>
      </c>
      <c r="C3604" s="49">
        <f t="shared" si="113"/>
        <v>1.8063829787234038E-2</v>
      </c>
      <c r="D3604" s="30">
        <v>0</v>
      </c>
      <c r="E3604" s="31">
        <v>1.8063829787234038E-2</v>
      </c>
      <c r="F3604" s="32">
        <v>0</v>
      </c>
      <c r="G3604" s="32">
        <v>0</v>
      </c>
      <c r="H3604" s="32">
        <v>0</v>
      </c>
      <c r="I3604" s="32">
        <v>0</v>
      </c>
      <c r="J3604" s="29">
        <f>Лист4!E3602/1000</f>
        <v>0.28299999999999997</v>
      </c>
      <c r="K3604" s="33"/>
      <c r="L3604" s="33"/>
    </row>
    <row r="3605" spans="1:12" s="34" customFormat="1" ht="25.5" customHeight="1" x14ac:dyDescent="0.25">
      <c r="A3605" s="23" t="str">
        <f>Лист4!A3603</f>
        <v xml:space="preserve">Чилимка 1 ул. д.3 </v>
      </c>
      <c r="B3605" s="49">
        <f t="shared" si="112"/>
        <v>13.240255319148936</v>
      </c>
      <c r="C3605" s="49">
        <f t="shared" si="113"/>
        <v>0.90274468085106385</v>
      </c>
      <c r="D3605" s="30">
        <v>0</v>
      </c>
      <c r="E3605" s="31">
        <v>0.90274468085106385</v>
      </c>
      <c r="F3605" s="32">
        <v>0</v>
      </c>
      <c r="G3605" s="32">
        <v>0</v>
      </c>
      <c r="H3605" s="32">
        <v>0</v>
      </c>
      <c r="I3605" s="32">
        <v>0</v>
      </c>
      <c r="J3605" s="29">
        <f>Лист4!E3603/1000</f>
        <v>14.143000000000001</v>
      </c>
      <c r="K3605" s="33"/>
      <c r="L3605" s="33"/>
    </row>
    <row r="3606" spans="1:12" s="34" customFormat="1" ht="18.75" customHeight="1" x14ac:dyDescent="0.25">
      <c r="A3606" s="23" t="str">
        <f>Лист4!A3604</f>
        <v xml:space="preserve">Чилимка 2-я ул. д.1 </v>
      </c>
      <c r="B3606" s="49">
        <f t="shared" si="112"/>
        <v>81.984825531914879</v>
      </c>
      <c r="C3606" s="49">
        <f t="shared" si="113"/>
        <v>5.5898744680851067</v>
      </c>
      <c r="D3606" s="30">
        <v>0</v>
      </c>
      <c r="E3606" s="31">
        <v>5.5898744680851067</v>
      </c>
      <c r="F3606" s="32">
        <v>0</v>
      </c>
      <c r="G3606" s="32">
        <v>0</v>
      </c>
      <c r="H3606" s="32">
        <v>0</v>
      </c>
      <c r="I3606" s="32">
        <v>0</v>
      </c>
      <c r="J3606" s="29">
        <f>Лист4!E3604/1000</f>
        <v>87.574699999999993</v>
      </c>
      <c r="K3606" s="33"/>
      <c r="L3606" s="33"/>
    </row>
    <row r="3607" spans="1:12" s="34" customFormat="1" ht="18.75" customHeight="1" x14ac:dyDescent="0.25">
      <c r="A3607" s="23" t="str">
        <f>Лист4!A3605</f>
        <v xml:space="preserve">Чилимка 2-я ул. д.3 </v>
      </c>
      <c r="B3607" s="49">
        <f t="shared" si="112"/>
        <v>16.577514893617025</v>
      </c>
      <c r="C3607" s="49">
        <f t="shared" si="113"/>
        <v>1.1302851063829789</v>
      </c>
      <c r="D3607" s="30">
        <v>0</v>
      </c>
      <c r="E3607" s="31">
        <v>1.1302851063829789</v>
      </c>
      <c r="F3607" s="32">
        <v>0</v>
      </c>
      <c r="G3607" s="32">
        <v>0</v>
      </c>
      <c r="H3607" s="32">
        <v>0</v>
      </c>
      <c r="I3607" s="32">
        <v>0</v>
      </c>
      <c r="J3607" s="29">
        <f>Лист4!E3605/1000</f>
        <v>17.707800000000002</v>
      </c>
      <c r="K3607" s="33"/>
      <c r="L3607" s="33"/>
    </row>
    <row r="3608" spans="1:12" s="34" customFormat="1" ht="18.75" customHeight="1" x14ac:dyDescent="0.25">
      <c r="A3608" s="23" t="str">
        <f>Лист4!A3606</f>
        <v xml:space="preserve">Набережная ул. д.10 </v>
      </c>
      <c r="B3608" s="49">
        <f t="shared" si="112"/>
        <v>-0.54893617021276597</v>
      </c>
      <c r="C3608" s="49">
        <f t="shared" si="113"/>
        <v>0.54893617021276597</v>
      </c>
      <c r="D3608" s="30">
        <v>0</v>
      </c>
      <c r="E3608" s="31">
        <v>0.54893617021276597</v>
      </c>
      <c r="F3608" s="32">
        <v>0</v>
      </c>
      <c r="G3608" s="32">
        <v>0</v>
      </c>
      <c r="H3608" s="32">
        <v>0</v>
      </c>
      <c r="I3608" s="32">
        <v>8.6</v>
      </c>
      <c r="J3608" s="29">
        <f>Лист4!E3606/1000-I3608</f>
        <v>-8.6</v>
      </c>
      <c r="K3608" s="33"/>
      <c r="L3608" s="33"/>
    </row>
    <row r="3609" spans="1:12" s="34" customFormat="1" ht="18.75" customHeight="1" x14ac:dyDescent="0.25">
      <c r="A3609" s="23" t="str">
        <f>Лист4!A3607</f>
        <v xml:space="preserve">Народная ул. д.10 </v>
      </c>
      <c r="B3609" s="49">
        <f t="shared" si="112"/>
        <v>109.63071319148935</v>
      </c>
      <c r="C3609" s="49">
        <f t="shared" si="113"/>
        <v>5.6543668085106376</v>
      </c>
      <c r="D3609" s="30">
        <v>0</v>
      </c>
      <c r="E3609" s="31">
        <v>5.6543668085106376</v>
      </c>
      <c r="F3609" s="32">
        <v>0</v>
      </c>
      <c r="G3609" s="32">
        <v>0</v>
      </c>
      <c r="H3609" s="32">
        <v>0</v>
      </c>
      <c r="I3609" s="41">
        <v>26.7</v>
      </c>
      <c r="J3609" s="29">
        <f>Лист4!E3607/1000</f>
        <v>88.585079999999991</v>
      </c>
      <c r="K3609" s="33"/>
      <c r="L3609" s="33"/>
    </row>
    <row r="3610" spans="1:12" s="40" customFormat="1" ht="18.75" customHeight="1" x14ac:dyDescent="0.25">
      <c r="A3610" s="23" t="str">
        <f>Лист4!A3608</f>
        <v xml:space="preserve">Народная ул. д.13 </v>
      </c>
      <c r="B3610" s="49">
        <f t="shared" si="112"/>
        <v>66.13031489361704</v>
      </c>
      <c r="C3610" s="49">
        <f t="shared" si="113"/>
        <v>4.50888510638298</v>
      </c>
      <c r="D3610" s="30">
        <v>0</v>
      </c>
      <c r="E3610" s="31">
        <v>4.50888510638298</v>
      </c>
      <c r="F3610" s="32">
        <v>0</v>
      </c>
      <c r="G3610" s="32">
        <v>0</v>
      </c>
      <c r="H3610" s="32">
        <v>0</v>
      </c>
      <c r="I3610" s="32">
        <v>0</v>
      </c>
      <c r="J3610" s="29">
        <f>Лист4!E3608/1000</f>
        <v>70.639200000000017</v>
      </c>
      <c r="K3610" s="33"/>
      <c r="L3610" s="33"/>
    </row>
    <row r="3611" spans="1:12" s="34" customFormat="1" ht="25.5" customHeight="1" x14ac:dyDescent="0.25">
      <c r="A3611" s="23" t="str">
        <f>Лист4!A3609</f>
        <v xml:space="preserve">Народная ул. д.14 </v>
      </c>
      <c r="B3611" s="49">
        <f t="shared" si="112"/>
        <v>147.09668085106384</v>
      </c>
      <c r="C3611" s="49">
        <f t="shared" si="113"/>
        <v>10.029319148936171</v>
      </c>
      <c r="D3611" s="30">
        <v>0</v>
      </c>
      <c r="E3611" s="31">
        <v>10.029319148936171</v>
      </c>
      <c r="F3611" s="32">
        <v>0</v>
      </c>
      <c r="G3611" s="32">
        <v>0</v>
      </c>
      <c r="H3611" s="32">
        <v>0</v>
      </c>
      <c r="I3611" s="32">
        <v>259.60000000000002</v>
      </c>
      <c r="J3611" s="29">
        <f>Лист4!E3609/1000-I3611</f>
        <v>-102.47400000000002</v>
      </c>
      <c r="K3611" s="33"/>
      <c r="L3611" s="33"/>
    </row>
    <row r="3612" spans="1:12" s="34" customFormat="1" ht="25.5" customHeight="1" x14ac:dyDescent="0.25">
      <c r="A3612" s="23" t="str">
        <f>Лист4!A3610</f>
        <v xml:space="preserve">Народная ул. д.16 </v>
      </c>
      <c r="B3612" s="49">
        <f t="shared" si="112"/>
        <v>137.48680000000002</v>
      </c>
      <c r="C3612" s="49">
        <f t="shared" si="113"/>
        <v>9.3741000000000003</v>
      </c>
      <c r="D3612" s="30">
        <v>0</v>
      </c>
      <c r="E3612" s="31">
        <v>9.3741000000000003</v>
      </c>
      <c r="F3612" s="32">
        <v>0</v>
      </c>
      <c r="G3612" s="32">
        <v>0</v>
      </c>
      <c r="H3612" s="32">
        <v>0</v>
      </c>
      <c r="I3612" s="32">
        <v>0</v>
      </c>
      <c r="J3612" s="29">
        <f>Лист4!E3610/1000</f>
        <v>146.86090000000002</v>
      </c>
      <c r="K3612" s="33"/>
      <c r="L3612" s="33"/>
    </row>
    <row r="3613" spans="1:12" s="34" customFormat="1" ht="25.5" customHeight="1" x14ac:dyDescent="0.25">
      <c r="A3613" s="23" t="str">
        <f>Лист4!A3611</f>
        <v xml:space="preserve">Народная ул. д.18 </v>
      </c>
      <c r="B3613" s="49">
        <f t="shared" si="112"/>
        <v>134.50481702127658</v>
      </c>
      <c r="C3613" s="49">
        <f t="shared" si="113"/>
        <v>9.1707829787234019</v>
      </c>
      <c r="D3613" s="30">
        <v>0</v>
      </c>
      <c r="E3613" s="31">
        <v>9.1707829787234019</v>
      </c>
      <c r="F3613" s="32">
        <v>0</v>
      </c>
      <c r="G3613" s="32">
        <v>0</v>
      </c>
      <c r="H3613" s="32">
        <v>0</v>
      </c>
      <c r="I3613" s="32">
        <v>0</v>
      </c>
      <c r="J3613" s="29">
        <f>Лист4!E3611/1000</f>
        <v>143.67559999999997</v>
      </c>
      <c r="K3613" s="33"/>
      <c r="L3613" s="33"/>
    </row>
    <row r="3614" spans="1:12" s="34" customFormat="1" ht="25.5" customHeight="1" x14ac:dyDescent="0.25">
      <c r="A3614" s="23" t="str">
        <f>Лист4!A3612</f>
        <v xml:space="preserve">Народная ул. д.3 </v>
      </c>
      <c r="B3614" s="49">
        <f t="shared" si="112"/>
        <v>20.08740425531915</v>
      </c>
      <c r="C3614" s="49">
        <f t="shared" si="113"/>
        <v>1.3695957446808511</v>
      </c>
      <c r="D3614" s="30">
        <v>0</v>
      </c>
      <c r="E3614" s="31">
        <v>1.3695957446808511</v>
      </c>
      <c r="F3614" s="32">
        <v>0</v>
      </c>
      <c r="G3614" s="32">
        <v>0</v>
      </c>
      <c r="H3614" s="32">
        <v>0</v>
      </c>
      <c r="I3614" s="32">
        <v>0</v>
      </c>
      <c r="J3614" s="29">
        <f>Лист4!E3612/1000</f>
        <v>21.457000000000001</v>
      </c>
      <c r="K3614" s="33"/>
      <c r="L3614" s="33"/>
    </row>
    <row r="3615" spans="1:12" s="34" customFormat="1" ht="25.5" customHeight="1" x14ac:dyDescent="0.25">
      <c r="A3615" s="23" t="str">
        <f>Лист4!A3613</f>
        <v xml:space="preserve">Народная ул. д.6 </v>
      </c>
      <c r="B3615" s="49">
        <f t="shared" si="112"/>
        <v>124.45924255319149</v>
      </c>
      <c r="C3615" s="49">
        <f t="shared" si="113"/>
        <v>8.4858574468085113</v>
      </c>
      <c r="D3615" s="30">
        <v>0</v>
      </c>
      <c r="E3615" s="31">
        <v>8.4858574468085113</v>
      </c>
      <c r="F3615" s="32">
        <v>0</v>
      </c>
      <c r="G3615" s="32">
        <v>0</v>
      </c>
      <c r="H3615" s="32">
        <v>0</v>
      </c>
      <c r="I3615" s="41">
        <v>235.5</v>
      </c>
      <c r="J3615" s="29">
        <f>Лист4!E3613/1000-I3615</f>
        <v>-102.5549</v>
      </c>
      <c r="K3615" s="33"/>
      <c r="L3615" s="33"/>
    </row>
    <row r="3616" spans="1:12" s="34" customFormat="1" ht="25.5" customHeight="1" x14ac:dyDescent="0.25">
      <c r="A3616" s="23" t="str">
        <f>Лист4!A3614</f>
        <v xml:space="preserve">Народная ул. д.8 </v>
      </c>
      <c r="B3616" s="49">
        <f t="shared" si="112"/>
        <v>88.74528510638298</v>
      </c>
      <c r="C3616" s="49">
        <f t="shared" si="113"/>
        <v>6.0508148936170212</v>
      </c>
      <c r="D3616" s="30">
        <v>0</v>
      </c>
      <c r="E3616" s="31">
        <v>6.0508148936170212</v>
      </c>
      <c r="F3616" s="32">
        <v>0</v>
      </c>
      <c r="G3616" s="32">
        <v>0</v>
      </c>
      <c r="H3616" s="32">
        <v>0</v>
      </c>
      <c r="I3616" s="32">
        <v>0</v>
      </c>
      <c r="J3616" s="29">
        <f>Лист4!E3614/1000</f>
        <v>94.796099999999996</v>
      </c>
      <c r="K3616" s="33"/>
      <c r="L3616" s="33"/>
    </row>
    <row r="3617" spans="1:12" s="34" customFormat="1" ht="33.75" customHeight="1" x14ac:dyDescent="0.25">
      <c r="A3617" s="23" t="str">
        <f>Лист4!A3615</f>
        <v xml:space="preserve">Народная ул. д.9 </v>
      </c>
      <c r="B3617" s="49">
        <f t="shared" si="112"/>
        <v>56.466323404255327</v>
      </c>
      <c r="C3617" s="49">
        <f t="shared" si="113"/>
        <v>3.849976595744681</v>
      </c>
      <c r="D3617" s="30">
        <v>0</v>
      </c>
      <c r="E3617" s="31">
        <v>3.849976595744681</v>
      </c>
      <c r="F3617" s="32">
        <v>0</v>
      </c>
      <c r="G3617" s="32">
        <v>0</v>
      </c>
      <c r="H3617" s="32">
        <v>0</v>
      </c>
      <c r="I3617" s="32">
        <v>0</v>
      </c>
      <c r="J3617" s="29">
        <f>Лист4!E3615/1000</f>
        <v>60.316300000000005</v>
      </c>
      <c r="K3617" s="33"/>
      <c r="L3617" s="33"/>
    </row>
    <row r="3618" spans="1:12" s="39" customFormat="1" ht="18.75" customHeight="1" x14ac:dyDescent="0.25">
      <c r="A3618" s="23" t="str">
        <f>Лист4!A3616</f>
        <v xml:space="preserve">Пионерская ул. д.17 </v>
      </c>
      <c r="B3618" s="49">
        <f t="shared" si="112"/>
        <v>1040.2974127659575</v>
      </c>
      <c r="C3618" s="49">
        <f t="shared" si="113"/>
        <v>4.5611872340425537</v>
      </c>
      <c r="D3618" s="30">
        <v>0</v>
      </c>
      <c r="E3618" s="31">
        <v>4.5611872340425537</v>
      </c>
      <c r="F3618" s="32">
        <v>0</v>
      </c>
      <c r="G3618" s="32">
        <v>0</v>
      </c>
      <c r="H3618" s="32">
        <v>0</v>
      </c>
      <c r="I3618" s="32">
        <v>973.4</v>
      </c>
      <c r="J3618" s="29">
        <f>Лист4!E3616/1000</f>
        <v>71.458600000000004</v>
      </c>
      <c r="K3618" s="33"/>
      <c r="L3618" s="33"/>
    </row>
    <row r="3619" spans="1:12" s="34" customFormat="1" ht="18.75" customHeight="1" x14ac:dyDescent="0.25">
      <c r="A3619" s="23" t="str">
        <f>Лист4!A3617</f>
        <v xml:space="preserve">Ленина ул. д.64 </v>
      </c>
      <c r="B3619" s="49">
        <f t="shared" si="112"/>
        <v>27.157268085106384</v>
      </c>
      <c r="C3619" s="49">
        <f t="shared" si="113"/>
        <v>1.8516319148936171</v>
      </c>
      <c r="D3619" s="30">
        <v>0</v>
      </c>
      <c r="E3619" s="31">
        <v>1.8516319148936171</v>
      </c>
      <c r="F3619" s="32">
        <v>0</v>
      </c>
      <c r="G3619" s="32">
        <v>0</v>
      </c>
      <c r="H3619" s="32">
        <v>0</v>
      </c>
      <c r="I3619" s="32">
        <v>0</v>
      </c>
      <c r="J3619" s="29">
        <f>Лист4!E3617/1000</f>
        <v>29.008900000000001</v>
      </c>
      <c r="K3619" s="33"/>
      <c r="L3619" s="33"/>
    </row>
    <row r="3620" spans="1:12" s="34" customFormat="1" ht="18.75" customHeight="1" x14ac:dyDescent="0.25">
      <c r="A3620" s="23" t="str">
        <f>Лист4!A3618</f>
        <v xml:space="preserve">М.Горького ул. д.2 </v>
      </c>
      <c r="B3620" s="49">
        <f t="shared" si="112"/>
        <v>5.5905276595744686</v>
      </c>
      <c r="C3620" s="49">
        <f t="shared" si="113"/>
        <v>0.38117234042553194</v>
      </c>
      <c r="D3620" s="30">
        <v>0</v>
      </c>
      <c r="E3620" s="31">
        <v>0.38117234042553194</v>
      </c>
      <c r="F3620" s="32">
        <v>0</v>
      </c>
      <c r="G3620" s="32">
        <v>0</v>
      </c>
      <c r="H3620" s="32">
        <v>0</v>
      </c>
      <c r="I3620" s="32">
        <v>0</v>
      </c>
      <c r="J3620" s="29">
        <f>Лист4!E3618/1000</f>
        <v>5.9717000000000002</v>
      </c>
      <c r="K3620" s="33"/>
      <c r="L3620" s="33"/>
    </row>
    <row r="3621" spans="1:12" s="34" customFormat="1" ht="18.75" customHeight="1" x14ac:dyDescent="0.25">
      <c r="A3621" s="23" t="str">
        <f>Лист4!A3619</f>
        <v xml:space="preserve">Пионерская ул. д.16 </v>
      </c>
      <c r="B3621" s="49">
        <f t="shared" si="112"/>
        <v>3.5948936170212766</v>
      </c>
      <c r="C3621" s="49">
        <f t="shared" si="113"/>
        <v>0.24510638297872339</v>
      </c>
      <c r="D3621" s="30">
        <v>0</v>
      </c>
      <c r="E3621" s="31">
        <v>0.24510638297872339</v>
      </c>
      <c r="F3621" s="32">
        <v>0</v>
      </c>
      <c r="G3621" s="32">
        <v>0</v>
      </c>
      <c r="H3621" s="32">
        <v>0</v>
      </c>
      <c r="I3621" s="32">
        <v>0</v>
      </c>
      <c r="J3621" s="29">
        <f>Лист4!E3619/1000</f>
        <v>3.84</v>
      </c>
      <c r="K3621" s="33"/>
      <c r="L3621" s="33"/>
    </row>
    <row r="3622" spans="1:12" s="34" customFormat="1" ht="18.75" customHeight="1" x14ac:dyDescent="0.25">
      <c r="A3622" s="23" t="str">
        <f>Лист4!A3620</f>
        <v xml:space="preserve">Пионерская ул. д.18 </v>
      </c>
      <c r="B3622" s="49">
        <f t="shared" si="112"/>
        <v>3.8517787234042551</v>
      </c>
      <c r="C3622" s="49">
        <f t="shared" si="113"/>
        <v>0.26262127659574469</v>
      </c>
      <c r="D3622" s="30">
        <v>0</v>
      </c>
      <c r="E3622" s="31">
        <v>0.26262127659574469</v>
      </c>
      <c r="F3622" s="32">
        <v>0</v>
      </c>
      <c r="G3622" s="32">
        <v>0</v>
      </c>
      <c r="H3622" s="32">
        <v>0</v>
      </c>
      <c r="I3622" s="32">
        <v>0</v>
      </c>
      <c r="J3622" s="29">
        <f>Лист4!E3620/1000</f>
        <v>4.1143999999999998</v>
      </c>
      <c r="K3622" s="33"/>
      <c r="L3622" s="33"/>
    </row>
    <row r="3623" spans="1:12" s="34" customFormat="1" ht="18.75" customHeight="1" x14ac:dyDescent="0.25">
      <c r="A3623" s="23" t="str">
        <f>Лист4!A3621</f>
        <v xml:space="preserve">Фрунзе ул. д.10 </v>
      </c>
      <c r="B3623" s="49">
        <f t="shared" si="112"/>
        <v>0</v>
      </c>
      <c r="C3623" s="49">
        <f t="shared" si="113"/>
        <v>0</v>
      </c>
      <c r="D3623" s="30">
        <v>0</v>
      </c>
      <c r="E3623" s="31">
        <v>0</v>
      </c>
      <c r="F3623" s="32">
        <v>0</v>
      </c>
      <c r="G3623" s="32">
        <v>0</v>
      </c>
      <c r="H3623" s="32">
        <v>0</v>
      </c>
      <c r="I3623" s="32">
        <v>116.1</v>
      </c>
      <c r="J3623" s="29">
        <f>Лист4!E3621/1000-I3623</f>
        <v>-116.1</v>
      </c>
      <c r="K3623" s="33"/>
      <c r="L3623" s="33"/>
    </row>
    <row r="3624" spans="1:12" s="34" customFormat="1" ht="18.75" customHeight="1" x14ac:dyDescent="0.25">
      <c r="A3624" s="23" t="str">
        <f>Лист4!A3622</f>
        <v xml:space="preserve">Юбилейный пер. д.4 </v>
      </c>
      <c r="B3624" s="49">
        <f t="shared" si="112"/>
        <v>59.243753191489361</v>
      </c>
      <c r="C3624" s="49">
        <f t="shared" si="113"/>
        <v>4.0393468085106381</v>
      </c>
      <c r="D3624" s="30">
        <v>0</v>
      </c>
      <c r="E3624" s="31">
        <v>4.0393468085106381</v>
      </c>
      <c r="F3624" s="32">
        <v>0</v>
      </c>
      <c r="G3624" s="32">
        <v>0</v>
      </c>
      <c r="H3624" s="32">
        <v>0</v>
      </c>
      <c r="I3624" s="32">
        <v>0</v>
      </c>
      <c r="J3624" s="29">
        <f>Лист4!E3622/1000</f>
        <v>63.283099999999997</v>
      </c>
      <c r="K3624" s="33"/>
      <c r="L3624" s="33"/>
    </row>
    <row r="3625" spans="1:12" s="34" customFormat="1" ht="33" customHeight="1" x14ac:dyDescent="0.25">
      <c r="A3625" s="23" t="str">
        <f>Лист4!A3623</f>
        <v xml:space="preserve">Ильича пр. д.3 </v>
      </c>
      <c r="B3625" s="49">
        <f t="shared" si="112"/>
        <v>22.67104680851056</v>
      </c>
      <c r="C3625" s="49">
        <f t="shared" si="113"/>
        <v>1.5457531914893616</v>
      </c>
      <c r="D3625" s="30">
        <v>0</v>
      </c>
      <c r="E3625" s="31">
        <v>1.5457531914893616</v>
      </c>
      <c r="F3625" s="32">
        <v>0</v>
      </c>
      <c r="G3625" s="32">
        <v>0</v>
      </c>
      <c r="H3625" s="32">
        <v>0</v>
      </c>
      <c r="I3625" s="32">
        <v>1370.6</v>
      </c>
      <c r="J3625" s="29">
        <f>Лист4!E3623/1000-I3625</f>
        <v>-1346.3832</v>
      </c>
      <c r="K3625" s="33"/>
      <c r="L3625" s="33"/>
    </row>
    <row r="3626" spans="1:12" s="34" customFormat="1" ht="45" customHeight="1" x14ac:dyDescent="0.25">
      <c r="A3626" s="23" t="str">
        <f>Лист4!A3624</f>
        <v xml:space="preserve">Ильича пр. д.4 </v>
      </c>
      <c r="B3626" s="49">
        <f t="shared" si="112"/>
        <v>1.3331063829787233</v>
      </c>
      <c r="C3626" s="49">
        <f t="shared" si="113"/>
        <v>9.0893617021276601E-2</v>
      </c>
      <c r="D3626" s="30">
        <v>0</v>
      </c>
      <c r="E3626" s="31">
        <v>9.0893617021276601E-2</v>
      </c>
      <c r="F3626" s="32">
        <v>0</v>
      </c>
      <c r="G3626" s="32">
        <v>0</v>
      </c>
      <c r="H3626" s="32">
        <v>0</v>
      </c>
      <c r="I3626" s="32">
        <v>0</v>
      </c>
      <c r="J3626" s="29">
        <f>Лист4!E3624/1000</f>
        <v>1.4239999999999999</v>
      </c>
      <c r="K3626" s="33"/>
      <c r="L3626" s="33"/>
    </row>
    <row r="3627" spans="1:12" s="34" customFormat="1" ht="45" customHeight="1" x14ac:dyDescent="0.25">
      <c r="A3627" s="23" t="str">
        <f>Лист4!A3625</f>
        <v xml:space="preserve">Проспект Ильича ул. д.10 </v>
      </c>
      <c r="B3627" s="49">
        <f t="shared" si="112"/>
        <v>28.445719148936167</v>
      </c>
      <c r="C3627" s="49">
        <f t="shared" si="113"/>
        <v>1.9394808510638295</v>
      </c>
      <c r="D3627" s="30">
        <v>0</v>
      </c>
      <c r="E3627" s="31">
        <v>1.9394808510638295</v>
      </c>
      <c r="F3627" s="32">
        <v>0</v>
      </c>
      <c r="G3627" s="32">
        <v>0</v>
      </c>
      <c r="H3627" s="32">
        <v>0</v>
      </c>
      <c r="I3627" s="32">
        <v>0</v>
      </c>
      <c r="J3627" s="29">
        <f>Лист4!E3625/1000</f>
        <v>30.385199999999998</v>
      </c>
      <c r="K3627" s="33"/>
      <c r="L3627" s="33"/>
    </row>
    <row r="3628" spans="1:12" s="34" customFormat="1" ht="38.25" customHeight="1" x14ac:dyDescent="0.25">
      <c r="A3628" s="23" t="str">
        <f>Лист4!A3626</f>
        <v xml:space="preserve">Проспект Ильича ул. д.11 </v>
      </c>
      <c r="B3628" s="49">
        <f t="shared" si="112"/>
        <v>4.2127659574468082</v>
      </c>
      <c r="C3628" s="49">
        <f t="shared" si="113"/>
        <v>0.28723404255319152</v>
      </c>
      <c r="D3628" s="30">
        <v>0</v>
      </c>
      <c r="E3628" s="31">
        <v>0.28723404255319152</v>
      </c>
      <c r="F3628" s="32">
        <v>0</v>
      </c>
      <c r="G3628" s="32">
        <v>0</v>
      </c>
      <c r="H3628" s="32">
        <v>0</v>
      </c>
      <c r="I3628" s="32">
        <v>0</v>
      </c>
      <c r="J3628" s="29">
        <f>Лист4!E3626/1000</f>
        <v>4.5</v>
      </c>
      <c r="K3628" s="33"/>
      <c r="L3628" s="33"/>
    </row>
    <row r="3629" spans="1:12" s="34" customFormat="1" ht="25.5" customHeight="1" x14ac:dyDescent="0.25">
      <c r="A3629" s="23" t="str">
        <f>Лист4!A3627</f>
        <v xml:space="preserve">Проспект Ильича ул. д.12 </v>
      </c>
      <c r="B3629" s="49">
        <f t="shared" si="112"/>
        <v>16.819982978723402</v>
      </c>
      <c r="C3629" s="49">
        <f t="shared" si="113"/>
        <v>1.1468170212765956</v>
      </c>
      <c r="D3629" s="30">
        <v>0</v>
      </c>
      <c r="E3629" s="31">
        <v>1.1468170212765956</v>
      </c>
      <c r="F3629" s="32">
        <v>0</v>
      </c>
      <c r="G3629" s="32">
        <v>0</v>
      </c>
      <c r="H3629" s="32">
        <v>0</v>
      </c>
      <c r="I3629" s="32">
        <v>0</v>
      </c>
      <c r="J3629" s="29">
        <f>Лист4!E3627/1000</f>
        <v>17.966799999999999</v>
      </c>
      <c r="K3629" s="33"/>
      <c r="L3629" s="33"/>
    </row>
    <row r="3630" spans="1:12" s="34" customFormat="1" ht="25.5" customHeight="1" x14ac:dyDescent="0.25">
      <c r="A3630" s="23" t="str">
        <f>Лист4!A3628</f>
        <v xml:space="preserve">Проспект Ильича ул. д.13 </v>
      </c>
      <c r="B3630" s="49">
        <f t="shared" si="112"/>
        <v>17.472680851063831</v>
      </c>
      <c r="C3630" s="49">
        <f t="shared" si="113"/>
        <v>1.1913191489361703</v>
      </c>
      <c r="D3630" s="30">
        <v>0</v>
      </c>
      <c r="E3630" s="31">
        <v>1.1913191489361703</v>
      </c>
      <c r="F3630" s="32">
        <v>0</v>
      </c>
      <c r="G3630" s="32">
        <v>0</v>
      </c>
      <c r="H3630" s="32">
        <v>0</v>
      </c>
      <c r="I3630" s="32">
        <v>0</v>
      </c>
      <c r="J3630" s="29">
        <f>Лист4!E3628/1000</f>
        <v>18.664000000000001</v>
      </c>
      <c r="K3630" s="33"/>
      <c r="L3630" s="33"/>
    </row>
    <row r="3631" spans="1:12" s="34" customFormat="1" ht="25.5" customHeight="1" x14ac:dyDescent="0.25">
      <c r="A3631" s="23" t="str">
        <f>Лист4!A3629</f>
        <v xml:space="preserve">Проспект Ильича ул. д.14 </v>
      </c>
      <c r="B3631" s="49">
        <f t="shared" si="112"/>
        <v>22.102697872340421</v>
      </c>
      <c r="C3631" s="49">
        <f t="shared" si="113"/>
        <v>1.507002127659574</v>
      </c>
      <c r="D3631" s="30">
        <v>0</v>
      </c>
      <c r="E3631" s="31">
        <v>1.507002127659574</v>
      </c>
      <c r="F3631" s="32">
        <v>0</v>
      </c>
      <c r="G3631" s="32">
        <v>0</v>
      </c>
      <c r="H3631" s="32">
        <v>0</v>
      </c>
      <c r="I3631" s="32">
        <v>0</v>
      </c>
      <c r="J3631" s="29">
        <f>Лист4!E3629/1000</f>
        <v>23.609699999999997</v>
      </c>
      <c r="K3631" s="33"/>
      <c r="L3631" s="33"/>
    </row>
    <row r="3632" spans="1:12" s="34" customFormat="1" ht="25.5" customHeight="1" x14ac:dyDescent="0.25">
      <c r="A3632" s="23" t="str">
        <f>Лист4!A3630</f>
        <v xml:space="preserve">Проспект Ильича ул. д.15 </v>
      </c>
      <c r="B3632" s="49">
        <f t="shared" si="112"/>
        <v>19.397191489361703</v>
      </c>
      <c r="C3632" s="49">
        <f t="shared" si="113"/>
        <v>0.82480851063829785</v>
      </c>
      <c r="D3632" s="30">
        <v>0</v>
      </c>
      <c r="E3632" s="31">
        <v>0.82480851063829785</v>
      </c>
      <c r="F3632" s="32">
        <v>0</v>
      </c>
      <c r="G3632" s="32">
        <v>0</v>
      </c>
      <c r="H3632" s="32">
        <v>0</v>
      </c>
      <c r="I3632" s="32">
        <v>7.3</v>
      </c>
      <c r="J3632" s="29">
        <f>Лист4!E3630/1000-I3632</f>
        <v>12.922000000000001</v>
      </c>
      <c r="K3632" s="33"/>
      <c r="L3632" s="33"/>
    </row>
    <row r="3633" spans="1:12" s="34" customFormat="1" ht="18.75" customHeight="1" x14ac:dyDescent="0.25">
      <c r="A3633" s="23" t="str">
        <f>Лист4!A3631</f>
        <v xml:space="preserve">Проспект Ильича ул. д.17 </v>
      </c>
      <c r="B3633" s="49">
        <f t="shared" si="112"/>
        <v>13.75908085106383</v>
      </c>
      <c r="C3633" s="49">
        <f t="shared" si="113"/>
        <v>0.93811914893617032</v>
      </c>
      <c r="D3633" s="30">
        <v>0</v>
      </c>
      <c r="E3633" s="31">
        <v>0.93811914893617032</v>
      </c>
      <c r="F3633" s="32">
        <v>0</v>
      </c>
      <c r="G3633" s="32">
        <v>0</v>
      </c>
      <c r="H3633" s="32">
        <v>0</v>
      </c>
      <c r="I3633" s="32">
        <v>0</v>
      </c>
      <c r="J3633" s="29">
        <f>Лист4!E3631/1000</f>
        <v>14.6972</v>
      </c>
      <c r="K3633" s="33"/>
      <c r="L3633" s="33"/>
    </row>
    <row r="3634" spans="1:12" s="34" customFormat="1" ht="18.75" customHeight="1" x14ac:dyDescent="0.25">
      <c r="A3634" s="23" t="str">
        <f>Лист4!A3632</f>
        <v xml:space="preserve">Проспект Ильича ул. д.18 </v>
      </c>
      <c r="B3634" s="49">
        <f t="shared" si="112"/>
        <v>61.544297872340422</v>
      </c>
      <c r="C3634" s="49">
        <f t="shared" si="113"/>
        <v>4.196202127659574</v>
      </c>
      <c r="D3634" s="30">
        <v>0</v>
      </c>
      <c r="E3634" s="31">
        <v>4.196202127659574</v>
      </c>
      <c r="F3634" s="32">
        <v>0</v>
      </c>
      <c r="G3634" s="32">
        <v>0</v>
      </c>
      <c r="H3634" s="32">
        <v>0</v>
      </c>
      <c r="I3634" s="32">
        <v>0</v>
      </c>
      <c r="J3634" s="29">
        <f>Лист4!E3632/1000</f>
        <v>65.740499999999997</v>
      </c>
      <c r="K3634" s="33"/>
      <c r="L3634" s="33"/>
    </row>
    <row r="3635" spans="1:12" s="34" customFormat="1" ht="18.75" customHeight="1" x14ac:dyDescent="0.25">
      <c r="A3635" s="23" t="str">
        <f>Лист4!A3633</f>
        <v xml:space="preserve">Проспект Ильича ул. д.19 </v>
      </c>
      <c r="B3635" s="49">
        <f t="shared" si="112"/>
        <v>24.289404255319148</v>
      </c>
      <c r="C3635" s="49">
        <f t="shared" si="113"/>
        <v>1.6560957446808511</v>
      </c>
      <c r="D3635" s="30">
        <v>0</v>
      </c>
      <c r="E3635" s="31">
        <v>1.6560957446808511</v>
      </c>
      <c r="F3635" s="32">
        <v>0</v>
      </c>
      <c r="G3635" s="32">
        <v>0</v>
      </c>
      <c r="H3635" s="32">
        <v>0</v>
      </c>
      <c r="I3635" s="32">
        <v>0</v>
      </c>
      <c r="J3635" s="29">
        <f>Лист4!E3633/1000</f>
        <v>25.945499999999999</v>
      </c>
      <c r="K3635" s="33"/>
      <c r="L3635" s="33"/>
    </row>
    <row r="3636" spans="1:12" s="39" customFormat="1" ht="14.25" customHeight="1" x14ac:dyDescent="0.25">
      <c r="A3636" s="23" t="str">
        <f>Лист4!A3634</f>
        <v xml:space="preserve">Проспект Ильича ул. д.2 </v>
      </c>
      <c r="B3636" s="49">
        <f t="shared" si="112"/>
        <v>52.144306382978755</v>
      </c>
      <c r="C3636" s="49">
        <f t="shared" si="113"/>
        <v>3.5552936170212766</v>
      </c>
      <c r="D3636" s="30">
        <v>0</v>
      </c>
      <c r="E3636" s="31">
        <v>3.5552936170212766</v>
      </c>
      <c r="F3636" s="32">
        <v>0</v>
      </c>
      <c r="G3636" s="32">
        <v>0</v>
      </c>
      <c r="H3636" s="32">
        <v>0</v>
      </c>
      <c r="I3636" s="41">
        <v>888.3</v>
      </c>
      <c r="J3636" s="29">
        <f>Лист4!E3634/1000-I3636</f>
        <v>-832.60039999999992</v>
      </c>
      <c r="K3636" s="33"/>
      <c r="L3636" s="33"/>
    </row>
    <row r="3637" spans="1:12" s="34" customFormat="1" ht="18.75" customHeight="1" x14ac:dyDescent="0.25">
      <c r="A3637" s="23" t="str">
        <f>Лист4!A3635</f>
        <v xml:space="preserve">Проспект Ильича ул. д.3А </v>
      </c>
      <c r="B3637" s="49">
        <f t="shared" si="112"/>
        <v>0</v>
      </c>
      <c r="C3637" s="49">
        <f t="shared" si="113"/>
        <v>0</v>
      </c>
      <c r="D3637" s="30">
        <v>0</v>
      </c>
      <c r="E3637" s="31">
        <v>0</v>
      </c>
      <c r="F3637" s="32">
        <v>0</v>
      </c>
      <c r="G3637" s="32">
        <v>0</v>
      </c>
      <c r="H3637" s="32">
        <v>0</v>
      </c>
      <c r="I3637" s="32">
        <v>0</v>
      </c>
      <c r="J3637" s="29">
        <f>Лист4!E3635/1000</f>
        <v>0</v>
      </c>
      <c r="K3637" s="33"/>
      <c r="L3637" s="33"/>
    </row>
    <row r="3638" spans="1:12" s="34" customFormat="1" ht="18.75" customHeight="1" x14ac:dyDescent="0.25">
      <c r="A3638" s="23" t="str">
        <f>Лист4!A3636</f>
        <v xml:space="preserve">Проспект Ильича ул. д.4 </v>
      </c>
      <c r="B3638" s="49">
        <f t="shared" si="112"/>
        <v>48.053991489361756</v>
      </c>
      <c r="C3638" s="49">
        <f t="shared" si="113"/>
        <v>3.2764085106382983</v>
      </c>
      <c r="D3638" s="30">
        <v>0</v>
      </c>
      <c r="E3638" s="31">
        <v>3.2764085106382983</v>
      </c>
      <c r="F3638" s="32">
        <v>0</v>
      </c>
      <c r="G3638" s="32">
        <v>0</v>
      </c>
      <c r="H3638" s="32">
        <v>0</v>
      </c>
      <c r="I3638" s="32">
        <v>1374.1</v>
      </c>
      <c r="J3638" s="29">
        <f>Лист4!E3636/1000-I3638</f>
        <v>-1322.7695999999999</v>
      </c>
      <c r="K3638" s="33"/>
      <c r="L3638" s="33"/>
    </row>
    <row r="3639" spans="1:12" s="34" customFormat="1" ht="15" customHeight="1" x14ac:dyDescent="0.25">
      <c r="A3639" s="23" t="str">
        <f>Лист4!A3637</f>
        <v xml:space="preserve">Проспект Ильича ул. д.6 </v>
      </c>
      <c r="B3639" s="49">
        <f t="shared" si="112"/>
        <v>19.75019574468088</v>
      </c>
      <c r="C3639" s="49">
        <f t="shared" si="113"/>
        <v>1.3466042553191488</v>
      </c>
      <c r="D3639" s="30">
        <v>0</v>
      </c>
      <c r="E3639" s="31">
        <v>1.3466042553191488</v>
      </c>
      <c r="F3639" s="32">
        <v>0</v>
      </c>
      <c r="G3639" s="32">
        <v>0</v>
      </c>
      <c r="H3639" s="32">
        <v>0</v>
      </c>
      <c r="I3639" s="32">
        <v>1403.7</v>
      </c>
      <c r="J3639" s="29">
        <f>Лист4!E3637/1000-I3639</f>
        <v>-1382.6032</v>
      </c>
      <c r="K3639" s="33"/>
      <c r="L3639" s="33"/>
    </row>
    <row r="3640" spans="1:12" s="34" customFormat="1" ht="18.75" customHeight="1" x14ac:dyDescent="0.25">
      <c r="A3640" s="23" t="str">
        <f>Лист4!A3638</f>
        <v xml:space="preserve">Проспект Ильича ул. д.7 </v>
      </c>
      <c r="B3640" s="49">
        <f t="shared" si="112"/>
        <v>7.9798212765957439</v>
      </c>
      <c r="C3640" s="49">
        <f t="shared" si="113"/>
        <v>0.54407872340425523</v>
      </c>
      <c r="D3640" s="30">
        <v>0</v>
      </c>
      <c r="E3640" s="31">
        <v>0.54407872340425523</v>
      </c>
      <c r="F3640" s="32">
        <v>0</v>
      </c>
      <c r="G3640" s="32">
        <v>0</v>
      </c>
      <c r="H3640" s="32">
        <v>0</v>
      </c>
      <c r="I3640" s="32">
        <v>0</v>
      </c>
      <c r="J3640" s="29">
        <f>Лист4!E3638/1000</f>
        <v>8.5238999999999994</v>
      </c>
      <c r="K3640" s="33"/>
      <c r="L3640" s="33"/>
    </row>
    <row r="3641" spans="1:12" s="34" customFormat="1" ht="18.75" customHeight="1" x14ac:dyDescent="0.25">
      <c r="A3641" s="23" t="str">
        <f>Лист4!A3639</f>
        <v xml:space="preserve">Проспект Ильича ул. д.7 - корп. 16 </v>
      </c>
      <c r="B3641" s="49">
        <f t="shared" si="112"/>
        <v>0</v>
      </c>
      <c r="C3641" s="49">
        <f t="shared" si="113"/>
        <v>0</v>
      </c>
      <c r="D3641" s="30">
        <v>0</v>
      </c>
      <c r="E3641" s="31">
        <v>0</v>
      </c>
      <c r="F3641" s="32">
        <v>0</v>
      </c>
      <c r="G3641" s="32">
        <v>0</v>
      </c>
      <c r="H3641" s="32">
        <v>0</v>
      </c>
      <c r="I3641" s="32">
        <v>0</v>
      </c>
      <c r="J3641" s="29">
        <f>Лист4!E3639/1000</f>
        <v>0</v>
      </c>
      <c r="K3641" s="33"/>
      <c r="L3641" s="33"/>
    </row>
    <row r="3642" spans="1:12" s="34" customFormat="1" ht="18.75" customHeight="1" x14ac:dyDescent="0.25">
      <c r="A3642" s="23" t="str">
        <f>Лист4!A3640</f>
        <v xml:space="preserve">Проспект Ильича ул. д.8 </v>
      </c>
      <c r="B3642" s="49">
        <f t="shared" si="112"/>
        <v>0</v>
      </c>
      <c r="C3642" s="49">
        <f t="shared" si="113"/>
        <v>0</v>
      </c>
      <c r="D3642" s="30">
        <v>0</v>
      </c>
      <c r="E3642" s="31">
        <v>0</v>
      </c>
      <c r="F3642" s="32">
        <v>0</v>
      </c>
      <c r="G3642" s="32">
        <v>0</v>
      </c>
      <c r="H3642" s="32">
        <v>0</v>
      </c>
      <c r="I3642" s="32">
        <v>0</v>
      </c>
      <c r="J3642" s="29">
        <f>Лист4!E3640/1000</f>
        <v>0</v>
      </c>
      <c r="K3642" s="33"/>
      <c r="L3642" s="33"/>
    </row>
    <row r="3643" spans="1:12" s="34" customFormat="1" ht="18.75" customHeight="1" x14ac:dyDescent="0.25">
      <c r="A3643" s="23" t="str">
        <f>Лист4!A3641</f>
        <v xml:space="preserve">Ленина ул. д.1 </v>
      </c>
      <c r="B3643" s="49">
        <f t="shared" si="112"/>
        <v>33.501974468085109</v>
      </c>
      <c r="C3643" s="49">
        <f t="shared" si="113"/>
        <v>2.2842255319148936</v>
      </c>
      <c r="D3643" s="30">
        <v>0</v>
      </c>
      <c r="E3643" s="31">
        <v>2.2842255319148936</v>
      </c>
      <c r="F3643" s="32">
        <v>0</v>
      </c>
      <c r="G3643" s="32">
        <v>0</v>
      </c>
      <c r="H3643" s="32">
        <v>0</v>
      </c>
      <c r="I3643" s="32">
        <v>0</v>
      </c>
      <c r="J3643" s="29">
        <f>Лист4!E3641/1000</f>
        <v>35.786200000000001</v>
      </c>
      <c r="K3643" s="33"/>
      <c r="L3643" s="33"/>
    </row>
    <row r="3644" spans="1:12" s="34" customFormat="1" ht="25.5" customHeight="1" x14ac:dyDescent="0.25">
      <c r="A3644" s="23" t="str">
        <f>Лист4!A3642</f>
        <v xml:space="preserve">Ленина ул. д.11 </v>
      </c>
      <c r="B3644" s="49">
        <f t="shared" si="112"/>
        <v>46.86</v>
      </c>
      <c r="C3644" s="49">
        <f t="shared" si="113"/>
        <v>3.1949999999999998</v>
      </c>
      <c r="D3644" s="30">
        <v>0</v>
      </c>
      <c r="E3644" s="31">
        <v>3.1949999999999998</v>
      </c>
      <c r="F3644" s="32">
        <v>0</v>
      </c>
      <c r="G3644" s="32">
        <v>0</v>
      </c>
      <c r="H3644" s="32">
        <v>0</v>
      </c>
      <c r="I3644" s="32">
        <v>0</v>
      </c>
      <c r="J3644" s="29">
        <f>Лист4!E3642/1000</f>
        <v>50.055</v>
      </c>
      <c r="K3644" s="33"/>
      <c r="L3644" s="33"/>
    </row>
    <row r="3645" spans="1:12" s="34" customFormat="1" ht="25.5" customHeight="1" x14ac:dyDescent="0.25">
      <c r="A3645" s="23" t="str">
        <f>Лист4!A3643</f>
        <v xml:space="preserve">Ленина ул. д.11А </v>
      </c>
      <c r="B3645" s="49">
        <f t="shared" si="112"/>
        <v>29.731268085106382</v>
      </c>
      <c r="C3645" s="49">
        <f t="shared" si="113"/>
        <v>2.0271319148936167</v>
      </c>
      <c r="D3645" s="30">
        <v>0</v>
      </c>
      <c r="E3645" s="31">
        <v>2.0271319148936167</v>
      </c>
      <c r="F3645" s="32">
        <v>0</v>
      </c>
      <c r="G3645" s="32">
        <v>0</v>
      </c>
      <c r="H3645" s="32">
        <v>0</v>
      </c>
      <c r="I3645" s="32">
        <v>0</v>
      </c>
      <c r="J3645" s="29">
        <f>Лист4!E3643/1000</f>
        <v>31.758399999999998</v>
      </c>
      <c r="K3645" s="33"/>
      <c r="L3645" s="33"/>
    </row>
    <row r="3646" spans="1:12" s="34" customFormat="1" ht="18.75" customHeight="1" x14ac:dyDescent="0.25">
      <c r="A3646" s="23" t="str">
        <f>Лист4!A3644</f>
        <v xml:space="preserve">Ленина ул. д.13 </v>
      </c>
      <c r="B3646" s="49">
        <f t="shared" si="112"/>
        <v>13.526629787234043</v>
      </c>
      <c r="C3646" s="49">
        <f t="shared" si="113"/>
        <v>0.92227021276595744</v>
      </c>
      <c r="D3646" s="30">
        <v>0</v>
      </c>
      <c r="E3646" s="31">
        <v>0.92227021276595744</v>
      </c>
      <c r="F3646" s="32">
        <v>0</v>
      </c>
      <c r="G3646" s="32">
        <v>0</v>
      </c>
      <c r="H3646" s="32">
        <v>0</v>
      </c>
      <c r="I3646" s="32">
        <v>0</v>
      </c>
      <c r="J3646" s="29">
        <f>Лист4!E3644/1000</f>
        <v>14.4489</v>
      </c>
      <c r="K3646" s="33"/>
      <c r="L3646" s="33"/>
    </row>
    <row r="3647" spans="1:12" s="34" customFormat="1" ht="18.75" customHeight="1" x14ac:dyDescent="0.25">
      <c r="A3647" s="23" t="str">
        <f>Лист4!A3645</f>
        <v xml:space="preserve">Ленина ул. д.1А </v>
      </c>
      <c r="B3647" s="49">
        <f t="shared" si="112"/>
        <v>47.592618723404257</v>
      </c>
      <c r="C3647" s="49">
        <f t="shared" si="113"/>
        <v>3.2449512765957444</v>
      </c>
      <c r="D3647" s="30">
        <v>0</v>
      </c>
      <c r="E3647" s="31">
        <v>3.2449512765957444</v>
      </c>
      <c r="F3647" s="32">
        <v>0</v>
      </c>
      <c r="G3647" s="32">
        <v>0</v>
      </c>
      <c r="H3647" s="32">
        <v>0</v>
      </c>
      <c r="I3647" s="32">
        <v>0</v>
      </c>
      <c r="J3647" s="29">
        <f>Лист4!E3645/1000</f>
        <v>50.837569999999999</v>
      </c>
      <c r="K3647" s="33"/>
      <c r="L3647" s="33"/>
    </row>
    <row r="3648" spans="1:12" s="34" customFormat="1" ht="18.75" customHeight="1" x14ac:dyDescent="0.25">
      <c r="A3648" s="23" t="str">
        <f>Лист4!A3646</f>
        <v xml:space="preserve">Ленина ул. д.2 </v>
      </c>
      <c r="B3648" s="49">
        <f t="shared" si="112"/>
        <v>41.680170212765958</v>
      </c>
      <c r="C3648" s="49">
        <f t="shared" si="113"/>
        <v>2.8418297872340426</v>
      </c>
      <c r="D3648" s="30">
        <v>0</v>
      </c>
      <c r="E3648" s="31">
        <v>2.8418297872340426</v>
      </c>
      <c r="F3648" s="32">
        <v>0</v>
      </c>
      <c r="G3648" s="32">
        <v>0</v>
      </c>
      <c r="H3648" s="32">
        <v>0</v>
      </c>
      <c r="I3648" s="32">
        <v>0</v>
      </c>
      <c r="J3648" s="29">
        <f>Лист4!E3646/1000</f>
        <v>44.521999999999998</v>
      </c>
      <c r="K3648" s="33"/>
      <c r="L3648" s="33"/>
    </row>
    <row r="3649" spans="1:12" s="34" customFormat="1" ht="25.5" customHeight="1" x14ac:dyDescent="0.25">
      <c r="A3649" s="23" t="str">
        <f>Лист4!A3647</f>
        <v xml:space="preserve">Ленина ул. д.3 </v>
      </c>
      <c r="B3649" s="49">
        <f t="shared" si="112"/>
        <v>39.18733617021276</v>
      </c>
      <c r="C3649" s="49">
        <f t="shared" si="113"/>
        <v>2.6718638297872337</v>
      </c>
      <c r="D3649" s="30">
        <v>0</v>
      </c>
      <c r="E3649" s="31">
        <v>2.6718638297872337</v>
      </c>
      <c r="F3649" s="32">
        <v>0</v>
      </c>
      <c r="G3649" s="32">
        <v>0</v>
      </c>
      <c r="H3649" s="32">
        <v>0</v>
      </c>
      <c r="I3649" s="32">
        <v>0</v>
      </c>
      <c r="J3649" s="29">
        <f>Лист4!E3647/1000</f>
        <v>41.859199999999994</v>
      </c>
      <c r="K3649" s="33"/>
      <c r="L3649" s="33"/>
    </row>
    <row r="3650" spans="1:12" s="34" customFormat="1" ht="18.75" customHeight="1" x14ac:dyDescent="0.25">
      <c r="A3650" s="23" t="str">
        <f>Лист4!A3648</f>
        <v xml:space="preserve">Ленина ул. д.4 </v>
      </c>
      <c r="B3650" s="49">
        <f t="shared" si="112"/>
        <v>6.4352340425531871</v>
      </c>
      <c r="C3650" s="49">
        <f t="shared" si="113"/>
        <v>0.43876595744680846</v>
      </c>
      <c r="D3650" s="30">
        <v>0</v>
      </c>
      <c r="E3650" s="31">
        <v>0.43876595744680846</v>
      </c>
      <c r="F3650" s="32">
        <v>0</v>
      </c>
      <c r="G3650" s="32">
        <v>0</v>
      </c>
      <c r="H3650" s="32">
        <v>0</v>
      </c>
      <c r="I3650" s="32">
        <v>169.5</v>
      </c>
      <c r="J3650" s="29">
        <f>Лист4!E3648/1000-I3650</f>
        <v>-162.626</v>
      </c>
      <c r="K3650" s="33"/>
      <c r="L3650" s="33"/>
    </row>
    <row r="3651" spans="1:12" s="34" customFormat="1" ht="25.5" customHeight="1" x14ac:dyDescent="0.25">
      <c r="A3651" s="23" t="str">
        <f>Лист4!A3649</f>
        <v xml:space="preserve">Ленина ул. д.5 </v>
      </c>
      <c r="B3651" s="49">
        <f t="shared" si="112"/>
        <v>30.552897872340424</v>
      </c>
      <c r="C3651" s="49">
        <f t="shared" si="113"/>
        <v>2.0831521276595741</v>
      </c>
      <c r="D3651" s="30">
        <v>0</v>
      </c>
      <c r="E3651" s="31">
        <v>2.0831521276595741</v>
      </c>
      <c r="F3651" s="32">
        <v>0</v>
      </c>
      <c r="G3651" s="32">
        <v>0</v>
      </c>
      <c r="H3651" s="32">
        <v>0</v>
      </c>
      <c r="I3651" s="32">
        <v>108.1</v>
      </c>
      <c r="J3651" s="29">
        <f>Лист4!E3649/1000-I3651</f>
        <v>-75.463949999999997</v>
      </c>
      <c r="K3651" s="33"/>
      <c r="L3651" s="33"/>
    </row>
    <row r="3652" spans="1:12" s="34" customFormat="1" ht="25.5" customHeight="1" x14ac:dyDescent="0.25">
      <c r="A3652" s="23" t="str">
        <f>Лист4!A3650</f>
        <v xml:space="preserve">Ленина ул. д.6 </v>
      </c>
      <c r="B3652" s="49">
        <f t="shared" ref="B3652:B3715" si="114">J3652+I3652-E3652</f>
        <v>27.718127659574471</v>
      </c>
      <c r="C3652" s="49">
        <f t="shared" ref="C3652:C3715" si="115">E3652</f>
        <v>1.8898723404255318</v>
      </c>
      <c r="D3652" s="30">
        <v>0</v>
      </c>
      <c r="E3652" s="31">
        <v>1.8898723404255318</v>
      </c>
      <c r="F3652" s="32">
        <v>0</v>
      </c>
      <c r="G3652" s="32">
        <v>0</v>
      </c>
      <c r="H3652" s="32">
        <v>0</v>
      </c>
      <c r="I3652" s="32">
        <v>0</v>
      </c>
      <c r="J3652" s="29">
        <f>Лист4!E3650/1000</f>
        <v>29.608000000000001</v>
      </c>
      <c r="K3652" s="33"/>
      <c r="L3652" s="33"/>
    </row>
    <row r="3653" spans="1:12" s="34" customFormat="1" ht="18.75" customHeight="1" x14ac:dyDescent="0.25">
      <c r="A3653" s="23" t="str">
        <f>Лист4!A3651</f>
        <v xml:space="preserve">Ленина ул. д.6А </v>
      </c>
      <c r="B3653" s="49">
        <f t="shared" si="114"/>
        <v>34.448936170212761</v>
      </c>
      <c r="C3653" s="49">
        <f t="shared" si="115"/>
        <v>1.326063829787234</v>
      </c>
      <c r="D3653" s="30">
        <v>0</v>
      </c>
      <c r="E3653" s="31">
        <v>1.326063829787234</v>
      </c>
      <c r="F3653" s="32">
        <v>0</v>
      </c>
      <c r="G3653" s="32">
        <v>0</v>
      </c>
      <c r="H3653" s="32">
        <v>0</v>
      </c>
      <c r="I3653" s="32">
        <v>15</v>
      </c>
      <c r="J3653" s="29">
        <f>Лист4!E3651/1000-I3653</f>
        <v>20.774999999999999</v>
      </c>
      <c r="K3653" s="33"/>
      <c r="L3653" s="33"/>
    </row>
    <row r="3654" spans="1:12" s="34" customFormat="1" ht="25.5" customHeight="1" x14ac:dyDescent="0.25">
      <c r="A3654" s="23" t="str">
        <f>Лист4!A3652</f>
        <v xml:space="preserve">Ленина ул. д.6Б </v>
      </c>
      <c r="B3654" s="49">
        <f t="shared" si="114"/>
        <v>15.306757446808511</v>
      </c>
      <c r="C3654" s="49">
        <f t="shared" si="115"/>
        <v>1.0436425531914895</v>
      </c>
      <c r="D3654" s="30">
        <v>0</v>
      </c>
      <c r="E3654" s="31">
        <v>1.0436425531914895</v>
      </c>
      <c r="F3654" s="32">
        <v>0</v>
      </c>
      <c r="G3654" s="32">
        <v>0</v>
      </c>
      <c r="H3654" s="32">
        <v>0</v>
      </c>
      <c r="I3654" s="32">
        <v>0</v>
      </c>
      <c r="J3654" s="29">
        <f>Лист4!E3652/1000</f>
        <v>16.3504</v>
      </c>
      <c r="K3654" s="33"/>
      <c r="L3654" s="33"/>
    </row>
    <row r="3655" spans="1:12" s="34" customFormat="1" ht="18.75" customHeight="1" x14ac:dyDescent="0.25">
      <c r="A3655" s="23" t="str">
        <f>Лист4!A3653</f>
        <v xml:space="preserve">Ленина ул. д.6В </v>
      </c>
      <c r="B3655" s="49">
        <f t="shared" si="114"/>
        <v>35.489744680851068</v>
      </c>
      <c r="C3655" s="49">
        <f t="shared" si="115"/>
        <v>2.419755319148936</v>
      </c>
      <c r="D3655" s="30">
        <v>0</v>
      </c>
      <c r="E3655" s="31">
        <v>2.419755319148936</v>
      </c>
      <c r="F3655" s="32">
        <v>0</v>
      </c>
      <c r="G3655" s="32">
        <v>0</v>
      </c>
      <c r="H3655" s="32">
        <v>0</v>
      </c>
      <c r="I3655" s="32">
        <v>0</v>
      </c>
      <c r="J3655" s="29">
        <f>Лист4!E3653/1000</f>
        <v>37.909500000000001</v>
      </c>
      <c r="K3655" s="33"/>
      <c r="L3655" s="33"/>
    </row>
    <row r="3656" spans="1:12" s="34" customFormat="1" ht="25.5" customHeight="1" x14ac:dyDescent="0.25">
      <c r="A3656" s="23" t="str">
        <f>Лист4!A3654</f>
        <v xml:space="preserve">Ленина ул. д.7 </v>
      </c>
      <c r="B3656" s="49">
        <f t="shared" si="114"/>
        <v>25.619608510638301</v>
      </c>
      <c r="C3656" s="49">
        <f t="shared" si="115"/>
        <v>1.7467914893617023</v>
      </c>
      <c r="D3656" s="30">
        <v>0</v>
      </c>
      <c r="E3656" s="31">
        <v>1.7467914893617023</v>
      </c>
      <c r="F3656" s="32">
        <v>0</v>
      </c>
      <c r="G3656" s="32">
        <v>0</v>
      </c>
      <c r="H3656" s="32">
        <v>0</v>
      </c>
      <c r="I3656" s="32">
        <v>0</v>
      </c>
      <c r="J3656" s="29">
        <f>Лист4!E3654/1000</f>
        <v>27.366400000000002</v>
      </c>
      <c r="K3656" s="33"/>
      <c r="L3656" s="33"/>
    </row>
    <row r="3657" spans="1:12" s="34" customFormat="1" ht="25.5" customHeight="1" x14ac:dyDescent="0.25">
      <c r="A3657" s="23" t="str">
        <f>Лист4!A3655</f>
        <v xml:space="preserve">Ленина ул. д.9 </v>
      </c>
      <c r="B3657" s="49">
        <f t="shared" si="114"/>
        <v>16.201174468085103</v>
      </c>
      <c r="C3657" s="49">
        <f t="shared" si="115"/>
        <v>1.1046255319148934</v>
      </c>
      <c r="D3657" s="30">
        <v>0</v>
      </c>
      <c r="E3657" s="31">
        <v>1.1046255319148934</v>
      </c>
      <c r="F3657" s="32">
        <v>0</v>
      </c>
      <c r="G3657" s="32">
        <v>0</v>
      </c>
      <c r="H3657" s="32">
        <v>0</v>
      </c>
      <c r="I3657" s="32">
        <v>0</v>
      </c>
      <c r="J3657" s="29">
        <f>Лист4!E3655/1000</f>
        <v>17.305799999999998</v>
      </c>
      <c r="K3657" s="33"/>
      <c r="L3657" s="33"/>
    </row>
    <row r="3658" spans="1:12" s="34" customFormat="1" ht="18.75" customHeight="1" x14ac:dyDescent="0.25">
      <c r="A3658" s="23" t="str">
        <f>Лист4!A3656</f>
        <v xml:space="preserve">70 лет Советской Армии ул. д.1 </v>
      </c>
      <c r="B3658" s="49">
        <f t="shared" si="114"/>
        <v>0</v>
      </c>
      <c r="C3658" s="49">
        <f t="shared" si="115"/>
        <v>0</v>
      </c>
      <c r="D3658" s="30">
        <v>0</v>
      </c>
      <c r="E3658" s="31">
        <v>0</v>
      </c>
      <c r="F3658" s="32">
        <v>0</v>
      </c>
      <c r="G3658" s="32">
        <v>0</v>
      </c>
      <c r="H3658" s="32">
        <v>0</v>
      </c>
      <c r="I3658" s="32">
        <v>0</v>
      </c>
      <c r="J3658" s="29">
        <f>Лист4!E3656/1000</f>
        <v>0</v>
      </c>
      <c r="K3658" s="33"/>
      <c r="L3658" s="33"/>
    </row>
    <row r="3659" spans="1:12" s="34" customFormat="1" ht="18.75" customHeight="1" x14ac:dyDescent="0.25">
      <c r="A3659" s="23" t="str">
        <f>Лист4!A3657</f>
        <v xml:space="preserve">Банникова ул. д.27 </v>
      </c>
      <c r="B3659" s="49">
        <f t="shared" si="114"/>
        <v>0</v>
      </c>
      <c r="C3659" s="49">
        <f t="shared" si="115"/>
        <v>0</v>
      </c>
      <c r="D3659" s="30">
        <v>0</v>
      </c>
      <c r="E3659" s="31">
        <v>0</v>
      </c>
      <c r="F3659" s="32">
        <v>0</v>
      </c>
      <c r="G3659" s="32">
        <v>0</v>
      </c>
      <c r="H3659" s="32">
        <v>0</v>
      </c>
      <c r="I3659" s="32">
        <v>0</v>
      </c>
      <c r="J3659" s="29">
        <f>Лист4!E3657/1000</f>
        <v>0</v>
      </c>
      <c r="K3659" s="33"/>
      <c r="L3659" s="33"/>
    </row>
    <row r="3660" spans="1:12" s="34" customFormat="1" ht="18.75" customHeight="1" x14ac:dyDescent="0.25">
      <c r="A3660" s="23" t="str">
        <f>Лист4!A3658</f>
        <v xml:space="preserve">Братская ул. д.70 </v>
      </c>
      <c r="B3660" s="49">
        <f t="shared" si="114"/>
        <v>5.7658723404255321</v>
      </c>
      <c r="C3660" s="49">
        <f t="shared" si="115"/>
        <v>0.39312765957446805</v>
      </c>
      <c r="D3660" s="30">
        <v>0</v>
      </c>
      <c r="E3660" s="31">
        <v>0.39312765957446805</v>
      </c>
      <c r="F3660" s="32">
        <v>0</v>
      </c>
      <c r="G3660" s="32">
        <v>0</v>
      </c>
      <c r="H3660" s="32">
        <v>0</v>
      </c>
      <c r="I3660" s="32">
        <v>0</v>
      </c>
      <c r="J3660" s="29">
        <f>Лист4!E3658/1000</f>
        <v>6.1589999999999998</v>
      </c>
      <c r="K3660" s="33"/>
      <c r="L3660" s="33"/>
    </row>
    <row r="3661" spans="1:12" s="34" customFormat="1" ht="18.75" customHeight="1" x14ac:dyDescent="0.25">
      <c r="A3661" s="23" t="str">
        <f>Лист4!A3659</f>
        <v xml:space="preserve">Ватаженская ул. д.4А </v>
      </c>
      <c r="B3661" s="49">
        <f t="shared" si="114"/>
        <v>71.559175319148949</v>
      </c>
      <c r="C3661" s="49">
        <f t="shared" si="115"/>
        <v>4.8790346808510643</v>
      </c>
      <c r="D3661" s="30">
        <v>0</v>
      </c>
      <c r="E3661" s="31">
        <v>4.8790346808510643</v>
      </c>
      <c r="F3661" s="32">
        <v>0</v>
      </c>
      <c r="G3661" s="32">
        <v>0</v>
      </c>
      <c r="H3661" s="32">
        <v>0</v>
      </c>
      <c r="I3661" s="32">
        <v>0</v>
      </c>
      <c r="J3661" s="29">
        <f>Лист4!E3659/1000</f>
        <v>76.438210000000012</v>
      </c>
      <c r="K3661" s="33"/>
      <c r="L3661" s="33"/>
    </row>
    <row r="3662" spans="1:12" s="34" customFormat="1" ht="18.75" customHeight="1" x14ac:dyDescent="0.25">
      <c r="A3662" s="23" t="str">
        <f>Лист4!A3660</f>
        <v xml:space="preserve">Ватаженская ул. д.4Б </v>
      </c>
      <c r="B3662" s="49">
        <f t="shared" si="114"/>
        <v>185.7360204255319</v>
      </c>
      <c r="C3662" s="49">
        <f t="shared" si="115"/>
        <v>12.663819574468084</v>
      </c>
      <c r="D3662" s="30">
        <v>0</v>
      </c>
      <c r="E3662" s="31">
        <v>12.663819574468084</v>
      </c>
      <c r="F3662" s="32">
        <v>0</v>
      </c>
      <c r="G3662" s="32">
        <v>0</v>
      </c>
      <c r="H3662" s="32">
        <v>0</v>
      </c>
      <c r="I3662" s="32">
        <v>0</v>
      </c>
      <c r="J3662" s="29">
        <f>Лист4!E3660/1000</f>
        <v>198.39983999999998</v>
      </c>
      <c r="K3662" s="33"/>
      <c r="L3662" s="33"/>
    </row>
    <row r="3663" spans="1:12" s="34" customFormat="1" ht="18.75" customHeight="1" x14ac:dyDescent="0.25">
      <c r="A3663" s="23" t="str">
        <f>Лист4!A3661</f>
        <v xml:space="preserve">Ватаженская ул. д.6А </v>
      </c>
      <c r="B3663" s="49">
        <f t="shared" si="114"/>
        <v>121.66150723404255</v>
      </c>
      <c r="C3663" s="49">
        <f t="shared" si="115"/>
        <v>8.295102765957445</v>
      </c>
      <c r="D3663" s="30">
        <v>0</v>
      </c>
      <c r="E3663" s="31">
        <v>8.295102765957445</v>
      </c>
      <c r="F3663" s="32">
        <v>0</v>
      </c>
      <c r="G3663" s="32">
        <v>0</v>
      </c>
      <c r="H3663" s="32">
        <v>0</v>
      </c>
      <c r="I3663" s="32">
        <v>0</v>
      </c>
      <c r="J3663" s="29">
        <f>Лист4!E3661/1000</f>
        <v>129.95660999999998</v>
      </c>
      <c r="K3663" s="33"/>
      <c r="L3663" s="33"/>
    </row>
    <row r="3664" spans="1:12" s="34" customFormat="1" ht="18.75" customHeight="1" x14ac:dyDescent="0.25">
      <c r="A3664" s="23" t="str">
        <f>Лист4!A3662</f>
        <v xml:space="preserve">Ворошилова ул. д.16 </v>
      </c>
      <c r="B3664" s="49">
        <f t="shared" si="114"/>
        <v>79.362238297872338</v>
      </c>
      <c r="C3664" s="49">
        <f t="shared" si="115"/>
        <v>5.4110617021276592</v>
      </c>
      <c r="D3664" s="30">
        <v>0</v>
      </c>
      <c r="E3664" s="31">
        <v>5.4110617021276592</v>
      </c>
      <c r="F3664" s="32">
        <v>0</v>
      </c>
      <c r="G3664" s="32">
        <v>0</v>
      </c>
      <c r="H3664" s="32">
        <v>0</v>
      </c>
      <c r="I3664" s="32">
        <v>0</v>
      </c>
      <c r="J3664" s="29">
        <f>Лист4!E3662/1000</f>
        <v>84.773299999999992</v>
      </c>
      <c r="K3664" s="33"/>
      <c r="L3664" s="33"/>
    </row>
    <row r="3665" spans="1:12" s="34" customFormat="1" ht="18.75" customHeight="1" x14ac:dyDescent="0.25">
      <c r="A3665" s="23" t="str">
        <f>Лист4!A3663</f>
        <v xml:space="preserve">Ворошилова ул. д.18 </v>
      </c>
      <c r="B3665" s="49">
        <f t="shared" si="114"/>
        <v>16.524059574468087</v>
      </c>
      <c r="C3665" s="49">
        <f t="shared" si="115"/>
        <v>1.1266404255319149</v>
      </c>
      <c r="D3665" s="30">
        <v>0</v>
      </c>
      <c r="E3665" s="31">
        <v>1.1266404255319149</v>
      </c>
      <c r="F3665" s="32">
        <v>0</v>
      </c>
      <c r="G3665" s="32">
        <v>0</v>
      </c>
      <c r="H3665" s="32">
        <v>0</v>
      </c>
      <c r="I3665" s="32">
        <v>0</v>
      </c>
      <c r="J3665" s="29">
        <f>Лист4!E3663/1000</f>
        <v>17.650700000000001</v>
      </c>
      <c r="K3665" s="33"/>
      <c r="L3665" s="33"/>
    </row>
    <row r="3666" spans="1:12" s="34" customFormat="1" ht="25.5" customHeight="1" x14ac:dyDescent="0.25">
      <c r="A3666" s="23" t="str">
        <f>Лист4!A3664</f>
        <v xml:space="preserve">Ворошилова ул. д.18А </v>
      </c>
      <c r="B3666" s="49">
        <f t="shared" si="114"/>
        <v>9.6206468085106387</v>
      </c>
      <c r="C3666" s="49">
        <f t="shared" si="115"/>
        <v>0.65595319148936171</v>
      </c>
      <c r="D3666" s="30">
        <v>0</v>
      </c>
      <c r="E3666" s="31">
        <v>0.65595319148936171</v>
      </c>
      <c r="F3666" s="32">
        <v>0</v>
      </c>
      <c r="G3666" s="32">
        <v>0</v>
      </c>
      <c r="H3666" s="32">
        <v>0</v>
      </c>
      <c r="I3666" s="32">
        <v>0</v>
      </c>
      <c r="J3666" s="29">
        <f>Лист4!E3664/1000</f>
        <v>10.2766</v>
      </c>
      <c r="K3666" s="33"/>
      <c r="L3666" s="33"/>
    </row>
    <row r="3667" spans="1:12" s="34" customFormat="1" ht="25.5" customHeight="1" x14ac:dyDescent="0.25">
      <c r="A3667" s="23" t="str">
        <f>Лист4!A3665</f>
        <v xml:space="preserve">Ворошилова ул. д.20 </v>
      </c>
      <c r="B3667" s="49">
        <f t="shared" si="114"/>
        <v>20.674382978723404</v>
      </c>
      <c r="C3667" s="49">
        <f t="shared" si="115"/>
        <v>1.4096170212765957</v>
      </c>
      <c r="D3667" s="30">
        <v>0</v>
      </c>
      <c r="E3667" s="31">
        <v>1.4096170212765957</v>
      </c>
      <c r="F3667" s="32">
        <v>0</v>
      </c>
      <c r="G3667" s="32">
        <v>0</v>
      </c>
      <c r="H3667" s="32">
        <v>0</v>
      </c>
      <c r="I3667" s="32">
        <v>0</v>
      </c>
      <c r="J3667" s="29">
        <f>Лист4!E3665/1000</f>
        <v>22.084</v>
      </c>
      <c r="K3667" s="33"/>
      <c r="L3667" s="33"/>
    </row>
    <row r="3668" spans="1:12" s="34" customFormat="1" ht="25.5" customHeight="1" x14ac:dyDescent="0.25">
      <c r="A3668" s="23" t="str">
        <f>Лист4!A3666</f>
        <v xml:space="preserve">Ворошилова ул. д.22 </v>
      </c>
      <c r="B3668" s="49">
        <f t="shared" si="114"/>
        <v>0.60523404255319146</v>
      </c>
      <c r="C3668" s="49">
        <f t="shared" si="115"/>
        <v>4.1265957446808506E-2</v>
      </c>
      <c r="D3668" s="30">
        <v>0</v>
      </c>
      <c r="E3668" s="31">
        <v>4.1265957446808506E-2</v>
      </c>
      <c r="F3668" s="32">
        <v>0</v>
      </c>
      <c r="G3668" s="32">
        <v>0</v>
      </c>
      <c r="H3668" s="32">
        <v>0</v>
      </c>
      <c r="I3668" s="32">
        <v>0</v>
      </c>
      <c r="J3668" s="29">
        <f>Лист4!E3666/1000</f>
        <v>0.64649999999999996</v>
      </c>
      <c r="K3668" s="33"/>
      <c r="L3668" s="33"/>
    </row>
    <row r="3669" spans="1:12" s="34" customFormat="1" ht="25.5" customHeight="1" x14ac:dyDescent="0.25">
      <c r="A3669" s="23" t="str">
        <f>Лист4!A3667</f>
        <v xml:space="preserve">Ворошилова ул. д.24 </v>
      </c>
      <c r="B3669" s="49">
        <f t="shared" si="114"/>
        <v>3.2541276595744679</v>
      </c>
      <c r="C3669" s="49">
        <f t="shared" si="115"/>
        <v>0.22187234042553194</v>
      </c>
      <c r="D3669" s="30">
        <v>0</v>
      </c>
      <c r="E3669" s="31">
        <v>0.22187234042553194</v>
      </c>
      <c r="F3669" s="32">
        <v>0</v>
      </c>
      <c r="G3669" s="32">
        <v>0</v>
      </c>
      <c r="H3669" s="32">
        <v>0</v>
      </c>
      <c r="I3669" s="32">
        <v>0</v>
      </c>
      <c r="J3669" s="29">
        <f>Лист4!E3667/1000</f>
        <v>3.476</v>
      </c>
      <c r="K3669" s="33"/>
      <c r="L3669" s="33"/>
    </row>
    <row r="3670" spans="1:12" s="34" customFormat="1" ht="25.5" customHeight="1" x14ac:dyDescent="0.25">
      <c r="A3670" s="23" t="str">
        <f>Лист4!A3668</f>
        <v xml:space="preserve">Ворошилова ул. д.26 </v>
      </c>
      <c r="B3670" s="49">
        <f t="shared" si="114"/>
        <v>0.73582978723404258</v>
      </c>
      <c r="C3670" s="49">
        <f t="shared" si="115"/>
        <v>5.0170212765957442E-2</v>
      </c>
      <c r="D3670" s="30">
        <v>0</v>
      </c>
      <c r="E3670" s="31">
        <v>5.0170212765957442E-2</v>
      </c>
      <c r="F3670" s="32">
        <v>0</v>
      </c>
      <c r="G3670" s="32">
        <v>0</v>
      </c>
      <c r="H3670" s="32">
        <v>0</v>
      </c>
      <c r="I3670" s="32">
        <v>0</v>
      </c>
      <c r="J3670" s="29">
        <f>Лист4!E3668/1000</f>
        <v>0.78600000000000003</v>
      </c>
      <c r="K3670" s="33"/>
      <c r="L3670" s="33"/>
    </row>
    <row r="3671" spans="1:12" s="34" customFormat="1" ht="25.5" customHeight="1" x14ac:dyDescent="0.25">
      <c r="A3671" s="23" t="str">
        <f>Лист4!A3669</f>
        <v xml:space="preserve">Ворошилова ул. д.28 </v>
      </c>
      <c r="B3671" s="49">
        <f t="shared" si="114"/>
        <v>52.967293617021269</v>
      </c>
      <c r="C3671" s="49">
        <f t="shared" si="115"/>
        <v>3.6114063829787231</v>
      </c>
      <c r="D3671" s="30">
        <v>0</v>
      </c>
      <c r="E3671" s="31">
        <v>3.6114063829787231</v>
      </c>
      <c r="F3671" s="32">
        <v>0</v>
      </c>
      <c r="G3671" s="32">
        <v>0</v>
      </c>
      <c r="H3671" s="32">
        <v>0</v>
      </c>
      <c r="I3671" s="32">
        <v>0</v>
      </c>
      <c r="J3671" s="29">
        <f>Лист4!E3669/1000</f>
        <v>56.578699999999991</v>
      </c>
      <c r="K3671" s="33"/>
      <c r="L3671" s="33"/>
    </row>
    <row r="3672" spans="1:12" s="34" customFormat="1" ht="30" customHeight="1" x14ac:dyDescent="0.25">
      <c r="A3672" s="23" t="str">
        <f>Лист4!A3670</f>
        <v xml:space="preserve">Ворошилова ул. д.30 </v>
      </c>
      <c r="B3672" s="49">
        <f t="shared" si="114"/>
        <v>4.9202297872340424</v>
      </c>
      <c r="C3672" s="49">
        <f t="shared" si="115"/>
        <v>0.33547021276595745</v>
      </c>
      <c r="D3672" s="30">
        <v>0</v>
      </c>
      <c r="E3672" s="31">
        <v>0.33547021276595745</v>
      </c>
      <c r="F3672" s="32">
        <v>0</v>
      </c>
      <c r="G3672" s="32">
        <v>0</v>
      </c>
      <c r="H3672" s="32">
        <v>0</v>
      </c>
      <c r="I3672" s="32">
        <v>0</v>
      </c>
      <c r="J3672" s="29">
        <f>Лист4!E3670/1000</f>
        <v>5.2557</v>
      </c>
      <c r="K3672" s="33"/>
      <c r="L3672" s="33"/>
    </row>
    <row r="3673" spans="1:12" s="39" customFormat="1" ht="24" customHeight="1" x14ac:dyDescent="0.25">
      <c r="A3673" s="23" t="str">
        <f>Лист4!A3671</f>
        <v xml:space="preserve">Ворошилова ул. д.32 </v>
      </c>
      <c r="B3673" s="49">
        <f t="shared" si="114"/>
        <v>39.937114893617021</v>
      </c>
      <c r="C3673" s="49">
        <f t="shared" si="115"/>
        <v>2.7229851063829789</v>
      </c>
      <c r="D3673" s="30">
        <v>0</v>
      </c>
      <c r="E3673" s="31">
        <v>2.7229851063829789</v>
      </c>
      <c r="F3673" s="32">
        <v>0</v>
      </c>
      <c r="G3673" s="32">
        <v>0</v>
      </c>
      <c r="H3673" s="32">
        <v>0</v>
      </c>
      <c r="I3673" s="32">
        <v>0</v>
      </c>
      <c r="J3673" s="29">
        <f>Лист4!E3671/1000</f>
        <v>42.6601</v>
      </c>
      <c r="K3673" s="33"/>
      <c r="L3673" s="33"/>
    </row>
    <row r="3674" spans="1:12" s="34" customFormat="1" ht="25.5" customHeight="1" x14ac:dyDescent="0.25">
      <c r="A3674" s="23" t="str">
        <f>Лист4!A3672</f>
        <v xml:space="preserve">Ворошилова ул. д.4 </v>
      </c>
      <c r="B3674" s="49">
        <f t="shared" si="114"/>
        <v>49.431753191489356</v>
      </c>
      <c r="C3674" s="49">
        <f t="shared" si="115"/>
        <v>3.3703468085106381</v>
      </c>
      <c r="D3674" s="30">
        <v>0</v>
      </c>
      <c r="E3674" s="31">
        <v>3.3703468085106381</v>
      </c>
      <c r="F3674" s="32">
        <v>0</v>
      </c>
      <c r="G3674" s="32">
        <v>0</v>
      </c>
      <c r="H3674" s="32">
        <v>0</v>
      </c>
      <c r="I3674" s="32">
        <v>0</v>
      </c>
      <c r="J3674" s="29">
        <f>Лист4!E3672/1000</f>
        <v>52.802099999999996</v>
      </c>
      <c r="K3674" s="33"/>
      <c r="L3674" s="33"/>
    </row>
    <row r="3675" spans="1:12" s="34" customFormat="1" ht="34.5" customHeight="1" x14ac:dyDescent="0.25">
      <c r="A3675" s="23" t="str">
        <f>Лист4!A3673</f>
        <v xml:space="preserve">Ворошилова ул. д.6 </v>
      </c>
      <c r="B3675" s="49">
        <f t="shared" si="114"/>
        <v>37.816034042553191</v>
      </c>
      <c r="C3675" s="49">
        <f t="shared" si="115"/>
        <v>2.5783659574468083</v>
      </c>
      <c r="D3675" s="30">
        <v>0</v>
      </c>
      <c r="E3675" s="31">
        <v>2.5783659574468083</v>
      </c>
      <c r="F3675" s="32">
        <v>0</v>
      </c>
      <c r="G3675" s="32">
        <v>0</v>
      </c>
      <c r="H3675" s="32">
        <v>0</v>
      </c>
      <c r="I3675" s="32">
        <v>0</v>
      </c>
      <c r="J3675" s="29">
        <f>Лист4!E3673/1000</f>
        <v>40.394399999999997</v>
      </c>
      <c r="K3675" s="33"/>
      <c r="L3675" s="33"/>
    </row>
    <row r="3676" spans="1:12" s="34" customFormat="1" ht="34.5" customHeight="1" x14ac:dyDescent="0.25">
      <c r="A3676" s="23" t="str">
        <f>Лист4!A3674</f>
        <v xml:space="preserve">Ворошилова ул. д.8 </v>
      </c>
      <c r="B3676" s="49">
        <f t="shared" si="114"/>
        <v>13.451268085106383</v>
      </c>
      <c r="C3676" s="49">
        <f t="shared" si="115"/>
        <v>0.91713191489361701</v>
      </c>
      <c r="D3676" s="30">
        <v>0</v>
      </c>
      <c r="E3676" s="31">
        <v>0.91713191489361701</v>
      </c>
      <c r="F3676" s="32">
        <v>0</v>
      </c>
      <c r="G3676" s="32">
        <v>0</v>
      </c>
      <c r="H3676" s="32">
        <v>0</v>
      </c>
      <c r="I3676" s="32">
        <v>0</v>
      </c>
      <c r="J3676" s="29">
        <f>Лист4!E3674/1000</f>
        <v>14.368399999999999</v>
      </c>
      <c r="K3676" s="33"/>
      <c r="L3676" s="33"/>
    </row>
    <row r="3677" spans="1:12" s="34" customFormat="1" ht="25.5" customHeight="1" x14ac:dyDescent="0.25">
      <c r="A3677" s="23" t="str">
        <f>Лист4!A3675</f>
        <v xml:space="preserve">Восточная ул. д.10 </v>
      </c>
      <c r="B3677" s="49">
        <f t="shared" si="114"/>
        <v>0.76840851063829785</v>
      </c>
      <c r="C3677" s="49">
        <f t="shared" si="115"/>
        <v>5.2391489361702126E-2</v>
      </c>
      <c r="D3677" s="30">
        <v>0</v>
      </c>
      <c r="E3677" s="31">
        <v>5.2391489361702126E-2</v>
      </c>
      <c r="F3677" s="32">
        <v>0</v>
      </c>
      <c r="G3677" s="32">
        <v>0</v>
      </c>
      <c r="H3677" s="32">
        <v>0</v>
      </c>
      <c r="I3677" s="32"/>
      <c r="J3677" s="29">
        <f>Лист4!E3675/1000</f>
        <v>0.82079999999999997</v>
      </c>
      <c r="K3677" s="33"/>
      <c r="L3677" s="33"/>
    </row>
    <row r="3678" spans="1:12" s="34" customFormat="1" ht="25.5" customHeight="1" x14ac:dyDescent="0.25">
      <c r="A3678" s="23" t="str">
        <f>Лист4!A3676</f>
        <v xml:space="preserve">Генерала Тутаринова ул. д.10 </v>
      </c>
      <c r="B3678" s="49">
        <f t="shared" si="114"/>
        <v>0</v>
      </c>
      <c r="C3678" s="49">
        <f t="shared" si="115"/>
        <v>0</v>
      </c>
      <c r="D3678" s="30">
        <v>0</v>
      </c>
      <c r="E3678" s="31">
        <v>0</v>
      </c>
      <c r="F3678" s="32">
        <v>0</v>
      </c>
      <c r="G3678" s="32">
        <v>0</v>
      </c>
      <c r="H3678" s="32">
        <v>0</v>
      </c>
      <c r="I3678" s="32">
        <v>0</v>
      </c>
      <c r="J3678" s="29">
        <f>Лист4!E3676/1000</f>
        <v>0</v>
      </c>
      <c r="K3678" s="33"/>
      <c r="L3678" s="33"/>
    </row>
    <row r="3679" spans="1:12" s="34" customFormat="1" ht="18.75" customHeight="1" x14ac:dyDescent="0.25">
      <c r="A3679" s="23" t="str">
        <f>Лист4!A3677</f>
        <v xml:space="preserve">Генерала Тутаринова ул. д.20 </v>
      </c>
      <c r="B3679" s="49">
        <f t="shared" si="114"/>
        <v>26.738723404255317</v>
      </c>
      <c r="C3679" s="49">
        <f t="shared" si="115"/>
        <v>0.69127659574468092</v>
      </c>
      <c r="D3679" s="30">
        <v>0</v>
      </c>
      <c r="E3679" s="31">
        <v>0.69127659574468092</v>
      </c>
      <c r="F3679" s="32">
        <v>0</v>
      </c>
      <c r="G3679" s="32">
        <v>0</v>
      </c>
      <c r="H3679" s="32">
        <v>0</v>
      </c>
      <c r="I3679" s="41">
        <v>16.600000000000001</v>
      </c>
      <c r="J3679" s="29">
        <f>Лист4!E3677/1000</f>
        <v>10.83</v>
      </c>
      <c r="K3679" s="33"/>
      <c r="L3679" s="33"/>
    </row>
    <row r="3680" spans="1:12" s="34" customFormat="1" ht="18.75" customHeight="1" x14ac:dyDescent="0.25">
      <c r="A3680" s="23" t="str">
        <f>Лист4!A3678</f>
        <v xml:space="preserve">Генерала Тутаринова ул. д.24 </v>
      </c>
      <c r="B3680" s="49">
        <f t="shared" si="114"/>
        <v>33.862446808510605</v>
      </c>
      <c r="C3680" s="49">
        <f t="shared" si="115"/>
        <v>12.0982531914894</v>
      </c>
      <c r="D3680" s="30">
        <v>0</v>
      </c>
      <c r="E3680" s="31">
        <v>12.0982531914894</v>
      </c>
      <c r="F3680" s="32">
        <v>0</v>
      </c>
      <c r="G3680" s="32">
        <v>0</v>
      </c>
      <c r="H3680" s="32">
        <v>0</v>
      </c>
      <c r="I3680" s="32">
        <v>235.5</v>
      </c>
      <c r="J3680" s="29">
        <f>Лист4!E3678/1000-I3680</f>
        <v>-189.5393</v>
      </c>
      <c r="K3680" s="33"/>
      <c r="L3680" s="33"/>
    </row>
    <row r="3681" spans="1:12" s="34" customFormat="1" ht="25.5" customHeight="1" x14ac:dyDescent="0.25">
      <c r="A3681" s="23" t="str">
        <f>Лист4!A3679</f>
        <v xml:space="preserve">Генерала Тутаринова ул. д.37 </v>
      </c>
      <c r="B3681" s="49">
        <f t="shared" si="114"/>
        <v>17.270740425531915</v>
      </c>
      <c r="C3681" s="49">
        <f t="shared" si="115"/>
        <v>1.8459574468085108E-2</v>
      </c>
      <c r="D3681" s="30">
        <v>0</v>
      </c>
      <c r="E3681" s="31">
        <v>1.8459574468085108E-2</v>
      </c>
      <c r="F3681" s="32">
        <v>0</v>
      </c>
      <c r="G3681" s="32">
        <v>0</v>
      </c>
      <c r="H3681" s="32">
        <v>0</v>
      </c>
      <c r="I3681" s="41">
        <v>17</v>
      </c>
      <c r="J3681" s="29">
        <f>Лист4!E3679/1000</f>
        <v>0.28920000000000001</v>
      </c>
      <c r="K3681" s="33"/>
      <c r="L3681" s="33"/>
    </row>
    <row r="3682" spans="1:12" s="34" customFormat="1" ht="25.5" customHeight="1" x14ac:dyDescent="0.25">
      <c r="A3682" s="23" t="str">
        <f>Лист4!A3680</f>
        <v xml:space="preserve">Генерала Тутаринова ул. д.39 </v>
      </c>
      <c r="B3682" s="49">
        <f t="shared" si="114"/>
        <v>10.363778723404256</v>
      </c>
      <c r="C3682" s="49">
        <f t="shared" si="115"/>
        <v>0.70662127659574459</v>
      </c>
      <c r="D3682" s="30">
        <v>0</v>
      </c>
      <c r="E3682" s="31">
        <v>0.70662127659574459</v>
      </c>
      <c r="F3682" s="32">
        <v>0</v>
      </c>
      <c r="G3682" s="32">
        <v>0</v>
      </c>
      <c r="H3682" s="32">
        <v>0</v>
      </c>
      <c r="I3682" s="32">
        <v>0</v>
      </c>
      <c r="J3682" s="29">
        <f>Лист4!E3680/1000</f>
        <v>11.070399999999999</v>
      </c>
      <c r="K3682" s="33"/>
      <c r="L3682" s="33"/>
    </row>
    <row r="3683" spans="1:12" s="34" customFormat="1" ht="25.5" customHeight="1" x14ac:dyDescent="0.25">
      <c r="A3683" s="23" t="str">
        <f>Лист4!A3681</f>
        <v xml:space="preserve">Зои Ананьевой ул. д.45 </v>
      </c>
      <c r="B3683" s="49">
        <f t="shared" si="114"/>
        <v>-57.85446808510639</v>
      </c>
      <c r="C3683" s="49">
        <f t="shared" si="115"/>
        <v>61.875268085106399</v>
      </c>
      <c r="D3683" s="30">
        <v>0</v>
      </c>
      <c r="E3683" s="31">
        <v>61.875268085106399</v>
      </c>
      <c r="F3683" s="32">
        <v>0</v>
      </c>
      <c r="G3683" s="32">
        <v>0</v>
      </c>
      <c r="H3683" s="32">
        <v>0</v>
      </c>
      <c r="I3683" s="32">
        <v>973.4</v>
      </c>
      <c r="J3683" s="29">
        <f>Лист4!E3681/1000-I3683</f>
        <v>-969.37919999999997</v>
      </c>
      <c r="K3683" s="33"/>
      <c r="L3683" s="33"/>
    </row>
    <row r="3684" spans="1:12" s="34" customFormat="1" ht="18.75" customHeight="1" x14ac:dyDescent="0.25">
      <c r="A3684" s="23" t="str">
        <f>Лист4!A3682</f>
        <v xml:space="preserve">Зои Ананьевой ул. д.53 </v>
      </c>
      <c r="B3684" s="49">
        <f t="shared" si="114"/>
        <v>36.978442553191485</v>
      </c>
      <c r="C3684" s="49">
        <f t="shared" si="115"/>
        <v>2.5212574468085105</v>
      </c>
      <c r="D3684" s="30">
        <v>0</v>
      </c>
      <c r="E3684" s="31">
        <v>2.5212574468085105</v>
      </c>
      <c r="F3684" s="32">
        <v>0</v>
      </c>
      <c r="G3684" s="32">
        <v>0</v>
      </c>
      <c r="H3684" s="32">
        <v>0</v>
      </c>
      <c r="I3684" s="32">
        <v>0</v>
      </c>
      <c r="J3684" s="29">
        <f>Лист4!E3682/1000</f>
        <v>39.499699999999997</v>
      </c>
      <c r="K3684" s="33"/>
      <c r="L3684" s="33"/>
    </row>
    <row r="3685" spans="1:12" s="34" customFormat="1" ht="18.75" customHeight="1" x14ac:dyDescent="0.25">
      <c r="A3685" s="23" t="str">
        <f>Лист4!A3683</f>
        <v xml:space="preserve">Калинина ул. д.28А </v>
      </c>
      <c r="B3685" s="49">
        <f t="shared" si="114"/>
        <v>25.358655319148937</v>
      </c>
      <c r="C3685" s="49">
        <f t="shared" si="115"/>
        <v>0.65854468085106399</v>
      </c>
      <c r="D3685" s="30">
        <v>0</v>
      </c>
      <c r="E3685" s="31">
        <v>0.65854468085106399</v>
      </c>
      <c r="F3685" s="32">
        <v>0</v>
      </c>
      <c r="G3685" s="32">
        <v>0</v>
      </c>
      <c r="H3685" s="32">
        <v>0</v>
      </c>
      <c r="I3685" s="41">
        <v>15.7</v>
      </c>
      <c r="J3685" s="29">
        <f>Лист4!E3683/1000</f>
        <v>10.317200000000001</v>
      </c>
      <c r="K3685" s="33"/>
      <c r="L3685" s="33"/>
    </row>
    <row r="3686" spans="1:12" s="34" customFormat="1" ht="18.75" customHeight="1" x14ac:dyDescent="0.25">
      <c r="A3686" s="23" t="str">
        <f>Лист4!A3684</f>
        <v xml:space="preserve">Калинина ул. д.28Б </v>
      </c>
      <c r="B3686" s="49">
        <f t="shared" si="114"/>
        <v>0</v>
      </c>
      <c r="C3686" s="49">
        <f t="shared" si="115"/>
        <v>0</v>
      </c>
      <c r="D3686" s="30">
        <v>0</v>
      </c>
      <c r="E3686" s="31">
        <v>0</v>
      </c>
      <c r="F3686" s="32">
        <v>0</v>
      </c>
      <c r="G3686" s="32">
        <v>0</v>
      </c>
      <c r="H3686" s="32">
        <v>0</v>
      </c>
      <c r="I3686" s="32">
        <v>0</v>
      </c>
      <c r="J3686" s="29">
        <f>Лист4!E3684/1000</f>
        <v>0</v>
      </c>
      <c r="K3686" s="33"/>
      <c r="L3686" s="33"/>
    </row>
    <row r="3687" spans="1:12" s="34" customFormat="1" ht="18.75" customHeight="1" x14ac:dyDescent="0.25">
      <c r="A3687" s="23" t="str">
        <f>Лист4!A3685</f>
        <v xml:space="preserve">Калинина ул. д.28Г </v>
      </c>
      <c r="B3687" s="49">
        <f t="shared" si="114"/>
        <v>2.3825531914893618</v>
      </c>
      <c r="C3687" s="49">
        <f t="shared" si="115"/>
        <v>0.16244680851063828</v>
      </c>
      <c r="D3687" s="30">
        <v>0</v>
      </c>
      <c r="E3687" s="31">
        <v>0.16244680851063828</v>
      </c>
      <c r="F3687" s="32">
        <v>0</v>
      </c>
      <c r="G3687" s="32">
        <v>0</v>
      </c>
      <c r="H3687" s="32">
        <v>0</v>
      </c>
      <c r="I3687" s="32">
        <v>0</v>
      </c>
      <c r="J3687" s="29">
        <f>Лист4!E3685/1000</f>
        <v>2.5449999999999999</v>
      </c>
      <c r="K3687" s="33"/>
      <c r="L3687" s="33"/>
    </row>
    <row r="3688" spans="1:12" s="34" customFormat="1" ht="18.75" customHeight="1" x14ac:dyDescent="0.25">
      <c r="A3688" s="23" t="str">
        <f>Лист4!A3686</f>
        <v xml:space="preserve">Калинина ул. д.30 </v>
      </c>
      <c r="B3688" s="49">
        <f t="shared" si="114"/>
        <v>22.662246808510638</v>
      </c>
      <c r="C3688" s="49">
        <f t="shared" si="115"/>
        <v>1.5451531914893617</v>
      </c>
      <c r="D3688" s="30">
        <v>0</v>
      </c>
      <c r="E3688" s="31">
        <v>1.5451531914893617</v>
      </c>
      <c r="F3688" s="32">
        <v>0</v>
      </c>
      <c r="G3688" s="32">
        <v>0</v>
      </c>
      <c r="H3688" s="32">
        <v>0</v>
      </c>
      <c r="I3688" s="32">
        <v>0</v>
      </c>
      <c r="J3688" s="29">
        <f>Лист4!E3686/1000</f>
        <v>24.2074</v>
      </c>
      <c r="K3688" s="33"/>
      <c r="L3688" s="33"/>
    </row>
    <row r="3689" spans="1:12" s="34" customFormat="1" ht="18.75" customHeight="1" x14ac:dyDescent="0.25">
      <c r="A3689" s="23" t="str">
        <f>Лист4!A3687</f>
        <v xml:space="preserve">Карла Маркса ул. д.45 </v>
      </c>
      <c r="B3689" s="49">
        <f t="shared" si="114"/>
        <v>29.869165957446807</v>
      </c>
      <c r="C3689" s="49">
        <f t="shared" si="115"/>
        <v>2.0365340425531917</v>
      </c>
      <c r="D3689" s="30">
        <v>0</v>
      </c>
      <c r="E3689" s="31">
        <v>2.0365340425531917</v>
      </c>
      <c r="F3689" s="32">
        <v>0</v>
      </c>
      <c r="G3689" s="32">
        <v>0</v>
      </c>
      <c r="H3689" s="32">
        <v>0</v>
      </c>
      <c r="I3689" s="32">
        <v>0</v>
      </c>
      <c r="J3689" s="29">
        <f>Лист4!E3687/1000</f>
        <v>31.9057</v>
      </c>
      <c r="K3689" s="33"/>
      <c r="L3689" s="33"/>
    </row>
    <row r="3690" spans="1:12" s="34" customFormat="1" ht="18.75" customHeight="1" x14ac:dyDescent="0.25">
      <c r="A3690" s="23" t="str">
        <f>Лист4!A3688</f>
        <v xml:space="preserve">Карла Маркса ул. д.47 </v>
      </c>
      <c r="B3690" s="49">
        <f t="shared" si="114"/>
        <v>30.130076595744676</v>
      </c>
      <c r="C3690" s="49">
        <f t="shared" si="115"/>
        <v>2.0543234042553191</v>
      </c>
      <c r="D3690" s="30">
        <v>0</v>
      </c>
      <c r="E3690" s="31">
        <v>2.0543234042553191</v>
      </c>
      <c r="F3690" s="32">
        <v>0</v>
      </c>
      <c r="G3690" s="32">
        <v>0</v>
      </c>
      <c r="H3690" s="32">
        <v>0</v>
      </c>
      <c r="I3690" s="32">
        <v>0</v>
      </c>
      <c r="J3690" s="29">
        <f>Лист4!E3688/1000</f>
        <v>32.184399999999997</v>
      </c>
      <c r="K3690" s="33"/>
      <c r="L3690" s="33"/>
    </row>
    <row r="3691" spans="1:12" s="34" customFormat="1" ht="18.75" customHeight="1" x14ac:dyDescent="0.25">
      <c r="A3691" s="23" t="str">
        <f>Лист4!A3689</f>
        <v xml:space="preserve">Карла Маркса ул. д.49 </v>
      </c>
      <c r="B3691" s="49">
        <f t="shared" si="114"/>
        <v>26.52432340425532</v>
      </c>
      <c r="C3691" s="49">
        <f t="shared" si="115"/>
        <v>1.8084765957446809</v>
      </c>
      <c r="D3691" s="30">
        <v>0</v>
      </c>
      <c r="E3691" s="31">
        <v>1.8084765957446809</v>
      </c>
      <c r="F3691" s="32">
        <v>0</v>
      </c>
      <c r="G3691" s="32">
        <v>0</v>
      </c>
      <c r="H3691" s="32">
        <v>0</v>
      </c>
      <c r="I3691" s="32">
        <v>0</v>
      </c>
      <c r="J3691" s="29">
        <f>Лист4!E3689/1000</f>
        <v>28.332800000000002</v>
      </c>
      <c r="K3691" s="33"/>
      <c r="L3691" s="33"/>
    </row>
    <row r="3692" spans="1:12" s="34" customFormat="1" ht="18.75" customHeight="1" x14ac:dyDescent="0.25">
      <c r="A3692" s="23" t="str">
        <f>Лист4!A3690</f>
        <v xml:space="preserve">Карла Маркса ул. д.51 </v>
      </c>
      <c r="B3692" s="49">
        <f t="shared" si="114"/>
        <v>-65.050744680850954</v>
      </c>
      <c r="C3692" s="49">
        <f t="shared" si="115"/>
        <v>88.017044680851001</v>
      </c>
      <c r="D3692" s="30">
        <v>0</v>
      </c>
      <c r="E3692" s="31">
        <v>88.017044680851001</v>
      </c>
      <c r="F3692" s="32">
        <v>0</v>
      </c>
      <c r="G3692" s="32">
        <v>0</v>
      </c>
      <c r="H3692" s="32">
        <v>0</v>
      </c>
      <c r="I3692" s="32">
        <f>1370.6+31.3</f>
        <v>1401.8999999999999</v>
      </c>
      <c r="J3692" s="29">
        <f>Лист4!E3690/1000-I3692</f>
        <v>-1378.9336999999998</v>
      </c>
      <c r="K3692" s="33"/>
      <c r="L3692" s="33"/>
    </row>
    <row r="3693" spans="1:12" s="34" customFormat="1" ht="18.75" customHeight="1" x14ac:dyDescent="0.25">
      <c r="A3693" s="23" t="str">
        <f>Лист4!A3691</f>
        <v xml:space="preserve">Ленинская ул. д.39 </v>
      </c>
      <c r="B3693" s="49">
        <f t="shared" si="114"/>
        <v>-39.338723404255191</v>
      </c>
      <c r="C3693" s="49">
        <f t="shared" si="115"/>
        <v>86.684323404255295</v>
      </c>
      <c r="D3693" s="30">
        <v>0</v>
      </c>
      <c r="E3693" s="31">
        <v>86.684323404255295</v>
      </c>
      <c r="F3693" s="32">
        <v>0</v>
      </c>
      <c r="G3693" s="32">
        <v>0</v>
      </c>
      <c r="H3693" s="32">
        <v>0</v>
      </c>
      <c r="I3693" s="32">
        <f>1374.1+31.3</f>
        <v>1405.3999999999999</v>
      </c>
      <c r="J3693" s="29">
        <f>Лист4!E3691/1000-I3693</f>
        <v>-1358.0543999999998</v>
      </c>
      <c r="K3693" s="33"/>
      <c r="L3693" s="33"/>
    </row>
    <row r="3694" spans="1:12" s="34" customFormat="1" ht="18.75" customHeight="1" x14ac:dyDescent="0.25">
      <c r="A3694" s="23" t="str">
        <f>Лист4!A3692</f>
        <v xml:space="preserve">Ленинская ул. д.41 </v>
      </c>
      <c r="B3694" s="49">
        <f t="shared" si="114"/>
        <v>48.695455319148934</v>
      </c>
      <c r="C3694" s="49">
        <f t="shared" si="115"/>
        <v>3.3201446808510635</v>
      </c>
      <c r="D3694" s="30">
        <v>0</v>
      </c>
      <c r="E3694" s="31">
        <v>3.3201446808510635</v>
      </c>
      <c r="F3694" s="32">
        <v>0</v>
      </c>
      <c r="G3694" s="32">
        <v>0</v>
      </c>
      <c r="H3694" s="32">
        <v>0</v>
      </c>
      <c r="I3694" s="32">
        <v>0</v>
      </c>
      <c r="J3694" s="29">
        <f>Лист4!E3692/1000</f>
        <v>52.015599999999999</v>
      </c>
      <c r="K3694" s="33"/>
      <c r="L3694" s="33"/>
    </row>
    <row r="3695" spans="1:12" s="34" customFormat="1" ht="18.75" customHeight="1" x14ac:dyDescent="0.25">
      <c r="A3695" s="23" t="str">
        <f>Лист4!A3693</f>
        <v xml:space="preserve">Ленинская ул. д.43 </v>
      </c>
      <c r="B3695" s="49">
        <f t="shared" si="114"/>
        <v>5.0553191489361708</v>
      </c>
      <c r="C3695" s="49">
        <f t="shared" si="115"/>
        <v>0.34468085106382984</v>
      </c>
      <c r="D3695" s="30">
        <v>0</v>
      </c>
      <c r="E3695" s="31">
        <v>0.34468085106382984</v>
      </c>
      <c r="F3695" s="32">
        <v>0</v>
      </c>
      <c r="G3695" s="32">
        <v>0</v>
      </c>
      <c r="H3695" s="32">
        <v>0</v>
      </c>
      <c r="I3695" s="32"/>
      <c r="J3695" s="29">
        <f>Лист4!E3693/1000</f>
        <v>5.4</v>
      </c>
      <c r="K3695" s="33"/>
      <c r="L3695" s="33"/>
    </row>
    <row r="3696" spans="1:12" s="34" customFormat="1" ht="27" customHeight="1" x14ac:dyDescent="0.25">
      <c r="A3696" s="23" t="str">
        <f>Лист4!A3694</f>
        <v xml:space="preserve">Ленинская ул. д.44 </v>
      </c>
      <c r="B3696" s="49">
        <f t="shared" si="114"/>
        <v>40.429634042553189</v>
      </c>
      <c r="C3696" s="49">
        <f t="shared" si="115"/>
        <v>2.7565659574468082</v>
      </c>
      <c r="D3696" s="30">
        <v>0</v>
      </c>
      <c r="E3696" s="31">
        <v>2.7565659574468082</v>
      </c>
      <c r="F3696" s="32">
        <v>0</v>
      </c>
      <c r="G3696" s="32">
        <v>0</v>
      </c>
      <c r="H3696" s="32">
        <v>0</v>
      </c>
      <c r="I3696" s="32">
        <v>0</v>
      </c>
      <c r="J3696" s="29">
        <f>Лист4!E3694/1000</f>
        <v>43.186199999999999</v>
      </c>
      <c r="K3696" s="33"/>
      <c r="L3696" s="33"/>
    </row>
    <row r="3697" spans="1:12" s="44" customFormat="1" ht="56.25" customHeight="1" x14ac:dyDescent="0.25">
      <c r="A3697" s="23" t="str">
        <f>Лист4!A3695</f>
        <v xml:space="preserve">Ленинская ул. д.45 </v>
      </c>
      <c r="B3697" s="49">
        <f t="shared" si="114"/>
        <v>16.688076595744683</v>
      </c>
      <c r="C3697" s="49">
        <f t="shared" si="115"/>
        <v>1.1378234042553192</v>
      </c>
      <c r="D3697" s="30">
        <v>0</v>
      </c>
      <c r="E3697" s="31">
        <v>1.1378234042553192</v>
      </c>
      <c r="F3697" s="32">
        <v>0</v>
      </c>
      <c r="G3697" s="32">
        <v>0</v>
      </c>
      <c r="H3697" s="32">
        <v>0</v>
      </c>
      <c r="I3697" s="32"/>
      <c r="J3697" s="29">
        <f>Лист4!E3695/1000</f>
        <v>17.825900000000001</v>
      </c>
      <c r="K3697" s="33"/>
      <c r="L3697" s="33"/>
    </row>
    <row r="3698" spans="1:12" s="40" customFormat="1" ht="22.5" customHeight="1" x14ac:dyDescent="0.25">
      <c r="A3698" s="23" t="str">
        <f>Лист4!A3696</f>
        <v xml:space="preserve">Ленинская ул. д.47 </v>
      </c>
      <c r="B3698" s="49">
        <f t="shared" si="114"/>
        <v>62.971582978723404</v>
      </c>
      <c r="C3698" s="49">
        <f t="shared" si="115"/>
        <v>4.2935170212765961</v>
      </c>
      <c r="D3698" s="30">
        <v>0</v>
      </c>
      <c r="E3698" s="31">
        <v>4.2935170212765961</v>
      </c>
      <c r="F3698" s="32">
        <v>0</v>
      </c>
      <c r="G3698" s="32">
        <v>0</v>
      </c>
      <c r="H3698" s="32">
        <v>0</v>
      </c>
      <c r="I3698" s="32">
        <v>0</v>
      </c>
      <c r="J3698" s="29">
        <f>Лист4!E3696/1000</f>
        <v>67.265100000000004</v>
      </c>
      <c r="K3698" s="33"/>
      <c r="L3698" s="33"/>
    </row>
    <row r="3699" spans="1:12" s="40" customFormat="1" ht="22.5" customHeight="1" x14ac:dyDescent="0.25">
      <c r="A3699" s="23" t="str">
        <f>Лист4!A3697</f>
        <v xml:space="preserve">Маячная ул. д.33 </v>
      </c>
      <c r="B3699" s="49">
        <f t="shared" si="114"/>
        <v>111.79697872340427</v>
      </c>
      <c r="C3699" s="49">
        <f t="shared" si="115"/>
        <v>7.6225212765957462</v>
      </c>
      <c r="D3699" s="30">
        <v>0</v>
      </c>
      <c r="E3699" s="31">
        <v>7.6225212765957462</v>
      </c>
      <c r="F3699" s="32">
        <v>0</v>
      </c>
      <c r="G3699" s="32">
        <v>0</v>
      </c>
      <c r="H3699" s="32">
        <v>0</v>
      </c>
      <c r="I3699" s="32">
        <v>0</v>
      </c>
      <c r="J3699" s="29">
        <f>Лист4!E3697/1000</f>
        <v>119.41950000000001</v>
      </c>
      <c r="K3699" s="33"/>
      <c r="L3699" s="33"/>
    </row>
    <row r="3700" spans="1:12" s="40" customFormat="1" ht="22.5" customHeight="1" x14ac:dyDescent="0.25">
      <c r="A3700" s="23" t="str">
        <f>Лист4!A3698</f>
        <v xml:space="preserve">Маячная ул. д.43 </v>
      </c>
      <c r="B3700" s="49">
        <f t="shared" si="114"/>
        <v>4.8023659574468089</v>
      </c>
      <c r="C3700" s="49">
        <f t="shared" si="115"/>
        <v>0.32743404255319153</v>
      </c>
      <c r="D3700" s="30">
        <v>0</v>
      </c>
      <c r="E3700" s="31">
        <v>0.32743404255319153</v>
      </c>
      <c r="F3700" s="32">
        <v>0</v>
      </c>
      <c r="G3700" s="32">
        <v>0</v>
      </c>
      <c r="H3700" s="32">
        <v>0</v>
      </c>
      <c r="I3700" s="32">
        <v>0</v>
      </c>
      <c r="J3700" s="29">
        <f>Лист4!E3698/1000</f>
        <v>5.1298000000000004</v>
      </c>
      <c r="K3700" s="33"/>
      <c r="L3700" s="33"/>
    </row>
    <row r="3701" spans="1:12" s="40" customFormat="1" ht="22.5" customHeight="1" x14ac:dyDescent="0.25">
      <c r="A3701" s="23" t="str">
        <f>Лист4!A3699</f>
        <v xml:space="preserve">Мира ул. д.33 </v>
      </c>
      <c r="B3701" s="49">
        <f t="shared" si="114"/>
        <v>9.7885957446808511</v>
      </c>
      <c r="C3701" s="49">
        <f t="shared" si="115"/>
        <v>0.66740425531914893</v>
      </c>
      <c r="D3701" s="30">
        <v>0</v>
      </c>
      <c r="E3701" s="31">
        <v>0.66740425531914893</v>
      </c>
      <c r="F3701" s="32">
        <v>0</v>
      </c>
      <c r="G3701" s="32">
        <v>0</v>
      </c>
      <c r="H3701" s="32">
        <v>0</v>
      </c>
      <c r="I3701" s="32">
        <v>0</v>
      </c>
      <c r="J3701" s="29">
        <f>Лист4!E3699/1000</f>
        <v>10.456</v>
      </c>
      <c r="K3701" s="33"/>
      <c r="L3701" s="33"/>
    </row>
    <row r="3702" spans="1:12" s="40" customFormat="1" ht="22.5" customHeight="1" x14ac:dyDescent="0.25">
      <c r="A3702" s="23" t="str">
        <f>Лист4!A3700</f>
        <v xml:space="preserve">Мордовцева ул. д.20 </v>
      </c>
      <c r="B3702" s="49">
        <f t="shared" si="114"/>
        <v>3.6697872340425532</v>
      </c>
      <c r="C3702" s="49">
        <f t="shared" si="115"/>
        <v>0.25021276595744679</v>
      </c>
      <c r="D3702" s="30">
        <v>0</v>
      </c>
      <c r="E3702" s="31">
        <v>0.25021276595744679</v>
      </c>
      <c r="F3702" s="32">
        <v>0</v>
      </c>
      <c r="G3702" s="32">
        <v>0</v>
      </c>
      <c r="H3702" s="32">
        <v>0</v>
      </c>
      <c r="I3702" s="32">
        <v>0</v>
      </c>
      <c r="J3702" s="29">
        <f>Лист4!E3700/1000</f>
        <v>3.92</v>
      </c>
      <c r="K3702" s="33"/>
      <c r="L3702" s="33"/>
    </row>
    <row r="3703" spans="1:12" s="40" customFormat="1" ht="22.5" customHeight="1" x14ac:dyDescent="0.25">
      <c r="A3703" s="23" t="str">
        <f>Лист4!A3701</f>
        <v xml:space="preserve">Советская ул. д.39 </v>
      </c>
      <c r="B3703" s="49">
        <f t="shared" si="114"/>
        <v>-91.231914893617002</v>
      </c>
      <c r="C3703" s="49">
        <f t="shared" si="115"/>
        <v>91.231914893617002</v>
      </c>
      <c r="D3703" s="30">
        <v>0</v>
      </c>
      <c r="E3703" s="31">
        <v>91.231914893617002</v>
      </c>
      <c r="F3703" s="32">
        <v>0</v>
      </c>
      <c r="G3703" s="32">
        <v>0</v>
      </c>
      <c r="H3703" s="32">
        <v>0</v>
      </c>
      <c r="I3703" s="32">
        <f>1410.3+19</f>
        <v>1429.3</v>
      </c>
      <c r="J3703" s="29">
        <f>Лист4!E3701/1000-I3703</f>
        <v>-1429.3</v>
      </c>
      <c r="K3703" s="33"/>
      <c r="L3703" s="33"/>
    </row>
    <row r="3704" spans="1:12" s="40" customFormat="1" ht="22.5" customHeight="1" x14ac:dyDescent="0.25">
      <c r="A3704" s="23" t="str">
        <f>Лист4!A3702</f>
        <v xml:space="preserve">Советская ул. д.41 </v>
      </c>
      <c r="B3704" s="49">
        <f t="shared" si="114"/>
        <v>0.34731914893617022</v>
      </c>
      <c r="C3704" s="49">
        <f t="shared" si="115"/>
        <v>2.3680851063829784E-2</v>
      </c>
      <c r="D3704" s="30">
        <v>0</v>
      </c>
      <c r="E3704" s="31">
        <v>2.3680851063829784E-2</v>
      </c>
      <c r="F3704" s="32">
        <v>0</v>
      </c>
      <c r="G3704" s="32">
        <v>0</v>
      </c>
      <c r="H3704" s="32">
        <v>0</v>
      </c>
      <c r="I3704" s="32">
        <v>0</v>
      </c>
      <c r="J3704" s="29">
        <f>Лист4!E3702/1000</f>
        <v>0.371</v>
      </c>
      <c r="K3704" s="33"/>
      <c r="L3704" s="33"/>
    </row>
    <row r="3705" spans="1:12" s="40" customFormat="1" ht="22.5" customHeight="1" x14ac:dyDescent="0.25">
      <c r="A3705" s="23" t="str">
        <f>Лист4!A3703</f>
        <v xml:space="preserve">Советская ул. д.43 </v>
      </c>
      <c r="B3705" s="49">
        <f t="shared" si="114"/>
        <v>24.484502127659574</v>
      </c>
      <c r="C3705" s="49">
        <f t="shared" si="115"/>
        <v>1.6693978723404255</v>
      </c>
      <c r="D3705" s="30">
        <v>0</v>
      </c>
      <c r="E3705" s="31">
        <v>1.6693978723404255</v>
      </c>
      <c r="F3705" s="32">
        <v>0</v>
      </c>
      <c r="G3705" s="32">
        <v>0</v>
      </c>
      <c r="H3705" s="32">
        <v>0</v>
      </c>
      <c r="I3705" s="32">
        <v>0</v>
      </c>
      <c r="J3705" s="29">
        <f>Лист4!E3703/1000</f>
        <v>26.1539</v>
      </c>
      <c r="K3705" s="33"/>
      <c r="L3705" s="33"/>
    </row>
    <row r="3706" spans="1:12" s="40" customFormat="1" ht="22.5" customHeight="1" x14ac:dyDescent="0.25">
      <c r="A3706" s="23" t="str">
        <f>Лист4!A3704</f>
        <v xml:space="preserve">Советская ул. д.58 </v>
      </c>
      <c r="B3706" s="49">
        <f t="shared" si="114"/>
        <v>-79.234361702127657</v>
      </c>
      <c r="C3706" s="49">
        <f t="shared" si="115"/>
        <v>88.976061702127694</v>
      </c>
      <c r="D3706" s="30">
        <v>0</v>
      </c>
      <c r="E3706" s="31">
        <v>88.976061702127694</v>
      </c>
      <c r="F3706" s="32">
        <v>0</v>
      </c>
      <c r="G3706" s="32">
        <v>0</v>
      </c>
      <c r="H3706" s="32">
        <v>0</v>
      </c>
      <c r="I3706" s="32">
        <v>1403.7</v>
      </c>
      <c r="J3706" s="29">
        <f>Лист4!E3704/1000-I3706</f>
        <v>-1393.9583</v>
      </c>
      <c r="K3706" s="33"/>
      <c r="L3706" s="33"/>
    </row>
    <row r="3707" spans="1:12" s="40" customFormat="1" ht="22.5" customHeight="1" x14ac:dyDescent="0.25">
      <c r="A3707" s="23" t="str">
        <f>Лист4!A3705</f>
        <v xml:space="preserve">Советская ул. д.60 </v>
      </c>
      <c r="B3707" s="49">
        <f t="shared" si="114"/>
        <v>27.092953191489364</v>
      </c>
      <c r="C3707" s="49">
        <f t="shared" si="115"/>
        <v>1.8472468085106382</v>
      </c>
      <c r="D3707" s="30">
        <v>0</v>
      </c>
      <c r="E3707" s="31">
        <v>1.8472468085106382</v>
      </c>
      <c r="F3707" s="32">
        <v>0</v>
      </c>
      <c r="G3707" s="32">
        <v>0</v>
      </c>
      <c r="H3707" s="32">
        <v>0</v>
      </c>
      <c r="I3707" s="32">
        <v>0</v>
      </c>
      <c r="J3707" s="29">
        <f>Лист4!E3705/1000</f>
        <v>28.940200000000001</v>
      </c>
      <c r="K3707" s="33"/>
      <c r="L3707" s="33"/>
    </row>
    <row r="3708" spans="1:12" s="40" customFormat="1" ht="22.5" customHeight="1" x14ac:dyDescent="0.25">
      <c r="A3708" s="23" t="str">
        <f>Лист4!A3706</f>
        <v xml:space="preserve">Советская ул. д.61 </v>
      </c>
      <c r="B3708" s="49">
        <f t="shared" si="114"/>
        <v>9.1992765957446796</v>
      </c>
      <c r="C3708" s="49">
        <f t="shared" si="115"/>
        <v>0.62722340425531908</v>
      </c>
      <c r="D3708" s="30">
        <v>0</v>
      </c>
      <c r="E3708" s="31">
        <v>0.62722340425531908</v>
      </c>
      <c r="F3708" s="32">
        <v>0</v>
      </c>
      <c r="G3708" s="32">
        <v>0</v>
      </c>
      <c r="H3708" s="32">
        <v>0</v>
      </c>
      <c r="I3708" s="32">
        <v>0</v>
      </c>
      <c r="J3708" s="29">
        <f>Лист4!E3706/1000</f>
        <v>9.8264999999999993</v>
      </c>
      <c r="K3708" s="33"/>
      <c r="L3708" s="33"/>
    </row>
    <row r="3709" spans="1:12" s="40" customFormat="1" ht="22.5" customHeight="1" x14ac:dyDescent="0.25">
      <c r="A3709" s="23" t="str">
        <f>Лист4!A3707</f>
        <v xml:space="preserve">Советская ул. д.63 </v>
      </c>
      <c r="B3709" s="49">
        <f t="shared" si="114"/>
        <v>15.041914893617021</v>
      </c>
      <c r="C3709" s="49">
        <f t="shared" si="115"/>
        <v>1.0255851063829786</v>
      </c>
      <c r="D3709" s="30">
        <v>0</v>
      </c>
      <c r="E3709" s="31">
        <v>1.0255851063829786</v>
      </c>
      <c r="F3709" s="32">
        <v>0</v>
      </c>
      <c r="G3709" s="32">
        <v>0</v>
      </c>
      <c r="H3709" s="32">
        <v>0</v>
      </c>
      <c r="I3709" s="32">
        <v>0</v>
      </c>
      <c r="J3709" s="29">
        <f>Лист4!E3707/1000</f>
        <v>16.067499999999999</v>
      </c>
      <c r="K3709" s="33"/>
      <c r="L3709" s="33"/>
    </row>
    <row r="3710" spans="1:12" s="40" customFormat="1" ht="22.5" customHeight="1" x14ac:dyDescent="0.25">
      <c r="A3710" s="23" t="str">
        <f>Лист4!A3708</f>
        <v xml:space="preserve">Советская ул. д.66 </v>
      </c>
      <c r="B3710" s="49">
        <f t="shared" si="114"/>
        <v>207.22834893617022</v>
      </c>
      <c r="C3710" s="49">
        <f t="shared" si="115"/>
        <v>6.9087510638297882</v>
      </c>
      <c r="D3710" s="30">
        <v>0</v>
      </c>
      <c r="E3710" s="31">
        <v>6.9087510638297882</v>
      </c>
      <c r="F3710" s="32">
        <v>0</v>
      </c>
      <c r="G3710" s="32">
        <v>0</v>
      </c>
      <c r="H3710" s="32">
        <v>0</v>
      </c>
      <c r="I3710" s="41">
        <f>90.8+15.1</f>
        <v>105.89999999999999</v>
      </c>
      <c r="J3710" s="29">
        <f>Лист4!E3708/1000-I3710</f>
        <v>108.23710000000001</v>
      </c>
      <c r="K3710" s="33"/>
      <c r="L3710" s="33"/>
    </row>
    <row r="3711" spans="1:12" s="40" customFormat="1" ht="22.5" customHeight="1" x14ac:dyDescent="0.25">
      <c r="A3711" s="23" t="str">
        <f>Лист4!A3709</f>
        <v xml:space="preserve">Советская ул. д.66А </v>
      </c>
      <c r="B3711" s="49">
        <f t="shared" si="114"/>
        <v>0.32091914893617018</v>
      </c>
      <c r="C3711" s="49">
        <f t="shared" si="115"/>
        <v>2.1880851063829788E-2</v>
      </c>
      <c r="D3711" s="30">
        <v>0</v>
      </c>
      <c r="E3711" s="31">
        <v>2.1880851063829788E-2</v>
      </c>
      <c r="F3711" s="32">
        <v>0</v>
      </c>
      <c r="G3711" s="32">
        <v>0</v>
      </c>
      <c r="H3711" s="32">
        <v>0</v>
      </c>
      <c r="I3711" s="32">
        <v>0</v>
      </c>
      <c r="J3711" s="29">
        <f>Лист4!E3709/1000</f>
        <v>0.34279999999999999</v>
      </c>
      <c r="K3711" s="33"/>
      <c r="L3711" s="33"/>
    </row>
    <row r="3712" spans="1:12" s="40" customFormat="1" ht="22.5" customHeight="1" x14ac:dyDescent="0.25">
      <c r="A3712" s="23" t="str">
        <f>Лист4!A3710</f>
        <v xml:space="preserve">Советская ул. д.68 </v>
      </c>
      <c r="B3712" s="49">
        <f t="shared" si="114"/>
        <v>20.506527659574466</v>
      </c>
      <c r="C3712" s="49">
        <f t="shared" si="115"/>
        <v>1.3981723404255317</v>
      </c>
      <c r="D3712" s="30">
        <v>0</v>
      </c>
      <c r="E3712" s="31">
        <v>1.3981723404255317</v>
      </c>
      <c r="F3712" s="32">
        <v>0</v>
      </c>
      <c r="G3712" s="32">
        <v>0</v>
      </c>
      <c r="H3712" s="32">
        <v>0</v>
      </c>
      <c r="I3712" s="32">
        <v>0</v>
      </c>
      <c r="J3712" s="29">
        <f>Лист4!E3710/1000</f>
        <v>21.904699999999998</v>
      </c>
      <c r="K3712" s="33"/>
      <c r="L3712" s="33"/>
    </row>
    <row r="3713" spans="1:12" s="40" customFormat="1" ht="22.5" customHeight="1" x14ac:dyDescent="0.25">
      <c r="A3713" s="23" t="str">
        <f>Лист4!A3711</f>
        <v xml:space="preserve">Советская ул. д.78 </v>
      </c>
      <c r="B3713" s="49">
        <f t="shared" si="114"/>
        <v>73.916255319148945</v>
      </c>
      <c r="C3713" s="49">
        <f t="shared" si="115"/>
        <v>5.0397446808510642</v>
      </c>
      <c r="D3713" s="30">
        <v>0</v>
      </c>
      <c r="E3713" s="31">
        <v>5.0397446808510642</v>
      </c>
      <c r="F3713" s="32">
        <v>0</v>
      </c>
      <c r="G3713" s="32">
        <v>0</v>
      </c>
      <c r="H3713" s="32">
        <v>0</v>
      </c>
      <c r="I3713" s="32">
        <v>0</v>
      </c>
      <c r="J3713" s="29">
        <f>Лист4!E3711/1000</f>
        <v>78.956000000000003</v>
      </c>
      <c r="K3713" s="33"/>
      <c r="L3713" s="33"/>
    </row>
    <row r="3714" spans="1:12" s="40" customFormat="1" ht="22.5" customHeight="1" x14ac:dyDescent="0.25">
      <c r="A3714" s="23" t="str">
        <f>Лист4!A3712</f>
        <v xml:space="preserve">Советская ул. д.80 </v>
      </c>
      <c r="B3714" s="49">
        <f t="shared" si="114"/>
        <v>605.92668936170207</v>
      </c>
      <c r="C3714" s="49">
        <f t="shared" si="115"/>
        <v>3.2609106382978732</v>
      </c>
      <c r="D3714" s="30">
        <v>0</v>
      </c>
      <c r="E3714" s="31">
        <v>3.2609106382978732</v>
      </c>
      <c r="F3714" s="32">
        <v>0</v>
      </c>
      <c r="G3714" s="32">
        <v>0</v>
      </c>
      <c r="H3714" s="32">
        <v>0</v>
      </c>
      <c r="I3714" s="41">
        <v>558.1</v>
      </c>
      <c r="J3714" s="29">
        <f>Лист4!E3712/1000</f>
        <v>51.087600000000009</v>
      </c>
      <c r="K3714" s="33"/>
      <c r="L3714" s="33"/>
    </row>
    <row r="3715" spans="1:12" s="40" customFormat="1" ht="22.5" customHeight="1" x14ac:dyDescent="0.25">
      <c r="A3715" s="23" t="str">
        <f>Лист4!A3713</f>
        <v xml:space="preserve">Советская ул. д.82 </v>
      </c>
      <c r="B3715" s="49">
        <f t="shared" si="114"/>
        <v>31.902340425531914</v>
      </c>
      <c r="C3715" s="49">
        <f t="shared" si="115"/>
        <v>2.1751595744680854</v>
      </c>
      <c r="D3715" s="30">
        <v>0</v>
      </c>
      <c r="E3715" s="31">
        <v>2.1751595744680854</v>
      </c>
      <c r="F3715" s="32">
        <v>0</v>
      </c>
      <c r="G3715" s="32">
        <v>0</v>
      </c>
      <c r="H3715" s="32">
        <v>0</v>
      </c>
      <c r="I3715" s="32">
        <v>0</v>
      </c>
      <c r="J3715" s="29">
        <f>Лист4!E3713/1000</f>
        <v>34.077500000000001</v>
      </c>
      <c r="K3715" s="33"/>
      <c r="L3715" s="33"/>
    </row>
    <row r="3716" spans="1:12" s="40" customFormat="1" ht="22.5" customHeight="1" x14ac:dyDescent="0.25">
      <c r="A3716" s="23" t="str">
        <f>Лист4!A3714</f>
        <v xml:space="preserve">Советская ул. д.84 </v>
      </c>
      <c r="B3716" s="49">
        <f t="shared" ref="B3716:B3779" si="116">J3716+I3716-E3716</f>
        <v>16.991302127659573</v>
      </c>
      <c r="C3716" s="49">
        <f t="shared" ref="C3716:C3779" si="117">E3716</f>
        <v>1.1584978723404253</v>
      </c>
      <c r="D3716" s="30">
        <v>0</v>
      </c>
      <c r="E3716" s="31">
        <v>1.1584978723404253</v>
      </c>
      <c r="F3716" s="32">
        <v>0</v>
      </c>
      <c r="G3716" s="32">
        <v>0</v>
      </c>
      <c r="H3716" s="32">
        <v>0</v>
      </c>
      <c r="I3716" s="32">
        <v>0</v>
      </c>
      <c r="J3716" s="29">
        <f>Лист4!E3714/1000</f>
        <v>18.149799999999999</v>
      </c>
      <c r="K3716" s="33"/>
      <c r="L3716" s="33"/>
    </row>
    <row r="3717" spans="1:12" s="40" customFormat="1" ht="22.5" customHeight="1" x14ac:dyDescent="0.25">
      <c r="A3717" s="23" t="str">
        <f>Лист4!A3715</f>
        <v xml:space="preserve">Советская ул. д.86 </v>
      </c>
      <c r="B3717" s="49">
        <f t="shared" si="116"/>
        <v>65.26138297872339</v>
      </c>
      <c r="C3717" s="49">
        <f t="shared" si="117"/>
        <v>6.2543170212766004</v>
      </c>
      <c r="D3717" s="30">
        <v>0</v>
      </c>
      <c r="E3717" s="31">
        <v>6.2543170212766004</v>
      </c>
      <c r="F3717" s="32">
        <v>0</v>
      </c>
      <c r="G3717" s="32">
        <v>0</v>
      </c>
      <c r="H3717" s="32">
        <v>0</v>
      </c>
      <c r="I3717" s="32">
        <v>169.5</v>
      </c>
      <c r="J3717" s="29">
        <f>Лист4!E3715/1000-I3717</f>
        <v>-97.984300000000005</v>
      </c>
      <c r="K3717" s="33"/>
      <c r="L3717" s="33"/>
    </row>
    <row r="3718" spans="1:12" s="40" customFormat="1" ht="22.5" customHeight="1" x14ac:dyDescent="0.25">
      <c r="A3718" s="23" t="str">
        <f>Лист4!A3716</f>
        <v xml:space="preserve">Степная ул. д.27 </v>
      </c>
      <c r="B3718" s="49">
        <f t="shared" si="116"/>
        <v>7.0373787234042551</v>
      </c>
      <c r="C3718" s="49">
        <f t="shared" si="117"/>
        <v>0.47982127659574469</v>
      </c>
      <c r="D3718" s="30">
        <v>0</v>
      </c>
      <c r="E3718" s="31">
        <v>0.47982127659574469</v>
      </c>
      <c r="F3718" s="32">
        <v>0</v>
      </c>
      <c r="G3718" s="32">
        <v>0</v>
      </c>
      <c r="H3718" s="32">
        <v>0</v>
      </c>
      <c r="I3718" s="32">
        <v>0</v>
      </c>
      <c r="J3718" s="29">
        <f>Лист4!E3716/1000</f>
        <v>7.5171999999999999</v>
      </c>
      <c r="K3718" s="33"/>
      <c r="L3718" s="33"/>
    </row>
    <row r="3719" spans="1:12" s="40" customFormat="1" ht="22.5" customHeight="1" x14ac:dyDescent="0.25">
      <c r="A3719" s="23" t="str">
        <f>Лист4!A3717</f>
        <v xml:space="preserve">Строителей ул. д.1 </v>
      </c>
      <c r="B3719" s="49">
        <f t="shared" si="116"/>
        <v>4.815404255319149</v>
      </c>
      <c r="C3719" s="49">
        <f t="shared" si="117"/>
        <v>-1.9404255319148897E-2</v>
      </c>
      <c r="D3719" s="30">
        <v>0</v>
      </c>
      <c r="E3719" s="31">
        <v>-1.9404255319148897E-2</v>
      </c>
      <c r="F3719" s="32">
        <v>0</v>
      </c>
      <c r="G3719" s="32">
        <v>0</v>
      </c>
      <c r="H3719" s="32">
        <v>0</v>
      </c>
      <c r="I3719" s="32">
        <v>5.0999999999999996</v>
      </c>
      <c r="J3719" s="29">
        <f>Лист4!E3717/1000-I3719</f>
        <v>-0.30399999999999938</v>
      </c>
      <c r="K3719" s="33"/>
      <c r="L3719" s="33"/>
    </row>
    <row r="3720" spans="1:12" s="40" customFormat="1" ht="22.5" customHeight="1" x14ac:dyDescent="0.25">
      <c r="A3720" s="23" t="str">
        <f>Лист4!A3718</f>
        <v xml:space="preserve">Строителей ул. д.8 </v>
      </c>
      <c r="B3720" s="49">
        <f t="shared" si="116"/>
        <v>13.849463829787233</v>
      </c>
      <c r="C3720" s="49">
        <f t="shared" si="117"/>
        <v>0.58973617021276603</v>
      </c>
      <c r="D3720" s="30">
        <v>0</v>
      </c>
      <c r="E3720" s="31">
        <v>0.58973617021276603</v>
      </c>
      <c r="F3720" s="32">
        <v>0</v>
      </c>
      <c r="G3720" s="32">
        <v>0</v>
      </c>
      <c r="H3720" s="32">
        <v>0</v>
      </c>
      <c r="I3720" s="32">
        <v>5.2</v>
      </c>
      <c r="J3720" s="29">
        <f>Лист4!E3718/1000-I3720</f>
        <v>9.2392000000000003</v>
      </c>
      <c r="K3720" s="33"/>
      <c r="L3720" s="33"/>
    </row>
    <row r="3721" spans="1:12" s="40" customFormat="1" ht="22.5" customHeight="1" x14ac:dyDescent="0.25">
      <c r="A3721" s="23" t="str">
        <f>Лист4!A3719</f>
        <v xml:space="preserve">Тутаринова ул. д.20 </v>
      </c>
      <c r="B3721" s="49">
        <f t="shared" si="116"/>
        <v>-1.1425531914893601</v>
      </c>
      <c r="C3721" s="49">
        <f t="shared" si="117"/>
        <v>1.1425531914893601</v>
      </c>
      <c r="D3721" s="30">
        <v>0</v>
      </c>
      <c r="E3721" s="31">
        <v>1.1425531914893601</v>
      </c>
      <c r="F3721" s="32">
        <v>0</v>
      </c>
      <c r="G3721" s="32">
        <v>0</v>
      </c>
      <c r="H3721" s="32">
        <v>0</v>
      </c>
      <c r="I3721" s="41">
        <f>13+4.9</f>
        <v>17.899999999999999</v>
      </c>
      <c r="J3721" s="29">
        <f>Лист4!E3719/1000-I3721</f>
        <v>-17.899999999999999</v>
      </c>
      <c r="K3721" s="33"/>
      <c r="L3721" s="33"/>
    </row>
    <row r="3722" spans="1:12" s="40" customFormat="1" ht="22.5" customHeight="1" x14ac:dyDescent="0.25">
      <c r="A3722" s="23" t="str">
        <f>Лист4!A3720</f>
        <v xml:space="preserve">Тутаринова ул. д.24 </v>
      </c>
      <c r="B3722" s="49">
        <f t="shared" si="116"/>
        <v>108.1</v>
      </c>
      <c r="C3722" s="49">
        <f t="shared" si="117"/>
        <v>0</v>
      </c>
      <c r="D3722" s="30">
        <v>0</v>
      </c>
      <c r="E3722" s="31">
        <v>0</v>
      </c>
      <c r="F3722" s="32">
        <v>0</v>
      </c>
      <c r="G3722" s="32">
        <v>0</v>
      </c>
      <c r="H3722" s="32">
        <v>0</v>
      </c>
      <c r="I3722" s="41">
        <v>108.1</v>
      </c>
      <c r="J3722" s="29">
        <f>Лист4!E3720/1000</f>
        <v>0</v>
      </c>
      <c r="K3722" s="33"/>
      <c r="L3722" s="33"/>
    </row>
    <row r="3723" spans="1:12" s="40" customFormat="1" ht="22.5" customHeight="1" x14ac:dyDescent="0.25">
      <c r="A3723" s="23" t="str">
        <f>Лист4!A3721</f>
        <v xml:space="preserve">Героев ул. д.28А </v>
      </c>
      <c r="B3723" s="49">
        <f t="shared" si="116"/>
        <v>45.437582978723405</v>
      </c>
      <c r="C3723" s="49">
        <f t="shared" si="117"/>
        <v>3.0980170212765961</v>
      </c>
      <c r="D3723" s="30">
        <v>0</v>
      </c>
      <c r="E3723" s="31">
        <v>3.0980170212765961</v>
      </c>
      <c r="F3723" s="32">
        <v>0</v>
      </c>
      <c r="G3723" s="32">
        <v>0</v>
      </c>
      <c r="H3723" s="32">
        <v>0</v>
      </c>
      <c r="I3723" s="32">
        <v>0</v>
      </c>
      <c r="J3723" s="29">
        <f>Лист4!E3721/1000</f>
        <v>48.535600000000002</v>
      </c>
      <c r="K3723" s="33"/>
      <c r="L3723" s="33"/>
    </row>
    <row r="3724" spans="1:12" s="40" customFormat="1" ht="22.5" customHeight="1" x14ac:dyDescent="0.25">
      <c r="A3724" s="23" t="str">
        <f>Лист4!A3722</f>
        <v xml:space="preserve">Героев ул. д.28Б </v>
      </c>
      <c r="B3724" s="49">
        <f t="shared" si="116"/>
        <v>20.199089361702129</v>
      </c>
      <c r="C3724" s="49">
        <f t="shared" si="117"/>
        <v>1.3772106382978724</v>
      </c>
      <c r="D3724" s="30">
        <v>0</v>
      </c>
      <c r="E3724" s="31">
        <v>1.3772106382978724</v>
      </c>
      <c r="F3724" s="32">
        <v>0</v>
      </c>
      <c r="G3724" s="32">
        <v>0</v>
      </c>
      <c r="H3724" s="32">
        <v>0</v>
      </c>
      <c r="I3724" s="32">
        <v>0</v>
      </c>
      <c r="J3724" s="29">
        <f>Лист4!E3722/1000</f>
        <v>21.5763</v>
      </c>
      <c r="K3724" s="33"/>
      <c r="L3724" s="33"/>
    </row>
    <row r="3725" spans="1:12" s="40" customFormat="1" ht="22.5" customHeight="1" x14ac:dyDescent="0.25">
      <c r="A3725" s="23" t="str">
        <f>Лист4!A3723</f>
        <v xml:space="preserve">Героев ул. д.28В </v>
      </c>
      <c r="B3725" s="49">
        <f t="shared" si="116"/>
        <v>23.977940425531916</v>
      </c>
      <c r="C3725" s="49">
        <f t="shared" si="117"/>
        <v>1.6348595744680852</v>
      </c>
      <c r="D3725" s="30">
        <v>0</v>
      </c>
      <c r="E3725" s="31">
        <v>1.6348595744680852</v>
      </c>
      <c r="F3725" s="32">
        <v>0</v>
      </c>
      <c r="G3725" s="32">
        <v>0</v>
      </c>
      <c r="H3725" s="32">
        <v>0</v>
      </c>
      <c r="I3725" s="32">
        <v>0</v>
      </c>
      <c r="J3725" s="29">
        <f>Лист4!E3723/1000</f>
        <v>25.6128</v>
      </c>
      <c r="K3725" s="33"/>
      <c r="L3725" s="33"/>
    </row>
    <row r="3726" spans="1:12" s="40" customFormat="1" ht="22.5" customHeight="1" x14ac:dyDescent="0.25">
      <c r="A3726" s="23" t="str">
        <f>Лист4!A3724</f>
        <v xml:space="preserve">Кирова ул. д.1 </v>
      </c>
      <c r="B3726" s="49">
        <f t="shared" si="116"/>
        <v>6.4344851063829784</v>
      </c>
      <c r="C3726" s="49">
        <f t="shared" si="117"/>
        <v>0.43871489361702121</v>
      </c>
      <c r="D3726" s="30">
        <v>0</v>
      </c>
      <c r="E3726" s="31">
        <v>0.43871489361702121</v>
      </c>
      <c r="F3726" s="32">
        <v>0</v>
      </c>
      <c r="G3726" s="32">
        <v>0</v>
      </c>
      <c r="H3726" s="32">
        <v>0</v>
      </c>
      <c r="I3726" s="32">
        <v>0</v>
      </c>
      <c r="J3726" s="29">
        <f>Лист4!E3724/1000</f>
        <v>6.8731999999999998</v>
      </c>
      <c r="K3726" s="33"/>
      <c r="L3726" s="33"/>
    </row>
    <row r="3727" spans="1:12" s="40" customFormat="1" ht="22.5" customHeight="1" x14ac:dyDescent="0.25">
      <c r="A3727" s="23" t="str">
        <f>Лист4!A3725</f>
        <v xml:space="preserve">Кирова ул. д.10 </v>
      </c>
      <c r="B3727" s="49">
        <f t="shared" si="116"/>
        <v>51.535748936170215</v>
      </c>
      <c r="C3727" s="49">
        <f t="shared" si="117"/>
        <v>3.5138010638297876</v>
      </c>
      <c r="D3727" s="30">
        <v>0</v>
      </c>
      <c r="E3727" s="31">
        <v>3.5138010638297876</v>
      </c>
      <c r="F3727" s="32">
        <v>0</v>
      </c>
      <c r="G3727" s="32">
        <v>0</v>
      </c>
      <c r="H3727" s="32">
        <v>0</v>
      </c>
      <c r="I3727" s="32">
        <v>0</v>
      </c>
      <c r="J3727" s="29">
        <f>Лист4!E3725/1000</f>
        <v>55.049550000000004</v>
      </c>
      <c r="K3727" s="33"/>
      <c r="L3727" s="33"/>
    </row>
    <row r="3728" spans="1:12" s="40" customFormat="1" ht="22.5" customHeight="1" x14ac:dyDescent="0.25">
      <c r="A3728" s="23" t="str">
        <f>Лист4!A3726</f>
        <v xml:space="preserve">Кирова ул. д.11 </v>
      </c>
      <c r="B3728" s="49">
        <f t="shared" si="116"/>
        <v>70.63018553191489</v>
      </c>
      <c r="C3728" s="49">
        <f t="shared" si="117"/>
        <v>4.8156944680851055</v>
      </c>
      <c r="D3728" s="30">
        <v>0</v>
      </c>
      <c r="E3728" s="31">
        <v>4.8156944680851055</v>
      </c>
      <c r="F3728" s="32">
        <v>0</v>
      </c>
      <c r="G3728" s="32">
        <v>0</v>
      </c>
      <c r="H3728" s="32">
        <v>0</v>
      </c>
      <c r="I3728" s="32">
        <v>0</v>
      </c>
      <c r="J3728" s="29">
        <f>Лист4!E3726/1000</f>
        <v>75.445879999999988</v>
      </c>
      <c r="K3728" s="33"/>
      <c r="L3728" s="33"/>
    </row>
    <row r="3729" spans="1:12" s="40" customFormat="1" ht="22.5" customHeight="1" x14ac:dyDescent="0.25">
      <c r="A3729" s="23" t="str">
        <f>Лист4!A3727</f>
        <v xml:space="preserve">Кирова ул. д.13 </v>
      </c>
      <c r="B3729" s="49">
        <f t="shared" si="116"/>
        <v>129.58786382978721</v>
      </c>
      <c r="C3729" s="49">
        <f t="shared" si="117"/>
        <v>8.8355361702127659</v>
      </c>
      <c r="D3729" s="30">
        <v>0</v>
      </c>
      <c r="E3729" s="31">
        <v>8.8355361702127659</v>
      </c>
      <c r="F3729" s="32">
        <v>0</v>
      </c>
      <c r="G3729" s="32">
        <v>0</v>
      </c>
      <c r="H3729" s="32">
        <v>0</v>
      </c>
      <c r="I3729" s="32">
        <v>0</v>
      </c>
      <c r="J3729" s="29">
        <f>Лист4!E3727/1000</f>
        <v>138.42339999999999</v>
      </c>
      <c r="K3729" s="33"/>
      <c r="L3729" s="33"/>
    </row>
    <row r="3730" spans="1:12" s="40" customFormat="1" ht="22.5" customHeight="1" x14ac:dyDescent="0.25">
      <c r="A3730" s="23" t="str">
        <f>Лист4!A3728</f>
        <v xml:space="preserve">Кирова ул. д.14 </v>
      </c>
      <c r="B3730" s="49">
        <f t="shared" si="116"/>
        <v>34.129863829787233</v>
      </c>
      <c r="C3730" s="49">
        <f t="shared" si="117"/>
        <v>2.3270361702127658</v>
      </c>
      <c r="D3730" s="30">
        <v>0</v>
      </c>
      <c r="E3730" s="31">
        <v>2.3270361702127658</v>
      </c>
      <c r="F3730" s="32">
        <v>0</v>
      </c>
      <c r="G3730" s="32">
        <v>0</v>
      </c>
      <c r="H3730" s="32">
        <v>0</v>
      </c>
      <c r="I3730" s="32">
        <v>0</v>
      </c>
      <c r="J3730" s="29">
        <f>Лист4!E3728/1000</f>
        <v>36.456899999999997</v>
      </c>
      <c r="K3730" s="33"/>
      <c r="L3730" s="33"/>
    </row>
    <row r="3731" spans="1:12" s="40" customFormat="1" ht="22.5" customHeight="1" x14ac:dyDescent="0.25">
      <c r="A3731" s="23" t="str">
        <f>Лист4!A3729</f>
        <v xml:space="preserve">Кирова ул. д.15 </v>
      </c>
      <c r="B3731" s="49">
        <f t="shared" si="116"/>
        <v>43.674212765957449</v>
      </c>
      <c r="C3731" s="49">
        <f t="shared" si="117"/>
        <v>2.9777872340425535</v>
      </c>
      <c r="D3731" s="30">
        <v>0</v>
      </c>
      <c r="E3731" s="31">
        <v>2.9777872340425535</v>
      </c>
      <c r="F3731" s="32">
        <v>0</v>
      </c>
      <c r="G3731" s="32">
        <v>0</v>
      </c>
      <c r="H3731" s="32">
        <v>0</v>
      </c>
      <c r="I3731" s="32">
        <v>0</v>
      </c>
      <c r="J3731" s="29">
        <f>Лист4!E3729/1000</f>
        <v>46.652000000000001</v>
      </c>
      <c r="K3731" s="33"/>
      <c r="L3731" s="33"/>
    </row>
    <row r="3732" spans="1:12" s="40" customFormat="1" ht="22.5" customHeight="1" x14ac:dyDescent="0.25">
      <c r="A3732" s="23" t="str">
        <f>Лист4!A3730</f>
        <v xml:space="preserve">Кирова ул. д.16 </v>
      </c>
      <c r="B3732" s="49">
        <f t="shared" si="116"/>
        <v>17.042229787234042</v>
      </c>
      <c r="C3732" s="49">
        <f t="shared" si="117"/>
        <v>1.1619702127659575</v>
      </c>
      <c r="D3732" s="30">
        <v>0</v>
      </c>
      <c r="E3732" s="31">
        <v>1.1619702127659575</v>
      </c>
      <c r="F3732" s="32">
        <v>0</v>
      </c>
      <c r="G3732" s="32">
        <v>0</v>
      </c>
      <c r="H3732" s="32">
        <v>0</v>
      </c>
      <c r="I3732" s="32">
        <v>0</v>
      </c>
      <c r="J3732" s="29">
        <f>Лист4!E3730/1000</f>
        <v>18.2042</v>
      </c>
      <c r="K3732" s="33"/>
      <c r="L3732" s="33"/>
    </row>
    <row r="3733" spans="1:12" s="40" customFormat="1" ht="22.5" customHeight="1" x14ac:dyDescent="0.25">
      <c r="A3733" s="23" t="str">
        <f>Лист4!A3731</f>
        <v xml:space="preserve">Кирова ул. д.17 </v>
      </c>
      <c r="B3733" s="49">
        <f t="shared" si="116"/>
        <v>89.260365957446808</v>
      </c>
      <c r="C3733" s="49">
        <f t="shared" si="117"/>
        <v>6.0859340425531911</v>
      </c>
      <c r="D3733" s="30">
        <v>0</v>
      </c>
      <c r="E3733" s="31">
        <v>6.0859340425531911</v>
      </c>
      <c r="F3733" s="32">
        <v>0</v>
      </c>
      <c r="G3733" s="32">
        <v>0</v>
      </c>
      <c r="H3733" s="32">
        <v>0</v>
      </c>
      <c r="I3733" s="32">
        <v>0</v>
      </c>
      <c r="J3733" s="29">
        <f>Лист4!E3731/1000</f>
        <v>95.346299999999999</v>
      </c>
      <c r="K3733" s="33"/>
      <c r="L3733" s="33"/>
    </row>
    <row r="3734" spans="1:12" s="40" customFormat="1" ht="22.5" customHeight="1" x14ac:dyDescent="0.25">
      <c r="A3734" s="23" t="str">
        <f>Лист4!A3732</f>
        <v xml:space="preserve">Кирова ул. д.21 </v>
      </c>
      <c r="B3734" s="49">
        <f t="shared" si="116"/>
        <v>28.652425531914893</v>
      </c>
      <c r="C3734" s="49">
        <f t="shared" si="117"/>
        <v>1.9535744680851064</v>
      </c>
      <c r="D3734" s="30">
        <v>0</v>
      </c>
      <c r="E3734" s="31">
        <v>1.9535744680851064</v>
      </c>
      <c r="F3734" s="32">
        <v>0</v>
      </c>
      <c r="G3734" s="32">
        <v>0</v>
      </c>
      <c r="H3734" s="32">
        <v>0</v>
      </c>
      <c r="I3734" s="32">
        <v>0</v>
      </c>
      <c r="J3734" s="29">
        <f>Лист4!E3732/1000</f>
        <v>30.606000000000002</v>
      </c>
      <c r="K3734" s="33"/>
      <c r="L3734" s="33"/>
    </row>
    <row r="3735" spans="1:12" s="40" customFormat="1" ht="22.5" customHeight="1" x14ac:dyDescent="0.25">
      <c r="A3735" s="23" t="str">
        <f>Лист4!A3733</f>
        <v xml:space="preserve">Кирова ул. д.22 </v>
      </c>
      <c r="B3735" s="49">
        <f t="shared" si="116"/>
        <v>17.504417021276595</v>
      </c>
      <c r="C3735" s="49">
        <f t="shared" si="117"/>
        <v>1.1934829787234043</v>
      </c>
      <c r="D3735" s="30">
        <v>0</v>
      </c>
      <c r="E3735" s="31">
        <v>1.1934829787234043</v>
      </c>
      <c r="F3735" s="32">
        <v>0</v>
      </c>
      <c r="G3735" s="32">
        <v>0</v>
      </c>
      <c r="H3735" s="32">
        <v>0</v>
      </c>
      <c r="I3735" s="32">
        <v>0</v>
      </c>
      <c r="J3735" s="29">
        <f>Лист4!E3733/1000</f>
        <v>18.697900000000001</v>
      </c>
      <c r="K3735" s="33"/>
      <c r="L3735" s="33"/>
    </row>
    <row r="3736" spans="1:12" s="40" customFormat="1" ht="22.5" customHeight="1" x14ac:dyDescent="0.25">
      <c r="A3736" s="23" t="str">
        <f>Лист4!A3734</f>
        <v xml:space="preserve">Кирова ул. д.23 </v>
      </c>
      <c r="B3736" s="49">
        <f t="shared" si="116"/>
        <v>56.84191489361703</v>
      </c>
      <c r="C3736" s="49">
        <f t="shared" si="117"/>
        <v>3.8755851063829789</v>
      </c>
      <c r="D3736" s="30">
        <v>0</v>
      </c>
      <c r="E3736" s="31">
        <v>3.8755851063829789</v>
      </c>
      <c r="F3736" s="32">
        <v>0</v>
      </c>
      <c r="G3736" s="32">
        <v>0</v>
      </c>
      <c r="H3736" s="32">
        <v>0</v>
      </c>
      <c r="I3736" s="32">
        <v>0</v>
      </c>
      <c r="J3736" s="29">
        <f>Лист4!E3734/1000</f>
        <v>60.717500000000008</v>
      </c>
      <c r="K3736" s="33"/>
      <c r="L3736" s="33"/>
    </row>
    <row r="3737" spans="1:12" s="40" customFormat="1" ht="22.5" customHeight="1" x14ac:dyDescent="0.25">
      <c r="A3737" s="23" t="str">
        <f>Лист4!A3735</f>
        <v xml:space="preserve">Кирова ул. д.24 </v>
      </c>
      <c r="B3737" s="49">
        <f t="shared" si="116"/>
        <v>37.548757446808501</v>
      </c>
      <c r="C3737" s="49">
        <f t="shared" si="117"/>
        <v>2.5601425531914885</v>
      </c>
      <c r="D3737" s="30">
        <v>0</v>
      </c>
      <c r="E3737" s="31">
        <v>2.5601425531914885</v>
      </c>
      <c r="F3737" s="32">
        <v>0</v>
      </c>
      <c r="G3737" s="32">
        <v>0</v>
      </c>
      <c r="H3737" s="32">
        <v>0</v>
      </c>
      <c r="I3737" s="32">
        <v>0</v>
      </c>
      <c r="J3737" s="29">
        <f>Лист4!E3735/1000</f>
        <v>40.108899999999991</v>
      </c>
      <c r="K3737" s="33"/>
      <c r="L3737" s="33"/>
    </row>
    <row r="3738" spans="1:12" s="40" customFormat="1" ht="22.5" customHeight="1" x14ac:dyDescent="0.25">
      <c r="A3738" s="23" t="str">
        <f>Лист4!A3736</f>
        <v xml:space="preserve">Кирова ул. д.25 </v>
      </c>
      <c r="B3738" s="49">
        <f t="shared" si="116"/>
        <v>21.161378723404258</v>
      </c>
      <c r="C3738" s="49">
        <f t="shared" si="117"/>
        <v>1.4428212765957449</v>
      </c>
      <c r="D3738" s="30">
        <v>0</v>
      </c>
      <c r="E3738" s="31">
        <v>1.4428212765957449</v>
      </c>
      <c r="F3738" s="32">
        <v>0</v>
      </c>
      <c r="G3738" s="32">
        <v>0</v>
      </c>
      <c r="H3738" s="32">
        <v>0</v>
      </c>
      <c r="I3738" s="32">
        <v>0</v>
      </c>
      <c r="J3738" s="29">
        <f>Лист4!E3736/1000</f>
        <v>22.604200000000002</v>
      </c>
      <c r="K3738" s="33"/>
      <c r="L3738" s="33"/>
    </row>
    <row r="3739" spans="1:12" s="40" customFormat="1" ht="22.5" customHeight="1" x14ac:dyDescent="0.25">
      <c r="A3739" s="23" t="str">
        <f>Лист4!A3737</f>
        <v xml:space="preserve">Кирова ул. д.26 </v>
      </c>
      <c r="B3739" s="49">
        <f t="shared" si="116"/>
        <v>7.8704391489361711</v>
      </c>
      <c r="C3739" s="49">
        <f t="shared" si="117"/>
        <v>0.53662085106382995</v>
      </c>
      <c r="D3739" s="30">
        <v>0</v>
      </c>
      <c r="E3739" s="31">
        <v>0.53662085106382995</v>
      </c>
      <c r="F3739" s="32">
        <v>0</v>
      </c>
      <c r="G3739" s="32">
        <v>0</v>
      </c>
      <c r="H3739" s="32">
        <v>0</v>
      </c>
      <c r="I3739" s="32">
        <v>0</v>
      </c>
      <c r="J3739" s="29">
        <f>Лист4!E3737/1000</f>
        <v>8.4070600000000013</v>
      </c>
      <c r="K3739" s="33"/>
      <c r="L3739" s="33"/>
    </row>
    <row r="3740" spans="1:12" s="40" customFormat="1" ht="22.5" customHeight="1" x14ac:dyDescent="0.25">
      <c r="A3740" s="23" t="str">
        <f>Лист4!A3738</f>
        <v xml:space="preserve">Кирова ул. д.27 </v>
      </c>
      <c r="B3740" s="49">
        <f t="shared" si="116"/>
        <v>54.953191489361707</v>
      </c>
      <c r="C3740" s="49">
        <f t="shared" si="117"/>
        <v>3.7468085106382976</v>
      </c>
      <c r="D3740" s="30">
        <v>0</v>
      </c>
      <c r="E3740" s="31">
        <v>3.7468085106382976</v>
      </c>
      <c r="F3740" s="32">
        <v>0</v>
      </c>
      <c r="G3740" s="32">
        <v>0</v>
      </c>
      <c r="H3740" s="32">
        <v>0</v>
      </c>
      <c r="I3740" s="32">
        <v>0</v>
      </c>
      <c r="J3740" s="29">
        <f>Лист4!E3738/1000</f>
        <v>58.7</v>
      </c>
      <c r="K3740" s="33"/>
      <c r="L3740" s="33"/>
    </row>
    <row r="3741" spans="1:12" s="40" customFormat="1" ht="22.5" customHeight="1" x14ac:dyDescent="0.25">
      <c r="A3741" s="23" t="str">
        <f>Лист4!A3739</f>
        <v xml:space="preserve">Кирова ул. д.28 </v>
      </c>
      <c r="B3741" s="49">
        <f t="shared" si="116"/>
        <v>86.302723404255318</v>
      </c>
      <c r="C3741" s="49">
        <f t="shared" si="117"/>
        <v>5.884276595744681</v>
      </c>
      <c r="D3741" s="30">
        <v>0</v>
      </c>
      <c r="E3741" s="31">
        <v>5.884276595744681</v>
      </c>
      <c r="F3741" s="32">
        <v>0</v>
      </c>
      <c r="G3741" s="32">
        <v>0</v>
      </c>
      <c r="H3741" s="32">
        <v>0</v>
      </c>
      <c r="I3741" s="32">
        <v>0</v>
      </c>
      <c r="J3741" s="29">
        <f>Лист4!E3739/1000</f>
        <v>92.186999999999998</v>
      </c>
      <c r="K3741" s="33"/>
      <c r="L3741" s="33"/>
    </row>
    <row r="3742" spans="1:12" s="40" customFormat="1" ht="22.5" customHeight="1" x14ac:dyDescent="0.25">
      <c r="A3742" s="23" t="str">
        <f>Лист4!A3740</f>
        <v xml:space="preserve">Кирова ул. д.28А </v>
      </c>
      <c r="B3742" s="49">
        <f t="shared" si="116"/>
        <v>0</v>
      </c>
      <c r="C3742" s="49">
        <f t="shared" si="117"/>
        <v>0</v>
      </c>
      <c r="D3742" s="30">
        <v>0</v>
      </c>
      <c r="E3742" s="31">
        <v>0</v>
      </c>
      <c r="F3742" s="32">
        <v>0</v>
      </c>
      <c r="G3742" s="32">
        <v>0</v>
      </c>
      <c r="H3742" s="32">
        <v>0</v>
      </c>
      <c r="I3742" s="32">
        <v>0</v>
      </c>
      <c r="J3742" s="29">
        <f>Лист4!E3740/1000</f>
        <v>0</v>
      </c>
      <c r="K3742" s="33"/>
      <c r="L3742" s="33"/>
    </row>
    <row r="3743" spans="1:12" s="40" customFormat="1" ht="22.5" customHeight="1" x14ac:dyDescent="0.25">
      <c r="A3743" s="23" t="str">
        <f>Лист4!A3741</f>
        <v xml:space="preserve">Кирова ул. д.29 </v>
      </c>
      <c r="B3743" s="49">
        <f t="shared" si="116"/>
        <v>42.014102127659569</v>
      </c>
      <c r="C3743" s="49">
        <f t="shared" si="117"/>
        <v>2.8645978723404251</v>
      </c>
      <c r="D3743" s="30">
        <v>0</v>
      </c>
      <c r="E3743" s="31">
        <v>2.8645978723404251</v>
      </c>
      <c r="F3743" s="32">
        <v>0</v>
      </c>
      <c r="G3743" s="32">
        <v>0</v>
      </c>
      <c r="H3743" s="32">
        <v>0</v>
      </c>
      <c r="I3743" s="32">
        <v>0</v>
      </c>
      <c r="J3743" s="29">
        <f>Лист4!E3741/1000</f>
        <v>44.878699999999995</v>
      </c>
      <c r="K3743" s="33"/>
      <c r="L3743" s="33"/>
    </row>
    <row r="3744" spans="1:12" s="40" customFormat="1" ht="22.5" customHeight="1" x14ac:dyDescent="0.25">
      <c r="A3744" s="23" t="str">
        <f>Лист4!A3742</f>
        <v xml:space="preserve">Кирова ул. д.31 </v>
      </c>
      <c r="B3744" s="49">
        <f t="shared" si="116"/>
        <v>17.72507234042553</v>
      </c>
      <c r="C3744" s="49">
        <f t="shared" si="117"/>
        <v>1.2085276595744681</v>
      </c>
      <c r="D3744" s="30">
        <v>0</v>
      </c>
      <c r="E3744" s="31">
        <v>1.2085276595744681</v>
      </c>
      <c r="F3744" s="32">
        <v>0</v>
      </c>
      <c r="G3744" s="32">
        <v>0</v>
      </c>
      <c r="H3744" s="32">
        <v>0</v>
      </c>
      <c r="I3744" s="32">
        <v>0</v>
      </c>
      <c r="J3744" s="29">
        <f>Лист4!E3742/1000</f>
        <v>18.933599999999998</v>
      </c>
      <c r="K3744" s="33"/>
      <c r="L3744" s="33"/>
    </row>
    <row r="3745" spans="1:12" s="40" customFormat="1" ht="22.5" customHeight="1" x14ac:dyDescent="0.25">
      <c r="A3745" s="23" t="str">
        <f>Лист4!A3743</f>
        <v xml:space="preserve">Кирова ул. д.33 </v>
      </c>
      <c r="B3745" s="49">
        <f t="shared" si="116"/>
        <v>5.7267404255319141</v>
      </c>
      <c r="C3745" s="49">
        <f t="shared" si="117"/>
        <v>0.3904595744680851</v>
      </c>
      <c r="D3745" s="30">
        <v>0</v>
      </c>
      <c r="E3745" s="31">
        <v>0.3904595744680851</v>
      </c>
      <c r="F3745" s="32">
        <v>0</v>
      </c>
      <c r="G3745" s="32">
        <v>0</v>
      </c>
      <c r="H3745" s="32">
        <v>0</v>
      </c>
      <c r="I3745" s="32">
        <v>0</v>
      </c>
      <c r="J3745" s="29">
        <f>Лист4!E3743/1000</f>
        <v>6.1171999999999995</v>
      </c>
      <c r="K3745" s="33"/>
      <c r="L3745" s="33"/>
    </row>
    <row r="3746" spans="1:12" s="40" customFormat="1" ht="22.5" customHeight="1" x14ac:dyDescent="0.25">
      <c r="A3746" s="23" t="str">
        <f>Лист4!A3744</f>
        <v xml:space="preserve">Кирова ул. д.35 </v>
      </c>
      <c r="B3746" s="49">
        <f t="shared" si="116"/>
        <v>35.473923404255324</v>
      </c>
      <c r="C3746" s="49">
        <f t="shared" si="117"/>
        <v>2.4186765957446807</v>
      </c>
      <c r="D3746" s="30">
        <v>0</v>
      </c>
      <c r="E3746" s="31">
        <v>2.4186765957446807</v>
      </c>
      <c r="F3746" s="32">
        <v>0</v>
      </c>
      <c r="G3746" s="32">
        <v>0</v>
      </c>
      <c r="H3746" s="32">
        <v>0</v>
      </c>
      <c r="I3746" s="32">
        <v>0</v>
      </c>
      <c r="J3746" s="29">
        <f>Лист4!E3744/1000</f>
        <v>37.892600000000002</v>
      </c>
      <c r="K3746" s="33"/>
      <c r="L3746" s="33"/>
    </row>
    <row r="3747" spans="1:12" s="40" customFormat="1" ht="22.5" customHeight="1" x14ac:dyDescent="0.25">
      <c r="A3747" s="23" t="str">
        <f>Лист4!A3745</f>
        <v xml:space="preserve">Кирова ул. д.37 </v>
      </c>
      <c r="B3747" s="49">
        <f t="shared" si="116"/>
        <v>34.922987234042552</v>
      </c>
      <c r="C3747" s="49">
        <f t="shared" si="117"/>
        <v>2.3811127659574467</v>
      </c>
      <c r="D3747" s="30">
        <v>0</v>
      </c>
      <c r="E3747" s="31">
        <v>2.3811127659574467</v>
      </c>
      <c r="F3747" s="32">
        <v>0</v>
      </c>
      <c r="G3747" s="32">
        <v>0</v>
      </c>
      <c r="H3747" s="32">
        <v>0</v>
      </c>
      <c r="I3747" s="32">
        <v>0</v>
      </c>
      <c r="J3747" s="29">
        <f>Лист4!E3745/1000</f>
        <v>37.304099999999998</v>
      </c>
      <c r="K3747" s="33"/>
      <c r="L3747" s="33"/>
    </row>
    <row r="3748" spans="1:12" s="40" customFormat="1" ht="22.5" customHeight="1" x14ac:dyDescent="0.25">
      <c r="A3748" s="23" t="str">
        <f>Лист4!A3746</f>
        <v xml:space="preserve">Кирова ул. д.39 </v>
      </c>
      <c r="B3748" s="49">
        <f t="shared" si="116"/>
        <v>20.947744680851066</v>
      </c>
      <c r="C3748" s="49">
        <f t="shared" si="117"/>
        <v>1.4282553191489362</v>
      </c>
      <c r="D3748" s="30">
        <v>0</v>
      </c>
      <c r="E3748" s="31">
        <v>1.4282553191489362</v>
      </c>
      <c r="F3748" s="32">
        <v>0</v>
      </c>
      <c r="G3748" s="32">
        <v>0</v>
      </c>
      <c r="H3748" s="32">
        <v>0</v>
      </c>
      <c r="I3748" s="32">
        <v>0</v>
      </c>
      <c r="J3748" s="29">
        <f>Лист4!E3746/1000</f>
        <v>22.376000000000001</v>
      </c>
      <c r="K3748" s="33"/>
      <c r="L3748" s="33"/>
    </row>
    <row r="3749" spans="1:12" s="40" customFormat="1" ht="22.5" customHeight="1" x14ac:dyDescent="0.25">
      <c r="A3749" s="23" t="str">
        <f>Лист4!A3747</f>
        <v xml:space="preserve">Кирова ул. д.40 </v>
      </c>
      <c r="B3749" s="49">
        <f t="shared" si="116"/>
        <v>66.525285106382995</v>
      </c>
      <c r="C3749" s="49">
        <f t="shared" si="117"/>
        <v>4.5358148936170215</v>
      </c>
      <c r="D3749" s="30">
        <v>0</v>
      </c>
      <c r="E3749" s="31">
        <v>4.5358148936170215</v>
      </c>
      <c r="F3749" s="32">
        <v>0</v>
      </c>
      <c r="G3749" s="32">
        <v>0</v>
      </c>
      <c r="H3749" s="32">
        <v>0</v>
      </c>
      <c r="I3749" s="32">
        <v>0</v>
      </c>
      <c r="J3749" s="29">
        <f>Лист4!E3747/1000</f>
        <v>71.06110000000001</v>
      </c>
      <c r="K3749" s="33"/>
      <c r="L3749" s="33"/>
    </row>
    <row r="3750" spans="1:12" s="40" customFormat="1" ht="22.5" customHeight="1" x14ac:dyDescent="0.25">
      <c r="A3750" s="23" t="str">
        <f>Лист4!A3748</f>
        <v xml:space="preserve">Кирова ул. д.6 </v>
      </c>
      <c r="B3750" s="49">
        <f t="shared" si="116"/>
        <v>57.505940425531911</v>
      </c>
      <c r="C3750" s="49">
        <f t="shared" si="117"/>
        <v>3.9208595744680848</v>
      </c>
      <c r="D3750" s="30">
        <v>0</v>
      </c>
      <c r="E3750" s="31">
        <v>3.9208595744680848</v>
      </c>
      <c r="F3750" s="32">
        <v>0</v>
      </c>
      <c r="G3750" s="32">
        <v>0</v>
      </c>
      <c r="H3750" s="32">
        <v>0</v>
      </c>
      <c r="I3750" s="32">
        <v>0</v>
      </c>
      <c r="J3750" s="29">
        <f>Лист4!E3748/1000</f>
        <v>61.426799999999993</v>
      </c>
      <c r="K3750" s="33"/>
      <c r="L3750" s="33"/>
    </row>
    <row r="3751" spans="1:12" s="40" customFormat="1" ht="22.5" customHeight="1" x14ac:dyDescent="0.25">
      <c r="A3751" s="23" t="str">
        <f>Лист4!A3749</f>
        <v xml:space="preserve">Кирова ул. д.8 </v>
      </c>
      <c r="B3751" s="49">
        <f t="shared" si="116"/>
        <v>107.24850212765956</v>
      </c>
      <c r="C3751" s="49">
        <f t="shared" si="117"/>
        <v>7.3123978723404255</v>
      </c>
      <c r="D3751" s="30">
        <v>0</v>
      </c>
      <c r="E3751" s="31">
        <v>7.3123978723404255</v>
      </c>
      <c r="F3751" s="32">
        <v>0</v>
      </c>
      <c r="G3751" s="32">
        <v>0</v>
      </c>
      <c r="H3751" s="32">
        <v>0</v>
      </c>
      <c r="I3751" s="32">
        <v>0</v>
      </c>
      <c r="J3751" s="29">
        <f>Лист4!E3749/1000</f>
        <v>114.56089999999999</v>
      </c>
      <c r="K3751" s="33"/>
      <c r="L3751" s="33"/>
    </row>
    <row r="3752" spans="1:12" s="40" customFormat="1" ht="22.5" customHeight="1" x14ac:dyDescent="0.25">
      <c r="A3752" s="23" t="str">
        <f>Лист4!A3750</f>
        <v xml:space="preserve">Космонавтов ул. д.39 </v>
      </c>
      <c r="B3752" s="49">
        <f t="shared" si="116"/>
        <v>13.762357446808512</v>
      </c>
      <c r="C3752" s="49">
        <f t="shared" si="117"/>
        <v>0.9383425531914894</v>
      </c>
      <c r="D3752" s="30">
        <v>0</v>
      </c>
      <c r="E3752" s="31">
        <v>0.9383425531914894</v>
      </c>
      <c r="F3752" s="32">
        <v>0</v>
      </c>
      <c r="G3752" s="32">
        <v>0</v>
      </c>
      <c r="H3752" s="32">
        <v>0</v>
      </c>
      <c r="I3752" s="32">
        <v>0</v>
      </c>
      <c r="J3752" s="29">
        <f>Лист4!E3750/1000</f>
        <v>14.700700000000001</v>
      </c>
      <c r="K3752" s="33"/>
      <c r="L3752" s="33"/>
    </row>
    <row r="3753" spans="1:12" s="40" customFormat="1" ht="22.5" customHeight="1" x14ac:dyDescent="0.25">
      <c r="A3753" s="23" t="str">
        <f>Лист4!A3751</f>
        <v xml:space="preserve">Космонавтов ул. д.41 </v>
      </c>
      <c r="B3753" s="49">
        <f t="shared" si="116"/>
        <v>0</v>
      </c>
      <c r="C3753" s="49">
        <f t="shared" si="117"/>
        <v>0</v>
      </c>
      <c r="D3753" s="30">
        <v>0</v>
      </c>
      <c r="E3753" s="31">
        <v>0</v>
      </c>
      <c r="F3753" s="32">
        <v>0</v>
      </c>
      <c r="G3753" s="32">
        <v>0</v>
      </c>
      <c r="H3753" s="32">
        <v>0</v>
      </c>
      <c r="I3753" s="32">
        <v>0</v>
      </c>
      <c r="J3753" s="29">
        <f>Лист4!E3751/1000</f>
        <v>0</v>
      </c>
      <c r="K3753" s="33"/>
      <c r="L3753" s="33"/>
    </row>
    <row r="3754" spans="1:12" s="40" customFormat="1" ht="22.5" customHeight="1" x14ac:dyDescent="0.25">
      <c r="A3754" s="23" t="str">
        <f>Лист4!A3752</f>
        <v xml:space="preserve">Космонавтов ул. д.43 </v>
      </c>
      <c r="B3754" s="49">
        <f t="shared" si="116"/>
        <v>20.264340425531916</v>
      </c>
      <c r="C3754" s="49">
        <f t="shared" si="117"/>
        <v>1.3816595744680853</v>
      </c>
      <c r="D3754" s="30">
        <v>0</v>
      </c>
      <c r="E3754" s="31">
        <v>1.3816595744680853</v>
      </c>
      <c r="F3754" s="32">
        <v>0</v>
      </c>
      <c r="G3754" s="32">
        <v>0</v>
      </c>
      <c r="H3754" s="32">
        <v>0</v>
      </c>
      <c r="I3754" s="32">
        <v>0</v>
      </c>
      <c r="J3754" s="29">
        <f>Лист4!E3752/1000</f>
        <v>21.646000000000001</v>
      </c>
      <c r="K3754" s="33"/>
      <c r="L3754" s="33"/>
    </row>
    <row r="3755" spans="1:12" s="40" customFormat="1" ht="22.5" customHeight="1" x14ac:dyDescent="0.25">
      <c r="A3755" s="23" t="str">
        <f>Лист4!A3753</f>
        <v xml:space="preserve">Космонавтов ул. д.45 </v>
      </c>
      <c r="B3755" s="49">
        <f t="shared" si="116"/>
        <v>31.48752340425532</v>
      </c>
      <c r="C3755" s="49">
        <f t="shared" si="117"/>
        <v>2.1468765957446809</v>
      </c>
      <c r="D3755" s="30">
        <v>0</v>
      </c>
      <c r="E3755" s="31">
        <v>2.1468765957446809</v>
      </c>
      <c r="F3755" s="32">
        <v>0</v>
      </c>
      <c r="G3755" s="32">
        <v>0</v>
      </c>
      <c r="H3755" s="32">
        <v>0</v>
      </c>
      <c r="I3755" s="32">
        <v>0</v>
      </c>
      <c r="J3755" s="29">
        <f>Лист4!E3753/1000</f>
        <v>33.634399999999999</v>
      </c>
      <c r="K3755" s="33"/>
      <c r="L3755" s="33"/>
    </row>
    <row r="3756" spans="1:12" s="40" customFormat="1" ht="23.25" customHeight="1" x14ac:dyDescent="0.25">
      <c r="A3756" s="23" t="str">
        <f>Лист4!A3754</f>
        <v xml:space="preserve">Космонавтов ул. д.60 </v>
      </c>
      <c r="B3756" s="49">
        <f t="shared" si="116"/>
        <v>34.497497872340418</v>
      </c>
      <c r="C3756" s="49">
        <f t="shared" si="117"/>
        <v>2.3521021276595744</v>
      </c>
      <c r="D3756" s="30">
        <v>0</v>
      </c>
      <c r="E3756" s="31">
        <v>2.3521021276595744</v>
      </c>
      <c r="F3756" s="32">
        <v>0</v>
      </c>
      <c r="G3756" s="32">
        <v>0</v>
      </c>
      <c r="H3756" s="32">
        <v>0</v>
      </c>
      <c r="I3756" s="32">
        <v>0</v>
      </c>
      <c r="J3756" s="29">
        <f>Лист4!E3754/1000</f>
        <v>36.849599999999995</v>
      </c>
      <c r="K3756" s="33"/>
      <c r="L3756" s="33"/>
    </row>
    <row r="3757" spans="1:12" s="40" customFormat="1" ht="22.5" customHeight="1" x14ac:dyDescent="0.25">
      <c r="A3757" s="23" t="str">
        <f>Лист4!A3755</f>
        <v xml:space="preserve">Кочубея ул. д.30 </v>
      </c>
      <c r="B3757" s="49">
        <f t="shared" si="116"/>
        <v>67.144748936170217</v>
      </c>
      <c r="C3757" s="49">
        <f t="shared" si="117"/>
        <v>4.5780510638297871</v>
      </c>
      <c r="D3757" s="30">
        <v>0</v>
      </c>
      <c r="E3757" s="31">
        <v>4.5780510638297871</v>
      </c>
      <c r="F3757" s="32">
        <v>0</v>
      </c>
      <c r="G3757" s="32">
        <v>0</v>
      </c>
      <c r="H3757" s="32">
        <v>0</v>
      </c>
      <c r="I3757" s="32">
        <v>0</v>
      </c>
      <c r="J3757" s="29">
        <f>Лист4!E3755/1000</f>
        <v>71.722800000000007</v>
      </c>
      <c r="K3757" s="33"/>
      <c r="L3757" s="33"/>
    </row>
    <row r="3758" spans="1:12" s="40" customFormat="1" ht="22.5" customHeight="1" x14ac:dyDescent="0.25">
      <c r="A3758" s="23" t="str">
        <f>Лист4!A3756</f>
        <v xml:space="preserve">Кочубея ул. д.40 </v>
      </c>
      <c r="B3758" s="49">
        <f t="shared" si="116"/>
        <v>60.466485106382983</v>
      </c>
      <c r="C3758" s="49">
        <f t="shared" si="117"/>
        <v>4.1227148936170224</v>
      </c>
      <c r="D3758" s="30">
        <v>0</v>
      </c>
      <c r="E3758" s="31">
        <v>4.1227148936170224</v>
      </c>
      <c r="F3758" s="32">
        <v>0</v>
      </c>
      <c r="G3758" s="32">
        <v>0</v>
      </c>
      <c r="H3758" s="32">
        <v>0</v>
      </c>
      <c r="I3758" s="32">
        <v>0</v>
      </c>
      <c r="J3758" s="29">
        <f>Лист4!E3756/1000</f>
        <v>64.589200000000005</v>
      </c>
      <c r="K3758" s="33"/>
      <c r="L3758" s="33"/>
    </row>
    <row r="3759" spans="1:12" s="40" customFormat="1" ht="22.5" customHeight="1" x14ac:dyDescent="0.25">
      <c r="A3759" s="23" t="str">
        <f>Лист4!A3757</f>
        <v xml:space="preserve">Кочубея ул. д.41 </v>
      </c>
      <c r="B3759" s="49">
        <f t="shared" si="116"/>
        <v>48.015889361702122</v>
      </c>
      <c r="C3759" s="49">
        <f t="shared" si="117"/>
        <v>3.2738106382978716</v>
      </c>
      <c r="D3759" s="30">
        <v>0</v>
      </c>
      <c r="E3759" s="31">
        <v>3.2738106382978716</v>
      </c>
      <c r="F3759" s="32">
        <v>0</v>
      </c>
      <c r="G3759" s="32">
        <v>0</v>
      </c>
      <c r="H3759" s="32">
        <v>0</v>
      </c>
      <c r="I3759" s="32">
        <v>0</v>
      </c>
      <c r="J3759" s="29">
        <f>Лист4!E3757/1000</f>
        <v>51.289699999999996</v>
      </c>
      <c r="K3759" s="33"/>
      <c r="L3759" s="33"/>
    </row>
    <row r="3760" spans="1:12" s="40" customFormat="1" ht="22.5" customHeight="1" x14ac:dyDescent="0.25">
      <c r="A3760" s="23" t="str">
        <f>Лист4!A3758</f>
        <v xml:space="preserve">Ленина ул. д.35 </v>
      </c>
      <c r="B3760" s="49">
        <f t="shared" si="116"/>
        <v>0</v>
      </c>
      <c r="C3760" s="49">
        <f t="shared" si="117"/>
        <v>0</v>
      </c>
      <c r="D3760" s="30">
        <v>0</v>
      </c>
      <c r="E3760" s="31">
        <v>0</v>
      </c>
      <c r="F3760" s="32">
        <v>0</v>
      </c>
      <c r="G3760" s="32">
        <v>0</v>
      </c>
      <c r="H3760" s="32">
        <v>0</v>
      </c>
      <c r="I3760" s="32">
        <v>0</v>
      </c>
      <c r="J3760" s="29">
        <f>Лист4!E3758/1000</f>
        <v>0</v>
      </c>
      <c r="K3760" s="33"/>
      <c r="L3760" s="33"/>
    </row>
    <row r="3761" spans="1:12" s="40" customFormat="1" ht="22.5" customHeight="1" x14ac:dyDescent="0.25">
      <c r="A3761" s="23" t="str">
        <f>Лист4!A3759</f>
        <v xml:space="preserve">Ленина ул. д.47 </v>
      </c>
      <c r="B3761" s="49">
        <f t="shared" si="116"/>
        <v>63.722672340425525</v>
      </c>
      <c r="C3761" s="49">
        <f t="shared" si="117"/>
        <v>4.3447276595744668</v>
      </c>
      <c r="D3761" s="30">
        <v>0</v>
      </c>
      <c r="E3761" s="31">
        <v>4.3447276595744668</v>
      </c>
      <c r="F3761" s="32">
        <v>0</v>
      </c>
      <c r="G3761" s="32">
        <v>0</v>
      </c>
      <c r="H3761" s="32">
        <v>0</v>
      </c>
      <c r="I3761" s="32">
        <v>0</v>
      </c>
      <c r="J3761" s="29">
        <f>Лист4!E3759/1000</f>
        <v>68.067399999999992</v>
      </c>
      <c r="K3761" s="33"/>
      <c r="L3761" s="33"/>
    </row>
    <row r="3762" spans="1:12" s="40" customFormat="1" ht="22.5" customHeight="1" x14ac:dyDescent="0.25">
      <c r="A3762" s="23" t="str">
        <f>Лист4!A3760</f>
        <v xml:space="preserve">Ленина ул. д.49 </v>
      </c>
      <c r="B3762" s="49">
        <f t="shared" si="116"/>
        <v>176.80538723404254</v>
      </c>
      <c r="C3762" s="49">
        <f t="shared" si="117"/>
        <v>12.054912765957447</v>
      </c>
      <c r="D3762" s="30">
        <v>0</v>
      </c>
      <c r="E3762" s="31">
        <v>12.054912765957447</v>
      </c>
      <c r="F3762" s="32">
        <v>0</v>
      </c>
      <c r="G3762" s="32">
        <v>0</v>
      </c>
      <c r="H3762" s="32">
        <v>0</v>
      </c>
      <c r="I3762" s="32">
        <v>0</v>
      </c>
      <c r="J3762" s="29">
        <f>Лист4!E3760/1000</f>
        <v>188.8603</v>
      </c>
      <c r="K3762" s="33"/>
      <c r="L3762" s="33"/>
    </row>
    <row r="3763" spans="1:12" s="40" customFormat="1" ht="22.5" customHeight="1" x14ac:dyDescent="0.25">
      <c r="A3763" s="23" t="str">
        <f>Лист4!A3761</f>
        <v xml:space="preserve">Ленина ул. д.51 </v>
      </c>
      <c r="B3763" s="49">
        <f t="shared" si="116"/>
        <v>277.87747829787236</v>
      </c>
      <c r="C3763" s="49">
        <f t="shared" si="117"/>
        <v>18.94619170212766</v>
      </c>
      <c r="D3763" s="30">
        <v>0</v>
      </c>
      <c r="E3763" s="31">
        <v>18.94619170212766</v>
      </c>
      <c r="F3763" s="32">
        <v>0</v>
      </c>
      <c r="G3763" s="32">
        <v>0</v>
      </c>
      <c r="H3763" s="32">
        <v>0</v>
      </c>
      <c r="I3763" s="32">
        <v>0</v>
      </c>
      <c r="J3763" s="29">
        <f>Лист4!E3761/1000</f>
        <v>296.82366999999999</v>
      </c>
      <c r="K3763" s="33"/>
      <c r="L3763" s="33"/>
    </row>
    <row r="3764" spans="1:12" s="40" customFormat="1" ht="22.5" customHeight="1" x14ac:dyDescent="0.25">
      <c r="A3764" s="23" t="str">
        <f>Лист4!A3762</f>
        <v xml:space="preserve">Лиман ул. д.47 </v>
      </c>
      <c r="B3764" s="49">
        <f t="shared" si="116"/>
        <v>8.1121021276595755</v>
      </c>
      <c r="C3764" s="49">
        <f t="shared" si="117"/>
        <v>0.55309787234042562</v>
      </c>
      <c r="D3764" s="30">
        <v>0</v>
      </c>
      <c r="E3764" s="31">
        <v>0.55309787234042562</v>
      </c>
      <c r="F3764" s="32">
        <v>0</v>
      </c>
      <c r="G3764" s="32">
        <v>0</v>
      </c>
      <c r="H3764" s="32">
        <v>0</v>
      </c>
      <c r="I3764" s="32">
        <v>0</v>
      </c>
      <c r="J3764" s="29">
        <f>Лист4!E3762/1000</f>
        <v>8.6652000000000005</v>
      </c>
      <c r="K3764" s="33"/>
      <c r="L3764" s="33"/>
    </row>
    <row r="3765" spans="1:12" s="40" customFormat="1" ht="22.5" customHeight="1" x14ac:dyDescent="0.25">
      <c r="A3765" s="23" t="str">
        <f>Лист4!A3763</f>
        <v xml:space="preserve">Мелиоративная ул. д.2 </v>
      </c>
      <c r="B3765" s="49">
        <f t="shared" si="116"/>
        <v>29.989557446808512</v>
      </c>
      <c r="C3765" s="49">
        <f t="shared" si="117"/>
        <v>2.0447425531914893</v>
      </c>
      <c r="D3765" s="30">
        <v>0</v>
      </c>
      <c r="E3765" s="31">
        <v>2.0447425531914893</v>
      </c>
      <c r="F3765" s="32">
        <v>0</v>
      </c>
      <c r="G3765" s="32">
        <v>0</v>
      </c>
      <c r="H3765" s="32">
        <v>0</v>
      </c>
      <c r="I3765" s="32">
        <v>0</v>
      </c>
      <c r="J3765" s="29">
        <f>Лист4!E3763/1000</f>
        <v>32.034300000000002</v>
      </c>
      <c r="K3765" s="33"/>
      <c r="L3765" s="33"/>
    </row>
    <row r="3766" spans="1:12" s="40" customFormat="1" ht="22.5" customHeight="1" x14ac:dyDescent="0.25">
      <c r="A3766" s="23" t="str">
        <f>Лист4!A3764</f>
        <v xml:space="preserve">Мелиоративная ул. д.3 </v>
      </c>
      <c r="B3766" s="49">
        <f t="shared" si="116"/>
        <v>26.565514893617024</v>
      </c>
      <c r="C3766" s="49">
        <f t="shared" si="117"/>
        <v>1.8112851063829791</v>
      </c>
      <c r="D3766" s="30">
        <v>0</v>
      </c>
      <c r="E3766" s="31">
        <v>1.8112851063829791</v>
      </c>
      <c r="F3766" s="32">
        <v>0</v>
      </c>
      <c r="G3766" s="32">
        <v>0</v>
      </c>
      <c r="H3766" s="32">
        <v>0</v>
      </c>
      <c r="I3766" s="32">
        <v>0</v>
      </c>
      <c r="J3766" s="29">
        <f>Лист4!E3764/1000</f>
        <v>28.376800000000003</v>
      </c>
      <c r="K3766" s="33"/>
      <c r="L3766" s="33"/>
    </row>
    <row r="3767" spans="1:12" s="40" customFormat="1" ht="22.5" customHeight="1" x14ac:dyDescent="0.25">
      <c r="A3767" s="23" t="str">
        <f>Лист4!A3765</f>
        <v xml:space="preserve">Мелиоративная ул. д.4 </v>
      </c>
      <c r="B3767" s="49">
        <f t="shared" si="116"/>
        <v>27.630782978723403</v>
      </c>
      <c r="C3767" s="49">
        <f t="shared" si="117"/>
        <v>1.8839170212765954</v>
      </c>
      <c r="D3767" s="30">
        <v>0</v>
      </c>
      <c r="E3767" s="31">
        <v>1.8839170212765954</v>
      </c>
      <c r="F3767" s="32">
        <v>0</v>
      </c>
      <c r="G3767" s="32">
        <v>0</v>
      </c>
      <c r="H3767" s="32">
        <v>0</v>
      </c>
      <c r="I3767" s="32">
        <v>0</v>
      </c>
      <c r="J3767" s="29">
        <f>Лист4!E3765/1000</f>
        <v>29.514699999999998</v>
      </c>
      <c r="K3767" s="33"/>
      <c r="L3767" s="33"/>
    </row>
    <row r="3768" spans="1:12" s="40" customFormat="1" ht="22.5" customHeight="1" x14ac:dyDescent="0.25">
      <c r="A3768" s="23" t="str">
        <f>Лист4!A3766</f>
        <v xml:space="preserve">Мира ул. д.1 </v>
      </c>
      <c r="B3768" s="49">
        <f t="shared" si="116"/>
        <v>23.533165957446812</v>
      </c>
      <c r="C3768" s="49">
        <f t="shared" si="117"/>
        <v>1.6045340425531915</v>
      </c>
      <c r="D3768" s="30">
        <v>0</v>
      </c>
      <c r="E3768" s="31">
        <v>1.6045340425531915</v>
      </c>
      <c r="F3768" s="32">
        <v>0</v>
      </c>
      <c r="G3768" s="32">
        <v>0</v>
      </c>
      <c r="H3768" s="32">
        <v>0</v>
      </c>
      <c r="I3768" s="32">
        <v>0</v>
      </c>
      <c r="J3768" s="29">
        <f>Лист4!E3766/1000</f>
        <v>25.137700000000002</v>
      </c>
      <c r="K3768" s="33"/>
      <c r="L3768" s="33"/>
    </row>
    <row r="3769" spans="1:12" s="40" customFormat="1" ht="22.5" customHeight="1" x14ac:dyDescent="0.25">
      <c r="A3769" s="23" t="str">
        <f>Лист4!A3767</f>
        <v xml:space="preserve">Мира ул. д.1А </v>
      </c>
      <c r="B3769" s="49">
        <f t="shared" si="116"/>
        <v>43.708851063829783</v>
      </c>
      <c r="C3769" s="49">
        <f t="shared" si="117"/>
        <v>2.9801489361702131</v>
      </c>
      <c r="D3769" s="30">
        <v>0</v>
      </c>
      <c r="E3769" s="31">
        <v>2.9801489361702131</v>
      </c>
      <c r="F3769" s="32">
        <v>0</v>
      </c>
      <c r="G3769" s="32">
        <v>0</v>
      </c>
      <c r="H3769" s="32">
        <v>0</v>
      </c>
      <c r="I3769" s="32">
        <v>0</v>
      </c>
      <c r="J3769" s="29">
        <f>Лист4!E3767/1000</f>
        <v>46.689</v>
      </c>
      <c r="K3769" s="33"/>
      <c r="L3769" s="33"/>
    </row>
    <row r="3770" spans="1:12" s="40" customFormat="1" ht="22.5" customHeight="1" x14ac:dyDescent="0.25">
      <c r="A3770" s="23" t="str">
        <f>Лист4!A3768</f>
        <v xml:space="preserve">Мира ул. д.49 </v>
      </c>
      <c r="B3770" s="49">
        <f t="shared" si="116"/>
        <v>0.67217021276595745</v>
      </c>
      <c r="C3770" s="49">
        <f t="shared" si="117"/>
        <v>4.5829787234042553E-2</v>
      </c>
      <c r="D3770" s="30">
        <v>0</v>
      </c>
      <c r="E3770" s="31">
        <v>4.5829787234042553E-2</v>
      </c>
      <c r="F3770" s="32">
        <v>0</v>
      </c>
      <c r="G3770" s="32">
        <v>0</v>
      </c>
      <c r="H3770" s="32">
        <v>0</v>
      </c>
      <c r="I3770" s="32">
        <v>0</v>
      </c>
      <c r="J3770" s="29">
        <f>Лист4!E3768/1000</f>
        <v>0.71799999999999997</v>
      </c>
      <c r="K3770" s="33"/>
      <c r="L3770" s="33"/>
    </row>
    <row r="3771" spans="1:12" s="40" customFormat="1" ht="22.5" customHeight="1" x14ac:dyDescent="0.25">
      <c r="A3771" s="23" t="str">
        <f>Лист4!A3769</f>
        <v xml:space="preserve">Мира ул. д.51 </v>
      </c>
      <c r="B3771" s="49">
        <f t="shared" si="116"/>
        <v>0</v>
      </c>
      <c r="C3771" s="49">
        <f t="shared" si="117"/>
        <v>0</v>
      </c>
      <c r="D3771" s="30">
        <v>0</v>
      </c>
      <c r="E3771" s="31">
        <v>0</v>
      </c>
      <c r="F3771" s="32">
        <v>0</v>
      </c>
      <c r="G3771" s="32">
        <v>0</v>
      </c>
      <c r="H3771" s="32">
        <v>0</v>
      </c>
      <c r="I3771" s="32">
        <v>0</v>
      </c>
      <c r="J3771" s="29">
        <f>Лист4!E3769/1000</f>
        <v>0</v>
      </c>
      <c r="K3771" s="33"/>
      <c r="L3771" s="33"/>
    </row>
    <row r="3772" spans="1:12" s="40" customFormat="1" ht="22.5" customHeight="1" x14ac:dyDescent="0.25">
      <c r="A3772" s="23" t="str">
        <f>Лист4!A3770</f>
        <v xml:space="preserve">Мира ул. д.53 </v>
      </c>
      <c r="B3772" s="49">
        <f t="shared" si="116"/>
        <v>13.539268085106384</v>
      </c>
      <c r="C3772" s="49">
        <f t="shared" si="117"/>
        <v>0.92313191489361712</v>
      </c>
      <c r="D3772" s="30">
        <v>0</v>
      </c>
      <c r="E3772" s="31">
        <v>0.92313191489361712</v>
      </c>
      <c r="F3772" s="32">
        <v>0</v>
      </c>
      <c r="G3772" s="32">
        <v>0</v>
      </c>
      <c r="H3772" s="32">
        <v>0</v>
      </c>
      <c r="I3772" s="32">
        <v>0</v>
      </c>
      <c r="J3772" s="29">
        <f>Лист4!E3770/1000</f>
        <v>14.462400000000001</v>
      </c>
      <c r="K3772" s="33"/>
      <c r="L3772" s="33"/>
    </row>
    <row r="3773" spans="1:12" s="40" customFormat="1" ht="22.5" customHeight="1" x14ac:dyDescent="0.25">
      <c r="A3773" s="23" t="str">
        <f>Лист4!A3771</f>
        <v xml:space="preserve">Мира ул. д.55 </v>
      </c>
      <c r="B3773" s="49">
        <f t="shared" si="116"/>
        <v>0</v>
      </c>
      <c r="C3773" s="49">
        <f t="shared" si="117"/>
        <v>0</v>
      </c>
      <c r="D3773" s="30">
        <v>0</v>
      </c>
      <c r="E3773" s="31">
        <v>0</v>
      </c>
      <c r="F3773" s="32">
        <v>0</v>
      </c>
      <c r="G3773" s="32">
        <v>0</v>
      </c>
      <c r="H3773" s="32">
        <v>0</v>
      </c>
      <c r="I3773" s="32">
        <v>0</v>
      </c>
      <c r="J3773" s="29">
        <f>Лист4!E3771/1000</f>
        <v>0</v>
      </c>
      <c r="K3773" s="33"/>
      <c r="L3773" s="33"/>
    </row>
    <row r="3774" spans="1:12" s="40" customFormat="1" ht="22.5" customHeight="1" x14ac:dyDescent="0.25">
      <c r="A3774" s="23" t="str">
        <f>Лист4!A3772</f>
        <v xml:space="preserve">Н.Островского ул. д.14 </v>
      </c>
      <c r="B3774" s="49">
        <f t="shared" si="116"/>
        <v>185.17081702127658</v>
      </c>
      <c r="C3774" s="49">
        <f t="shared" si="117"/>
        <v>12.625282978723401</v>
      </c>
      <c r="D3774" s="30">
        <v>0</v>
      </c>
      <c r="E3774" s="31">
        <v>12.625282978723401</v>
      </c>
      <c r="F3774" s="32">
        <v>0</v>
      </c>
      <c r="G3774" s="32">
        <v>0</v>
      </c>
      <c r="H3774" s="32">
        <v>0</v>
      </c>
      <c r="I3774" s="32">
        <v>0</v>
      </c>
      <c r="J3774" s="29">
        <f>Лист4!E3772/1000</f>
        <v>197.79609999999997</v>
      </c>
      <c r="K3774" s="33"/>
      <c r="L3774" s="33"/>
    </row>
    <row r="3775" spans="1:12" s="40" customFormat="1" ht="22.5" customHeight="1" x14ac:dyDescent="0.25">
      <c r="A3775" s="23" t="str">
        <f>Лист4!A3773</f>
        <v xml:space="preserve">Советская ул. д.99 </v>
      </c>
      <c r="B3775" s="49">
        <f t="shared" si="116"/>
        <v>4.5535319148936164</v>
      </c>
      <c r="C3775" s="49">
        <f t="shared" si="117"/>
        <v>0.31046808510638302</v>
      </c>
      <c r="D3775" s="30">
        <v>0</v>
      </c>
      <c r="E3775" s="31">
        <v>0.31046808510638302</v>
      </c>
      <c r="F3775" s="32">
        <v>0</v>
      </c>
      <c r="G3775" s="32">
        <v>0</v>
      </c>
      <c r="H3775" s="32">
        <v>0</v>
      </c>
      <c r="I3775" s="32">
        <v>0</v>
      </c>
      <c r="J3775" s="29">
        <f>Лист4!E3773/1000</f>
        <v>4.8639999999999999</v>
      </c>
      <c r="K3775" s="33"/>
      <c r="L3775" s="33"/>
    </row>
    <row r="3776" spans="1:12" s="40" customFormat="1" ht="22.5" customHeight="1" x14ac:dyDescent="0.25">
      <c r="A3776" s="23" t="str">
        <f>Лист4!A3774</f>
        <v xml:space="preserve">Чкалова ул. д.49 </v>
      </c>
      <c r="B3776" s="49">
        <f t="shared" si="116"/>
        <v>21.633040000000001</v>
      </c>
      <c r="C3776" s="49">
        <f t="shared" si="117"/>
        <v>1.47498</v>
      </c>
      <c r="D3776" s="30">
        <v>0</v>
      </c>
      <c r="E3776" s="31">
        <v>1.47498</v>
      </c>
      <c r="F3776" s="32">
        <v>0</v>
      </c>
      <c r="G3776" s="32">
        <v>0</v>
      </c>
      <c r="H3776" s="32">
        <v>0</v>
      </c>
      <c r="I3776" s="32">
        <v>0</v>
      </c>
      <c r="J3776" s="29">
        <f>Лист4!E3774/1000</f>
        <v>23.10802</v>
      </c>
      <c r="K3776" s="33"/>
      <c r="L3776" s="33"/>
    </row>
    <row r="3777" spans="1:12" s="40" customFormat="1" ht="22.5" customHeight="1" x14ac:dyDescent="0.25">
      <c r="A3777" s="23" t="str">
        <f>Лист4!A3775</f>
        <v xml:space="preserve">Ленина ул. д.35 </v>
      </c>
      <c r="B3777" s="49">
        <f t="shared" si="116"/>
        <v>9.006051063829787</v>
      </c>
      <c r="C3777" s="49">
        <f t="shared" si="117"/>
        <v>0.61404893617021283</v>
      </c>
      <c r="D3777" s="30">
        <v>0</v>
      </c>
      <c r="E3777" s="31">
        <v>0.61404893617021283</v>
      </c>
      <c r="F3777" s="32">
        <v>0</v>
      </c>
      <c r="G3777" s="32">
        <v>0</v>
      </c>
      <c r="H3777" s="32">
        <v>0</v>
      </c>
      <c r="I3777" s="32">
        <v>0</v>
      </c>
      <c r="J3777" s="29">
        <f>Лист4!E3775/1000</f>
        <v>9.6201000000000008</v>
      </c>
      <c r="K3777" s="33"/>
      <c r="L3777" s="33"/>
    </row>
    <row r="3778" spans="1:12" s="40" customFormat="1" ht="22.5" customHeight="1" x14ac:dyDescent="0.25">
      <c r="A3778" s="23" t="str">
        <f>Лист4!A3776</f>
        <v xml:space="preserve">Ленина ул. д.45 </v>
      </c>
      <c r="B3778" s="49">
        <f t="shared" si="116"/>
        <v>6.5466382978723408</v>
      </c>
      <c r="C3778" s="49">
        <f t="shared" si="117"/>
        <v>0.44636170212765958</v>
      </c>
      <c r="D3778" s="30">
        <v>0</v>
      </c>
      <c r="E3778" s="31">
        <v>0.44636170212765958</v>
      </c>
      <c r="F3778" s="32">
        <v>0</v>
      </c>
      <c r="G3778" s="32">
        <v>0</v>
      </c>
      <c r="H3778" s="32">
        <v>0</v>
      </c>
      <c r="I3778" s="32">
        <v>0</v>
      </c>
      <c r="J3778" s="29">
        <f>Лист4!E3776/1000</f>
        <v>6.9930000000000003</v>
      </c>
      <c r="K3778" s="33"/>
      <c r="L3778" s="33"/>
    </row>
    <row r="3779" spans="1:12" s="40" customFormat="1" ht="22.5" customHeight="1" x14ac:dyDescent="0.25">
      <c r="A3779" s="23" t="str">
        <f>Лист4!A3777</f>
        <v xml:space="preserve">Школьная ул. д.4 </v>
      </c>
      <c r="B3779" s="49">
        <f t="shared" si="116"/>
        <v>4.5569957446808509</v>
      </c>
      <c r="C3779" s="49">
        <f t="shared" si="117"/>
        <v>0.31070425531914891</v>
      </c>
      <c r="D3779" s="30">
        <v>0</v>
      </c>
      <c r="E3779" s="31">
        <v>0.31070425531914891</v>
      </c>
      <c r="F3779" s="32">
        <v>0</v>
      </c>
      <c r="G3779" s="32">
        <v>0</v>
      </c>
      <c r="H3779" s="32">
        <v>0</v>
      </c>
      <c r="I3779" s="32">
        <v>0</v>
      </c>
      <c r="J3779" s="29">
        <f>Лист4!E3777/1000</f>
        <v>4.8677000000000001</v>
      </c>
      <c r="K3779" s="33"/>
      <c r="L3779" s="33"/>
    </row>
    <row r="3780" spans="1:12" s="40" customFormat="1" ht="22.5" customHeight="1" x14ac:dyDescent="0.25">
      <c r="A3780" s="23" t="str">
        <f>Лист4!A3778</f>
        <v xml:space="preserve">Школьная ул. д.6 </v>
      </c>
      <c r="B3780" s="49">
        <f t="shared" ref="B3780:B3843" si="118">J3780+I3780-E3780</f>
        <v>0</v>
      </c>
      <c r="C3780" s="49">
        <f t="shared" ref="C3780:C3843" si="119">E3780</f>
        <v>0</v>
      </c>
      <c r="D3780" s="30">
        <v>0</v>
      </c>
      <c r="E3780" s="31">
        <v>0</v>
      </c>
      <c r="F3780" s="32">
        <v>0</v>
      </c>
      <c r="G3780" s="32">
        <v>0</v>
      </c>
      <c r="H3780" s="32">
        <v>0</v>
      </c>
      <c r="I3780" s="32">
        <v>0</v>
      </c>
      <c r="J3780" s="29">
        <f>Лист4!E3778/1000</f>
        <v>0</v>
      </c>
      <c r="K3780" s="33"/>
      <c r="L3780" s="33"/>
    </row>
    <row r="3781" spans="1:12" s="40" customFormat="1" ht="22.5" customHeight="1" x14ac:dyDescent="0.25">
      <c r="A3781" s="23" t="str">
        <f>Лист4!A3779</f>
        <v xml:space="preserve">Советская ул. д.1 </v>
      </c>
      <c r="B3781" s="49">
        <f t="shared" si="118"/>
        <v>0</v>
      </c>
      <c r="C3781" s="49">
        <f t="shared" si="119"/>
        <v>0</v>
      </c>
      <c r="D3781" s="30">
        <v>0</v>
      </c>
      <c r="E3781" s="31">
        <v>0</v>
      </c>
      <c r="F3781" s="32">
        <v>0</v>
      </c>
      <c r="G3781" s="32">
        <v>0</v>
      </c>
      <c r="H3781" s="32">
        <v>0</v>
      </c>
      <c r="I3781" s="32">
        <v>0</v>
      </c>
      <c r="J3781" s="29">
        <f>Лист4!E3779/1000</f>
        <v>0</v>
      </c>
      <c r="K3781" s="33"/>
      <c r="L3781" s="33"/>
    </row>
    <row r="3782" spans="1:12" s="40" customFormat="1" ht="22.5" customHeight="1" x14ac:dyDescent="0.25">
      <c r="A3782" s="23" t="str">
        <f>Лист4!A3780</f>
        <v xml:space="preserve">Советская ул. д.3 </v>
      </c>
      <c r="B3782" s="49">
        <f t="shared" si="118"/>
        <v>0</v>
      </c>
      <c r="C3782" s="49">
        <f t="shared" si="119"/>
        <v>0</v>
      </c>
      <c r="D3782" s="30">
        <v>0</v>
      </c>
      <c r="E3782" s="31">
        <v>0</v>
      </c>
      <c r="F3782" s="32">
        <v>0</v>
      </c>
      <c r="G3782" s="32">
        <v>0</v>
      </c>
      <c r="H3782" s="32">
        <v>0</v>
      </c>
      <c r="I3782" s="32">
        <v>0</v>
      </c>
      <c r="J3782" s="29">
        <f>Лист4!E3780/1000</f>
        <v>0</v>
      </c>
      <c r="K3782" s="33"/>
      <c r="L3782" s="33"/>
    </row>
    <row r="3783" spans="1:12" s="40" customFormat="1" ht="22.5" customHeight="1" x14ac:dyDescent="0.25">
      <c r="A3783" s="23" t="str">
        <f>Лист4!A3781</f>
        <v xml:space="preserve">Советская ул. д.5 </v>
      </c>
      <c r="B3783" s="49">
        <f t="shared" si="118"/>
        <v>0</v>
      </c>
      <c r="C3783" s="49">
        <f t="shared" si="119"/>
        <v>0</v>
      </c>
      <c r="D3783" s="30">
        <v>0</v>
      </c>
      <c r="E3783" s="31">
        <v>0</v>
      </c>
      <c r="F3783" s="32">
        <v>0</v>
      </c>
      <c r="G3783" s="32">
        <v>0</v>
      </c>
      <c r="H3783" s="32">
        <v>0</v>
      </c>
      <c r="I3783" s="32">
        <v>0</v>
      </c>
      <c r="J3783" s="29">
        <f>Лист4!E3781/1000</f>
        <v>0</v>
      </c>
      <c r="K3783" s="33"/>
      <c r="L3783" s="33"/>
    </row>
    <row r="3784" spans="1:12" s="40" customFormat="1" ht="22.5" customHeight="1" x14ac:dyDescent="0.25">
      <c r="A3784" s="23" t="str">
        <f>Лист4!A3782</f>
        <v xml:space="preserve">Заводская ул. д.4 </v>
      </c>
      <c r="B3784" s="49">
        <f t="shared" si="118"/>
        <v>88.679940425531939</v>
      </c>
      <c r="C3784" s="49">
        <f t="shared" si="119"/>
        <v>6.0463595744680863</v>
      </c>
      <c r="D3784" s="30">
        <v>0</v>
      </c>
      <c r="E3784" s="31">
        <v>6.0463595744680863</v>
      </c>
      <c r="F3784" s="32">
        <v>0</v>
      </c>
      <c r="G3784" s="32">
        <v>0</v>
      </c>
      <c r="H3784" s="32">
        <v>0</v>
      </c>
      <c r="I3784" s="32">
        <v>0</v>
      </c>
      <c r="J3784" s="29">
        <f>Лист4!E3782/1000</f>
        <v>94.726300000000023</v>
      </c>
      <c r="K3784" s="33"/>
      <c r="L3784" s="33"/>
    </row>
    <row r="3785" spans="1:12" s="40" customFormat="1" ht="22.5" customHeight="1" x14ac:dyDescent="0.25">
      <c r="A3785" s="23" t="str">
        <f>Лист4!A3783</f>
        <v xml:space="preserve">Зеленая ул. д.24 </v>
      </c>
      <c r="B3785" s="49">
        <f t="shared" si="118"/>
        <v>19.286791489361704</v>
      </c>
      <c r="C3785" s="49">
        <f t="shared" si="119"/>
        <v>1.315008510638298</v>
      </c>
      <c r="D3785" s="30">
        <v>0</v>
      </c>
      <c r="E3785" s="31">
        <v>1.315008510638298</v>
      </c>
      <c r="F3785" s="32">
        <v>0</v>
      </c>
      <c r="G3785" s="32">
        <v>0</v>
      </c>
      <c r="H3785" s="32">
        <v>0</v>
      </c>
      <c r="I3785" s="32">
        <v>0</v>
      </c>
      <c r="J3785" s="29">
        <f>Лист4!E3783/1000</f>
        <v>20.601800000000001</v>
      </c>
      <c r="K3785" s="33"/>
      <c r="L3785" s="33"/>
    </row>
    <row r="3786" spans="1:12" s="40" customFormat="1" ht="22.5" customHeight="1" x14ac:dyDescent="0.25">
      <c r="A3786" s="23" t="str">
        <f>Лист4!A3784</f>
        <v xml:space="preserve">Советская ул. д.155 </v>
      </c>
      <c r="B3786" s="49">
        <f t="shared" si="118"/>
        <v>4.6778553191489358</v>
      </c>
      <c r="C3786" s="49">
        <f t="shared" si="119"/>
        <v>0.31894468085106376</v>
      </c>
      <c r="D3786" s="30">
        <v>0</v>
      </c>
      <c r="E3786" s="31">
        <v>0.31894468085106376</v>
      </c>
      <c r="F3786" s="32">
        <v>0</v>
      </c>
      <c r="G3786" s="32">
        <v>0</v>
      </c>
      <c r="H3786" s="32">
        <v>0</v>
      </c>
      <c r="I3786" s="32">
        <v>0</v>
      </c>
      <c r="J3786" s="29">
        <f>Лист4!E3784/1000</f>
        <v>4.9967999999999995</v>
      </c>
      <c r="K3786" s="33"/>
      <c r="L3786" s="33"/>
    </row>
    <row r="3787" spans="1:12" s="40" customFormat="1" ht="22.5" customHeight="1" x14ac:dyDescent="0.25">
      <c r="A3787" s="23" t="str">
        <f>Лист4!A3785</f>
        <v xml:space="preserve">Астраханская ул. д.10 </v>
      </c>
      <c r="B3787" s="49">
        <f t="shared" si="118"/>
        <v>13.779929361702129</v>
      </c>
      <c r="C3787" s="49">
        <f t="shared" si="119"/>
        <v>0.93954063829787238</v>
      </c>
      <c r="D3787" s="30">
        <v>0</v>
      </c>
      <c r="E3787" s="31">
        <v>0.93954063829787238</v>
      </c>
      <c r="F3787" s="32">
        <v>0</v>
      </c>
      <c r="G3787" s="32">
        <v>0</v>
      </c>
      <c r="H3787" s="32">
        <v>0</v>
      </c>
      <c r="I3787" s="32">
        <v>0</v>
      </c>
      <c r="J3787" s="29">
        <f>Лист4!E3785/1000</f>
        <v>14.719470000000001</v>
      </c>
      <c r="K3787" s="33"/>
      <c r="L3787" s="33"/>
    </row>
    <row r="3788" spans="1:12" s="40" customFormat="1" ht="22.5" customHeight="1" x14ac:dyDescent="0.25">
      <c r="A3788" s="23" t="str">
        <f>Лист4!A3786</f>
        <v xml:space="preserve">Астраханская ул. д.11 </v>
      </c>
      <c r="B3788" s="49">
        <f t="shared" si="118"/>
        <v>142.13246042553195</v>
      </c>
      <c r="C3788" s="49">
        <f t="shared" si="119"/>
        <v>9.6908495744680856</v>
      </c>
      <c r="D3788" s="30">
        <v>0</v>
      </c>
      <c r="E3788" s="31">
        <v>9.6908495744680856</v>
      </c>
      <c r="F3788" s="32">
        <v>0</v>
      </c>
      <c r="G3788" s="32">
        <v>0</v>
      </c>
      <c r="H3788" s="32">
        <v>0</v>
      </c>
      <c r="I3788" s="32">
        <v>0</v>
      </c>
      <c r="J3788" s="29">
        <f>Лист4!E3786/1000</f>
        <v>151.82331000000002</v>
      </c>
      <c r="K3788" s="33"/>
      <c r="L3788" s="33"/>
    </row>
    <row r="3789" spans="1:12" s="40" customFormat="1" ht="22.5" customHeight="1" x14ac:dyDescent="0.25">
      <c r="A3789" s="23" t="str">
        <f>Лист4!A3787</f>
        <v xml:space="preserve">Астраханская ул. д.3 </v>
      </c>
      <c r="B3789" s="49">
        <f t="shared" si="118"/>
        <v>307.13128085106388</v>
      </c>
      <c r="C3789" s="49">
        <f t="shared" si="119"/>
        <v>20.940769148936173</v>
      </c>
      <c r="D3789" s="30">
        <v>0</v>
      </c>
      <c r="E3789" s="31">
        <v>20.940769148936173</v>
      </c>
      <c r="F3789" s="32">
        <v>0</v>
      </c>
      <c r="G3789" s="32">
        <v>0</v>
      </c>
      <c r="H3789" s="32">
        <v>0</v>
      </c>
      <c r="I3789" s="32">
        <v>0</v>
      </c>
      <c r="J3789" s="29">
        <f>Лист4!E3787/1000</f>
        <v>328.07205000000005</v>
      </c>
      <c r="K3789" s="33"/>
      <c r="L3789" s="33"/>
    </row>
    <row r="3790" spans="1:12" s="40" customFormat="1" ht="22.5" customHeight="1" x14ac:dyDescent="0.25">
      <c r="A3790" s="23" t="str">
        <f>Лист4!A3788</f>
        <v xml:space="preserve">Астраханская ул. д.5 </v>
      </c>
      <c r="B3790" s="49">
        <f t="shared" si="118"/>
        <v>360.91447489361701</v>
      </c>
      <c r="C3790" s="49">
        <f t="shared" si="119"/>
        <v>24.607805106382976</v>
      </c>
      <c r="D3790" s="30">
        <v>0</v>
      </c>
      <c r="E3790" s="31">
        <v>24.607805106382976</v>
      </c>
      <c r="F3790" s="32">
        <v>0</v>
      </c>
      <c r="G3790" s="32">
        <v>0</v>
      </c>
      <c r="H3790" s="32">
        <v>0</v>
      </c>
      <c r="I3790" s="32">
        <v>0</v>
      </c>
      <c r="J3790" s="29">
        <f>Лист4!E3788/1000</f>
        <v>385.52227999999997</v>
      </c>
      <c r="K3790" s="33"/>
      <c r="L3790" s="33"/>
    </row>
    <row r="3791" spans="1:12" s="40" customFormat="1" ht="22.5" customHeight="1" x14ac:dyDescent="0.25">
      <c r="A3791" s="23" t="str">
        <f>Лист4!A3789</f>
        <v xml:space="preserve">Астраханская ул. д.6 </v>
      </c>
      <c r="B3791" s="49">
        <f t="shared" si="118"/>
        <v>334.76608936170226</v>
      </c>
      <c r="C3791" s="49">
        <f t="shared" si="119"/>
        <v>22.824960638297878</v>
      </c>
      <c r="D3791" s="30">
        <v>0</v>
      </c>
      <c r="E3791" s="31">
        <v>22.824960638297878</v>
      </c>
      <c r="F3791" s="32">
        <v>0</v>
      </c>
      <c r="G3791" s="32">
        <v>0</v>
      </c>
      <c r="H3791" s="32">
        <v>0</v>
      </c>
      <c r="I3791" s="32">
        <v>0</v>
      </c>
      <c r="J3791" s="29">
        <f>Лист4!E3789/1000</f>
        <v>357.59105000000011</v>
      </c>
      <c r="K3791" s="33"/>
      <c r="L3791" s="33"/>
    </row>
    <row r="3792" spans="1:12" s="40" customFormat="1" ht="22.5" customHeight="1" x14ac:dyDescent="0.25">
      <c r="A3792" s="23" t="str">
        <f>Лист4!A3790</f>
        <v xml:space="preserve">Астраханская ул. д.7 </v>
      </c>
      <c r="B3792" s="49">
        <f t="shared" si="118"/>
        <v>325.51780425531916</v>
      </c>
      <c r="C3792" s="49">
        <f t="shared" si="119"/>
        <v>22.19439574468085</v>
      </c>
      <c r="D3792" s="30">
        <v>0</v>
      </c>
      <c r="E3792" s="31">
        <v>22.19439574468085</v>
      </c>
      <c r="F3792" s="32">
        <v>0</v>
      </c>
      <c r="G3792" s="32">
        <v>0</v>
      </c>
      <c r="H3792" s="32">
        <v>0</v>
      </c>
      <c r="I3792" s="32">
        <v>0</v>
      </c>
      <c r="J3792" s="29">
        <f>Лист4!E3790/1000</f>
        <v>347.7122</v>
      </c>
      <c r="K3792" s="33"/>
      <c r="L3792" s="33"/>
    </row>
    <row r="3793" spans="1:12" s="40" customFormat="1" ht="22.5" customHeight="1" x14ac:dyDescent="0.25">
      <c r="A3793" s="23" t="str">
        <f>Лист4!A3791</f>
        <v xml:space="preserve">Астраханская ул. д.8 </v>
      </c>
      <c r="B3793" s="49">
        <f t="shared" si="118"/>
        <v>9.7723812765957447</v>
      </c>
      <c r="C3793" s="49">
        <f t="shared" si="119"/>
        <v>0.66629872340425522</v>
      </c>
      <c r="D3793" s="30">
        <v>0</v>
      </c>
      <c r="E3793" s="31">
        <v>0.66629872340425522</v>
      </c>
      <c r="F3793" s="32">
        <v>0</v>
      </c>
      <c r="G3793" s="32">
        <v>0</v>
      </c>
      <c r="H3793" s="32">
        <v>0</v>
      </c>
      <c r="I3793" s="32">
        <v>0</v>
      </c>
      <c r="J3793" s="29">
        <f>Лист4!E3791/1000</f>
        <v>10.43868</v>
      </c>
      <c r="K3793" s="33"/>
      <c r="L3793" s="33"/>
    </row>
    <row r="3794" spans="1:12" s="40" customFormat="1" ht="22.5" customHeight="1" x14ac:dyDescent="0.25">
      <c r="A3794" s="23" t="str">
        <f>Лист4!A3792</f>
        <v xml:space="preserve">Астраханская ул. д.8 - корп. 1 </v>
      </c>
      <c r="B3794" s="49">
        <f t="shared" si="118"/>
        <v>0</v>
      </c>
      <c r="C3794" s="49">
        <f t="shared" si="119"/>
        <v>0</v>
      </c>
      <c r="D3794" s="30">
        <v>0</v>
      </c>
      <c r="E3794" s="31">
        <v>0</v>
      </c>
      <c r="F3794" s="32">
        <v>0</v>
      </c>
      <c r="G3794" s="32">
        <v>0</v>
      </c>
      <c r="H3794" s="32">
        <v>0</v>
      </c>
      <c r="I3794" s="32">
        <v>0</v>
      </c>
      <c r="J3794" s="29">
        <f>Лист4!E3792/1000</f>
        <v>0</v>
      </c>
      <c r="K3794" s="33"/>
      <c r="L3794" s="33"/>
    </row>
    <row r="3795" spans="1:12" s="40" customFormat="1" ht="22.5" customHeight="1" x14ac:dyDescent="0.25">
      <c r="A3795" s="23" t="str">
        <f>Лист4!A3793</f>
        <v xml:space="preserve">Волгоградская ул. д.10 </v>
      </c>
      <c r="B3795" s="49">
        <f t="shared" si="118"/>
        <v>424.73896510638303</v>
      </c>
      <c r="C3795" s="49">
        <f t="shared" si="119"/>
        <v>28.959474893617024</v>
      </c>
      <c r="D3795" s="30">
        <v>0</v>
      </c>
      <c r="E3795" s="31">
        <v>28.959474893617024</v>
      </c>
      <c r="F3795" s="32">
        <v>0</v>
      </c>
      <c r="G3795" s="32">
        <v>0</v>
      </c>
      <c r="H3795" s="32">
        <v>0</v>
      </c>
      <c r="I3795" s="32">
        <v>0</v>
      </c>
      <c r="J3795" s="29">
        <f>Лист4!E3793/1000</f>
        <v>453.69844000000006</v>
      </c>
      <c r="K3795" s="33"/>
      <c r="L3795" s="33"/>
    </row>
    <row r="3796" spans="1:12" s="40" customFormat="1" ht="22.5" customHeight="1" x14ac:dyDescent="0.25">
      <c r="A3796" s="23" t="str">
        <f>Лист4!A3794</f>
        <v xml:space="preserve">Волгоградская ул. д.12 </v>
      </c>
      <c r="B3796" s="49">
        <f t="shared" si="118"/>
        <v>412.50037446808517</v>
      </c>
      <c r="C3796" s="49">
        <f t="shared" si="119"/>
        <v>28.125025531914897</v>
      </c>
      <c r="D3796" s="30">
        <v>0</v>
      </c>
      <c r="E3796" s="31">
        <v>28.125025531914897</v>
      </c>
      <c r="F3796" s="32">
        <v>0</v>
      </c>
      <c r="G3796" s="32">
        <v>0</v>
      </c>
      <c r="H3796" s="32">
        <v>0</v>
      </c>
      <c r="I3796" s="32">
        <v>0</v>
      </c>
      <c r="J3796" s="29">
        <f>Лист4!E3794/1000</f>
        <v>440.62540000000007</v>
      </c>
      <c r="K3796" s="33"/>
      <c r="L3796" s="33"/>
    </row>
    <row r="3797" spans="1:12" s="40" customFormat="1" ht="22.5" customHeight="1" x14ac:dyDescent="0.25">
      <c r="A3797" s="23" t="str">
        <f>Лист4!A3795</f>
        <v xml:space="preserve">Волгоградская ул. д.14 </v>
      </c>
      <c r="B3797" s="49">
        <f t="shared" si="118"/>
        <v>304.67021106382975</v>
      </c>
      <c r="C3797" s="49">
        <f t="shared" si="119"/>
        <v>20.772968936170212</v>
      </c>
      <c r="D3797" s="30">
        <v>0</v>
      </c>
      <c r="E3797" s="31">
        <v>20.772968936170212</v>
      </c>
      <c r="F3797" s="32">
        <v>0</v>
      </c>
      <c r="G3797" s="32">
        <v>0</v>
      </c>
      <c r="H3797" s="32">
        <v>0</v>
      </c>
      <c r="I3797" s="32">
        <v>0</v>
      </c>
      <c r="J3797" s="29">
        <f>Лист4!E3795/1000</f>
        <v>325.44317999999998</v>
      </c>
      <c r="K3797" s="33"/>
      <c r="L3797" s="33"/>
    </row>
    <row r="3798" spans="1:12" s="40" customFormat="1" ht="22.5" customHeight="1" x14ac:dyDescent="0.25">
      <c r="A3798" s="23" t="str">
        <f>Лист4!A3796</f>
        <v xml:space="preserve">Волгоградская ул. д.18 </v>
      </c>
      <c r="B3798" s="49">
        <f t="shared" si="118"/>
        <v>445.33795829787238</v>
      </c>
      <c r="C3798" s="49">
        <f t="shared" si="119"/>
        <v>30.363951702127661</v>
      </c>
      <c r="D3798" s="30">
        <v>0</v>
      </c>
      <c r="E3798" s="31">
        <v>30.363951702127661</v>
      </c>
      <c r="F3798" s="32">
        <v>0</v>
      </c>
      <c r="G3798" s="32">
        <v>0</v>
      </c>
      <c r="H3798" s="32">
        <v>0</v>
      </c>
      <c r="I3798" s="32">
        <v>0</v>
      </c>
      <c r="J3798" s="29">
        <f>Лист4!E3796/1000</f>
        <v>475.70191000000005</v>
      </c>
      <c r="K3798" s="33"/>
      <c r="L3798" s="33"/>
    </row>
    <row r="3799" spans="1:12" s="40" customFormat="1" ht="22.5" customHeight="1" x14ac:dyDescent="0.25">
      <c r="A3799" s="23" t="str">
        <f>Лист4!A3797</f>
        <v xml:space="preserve">Волгоградская ул. д.19 </v>
      </c>
      <c r="B3799" s="49">
        <f t="shared" si="118"/>
        <v>292.81990638297884</v>
      </c>
      <c r="C3799" s="49">
        <f t="shared" si="119"/>
        <v>19.964993617021285</v>
      </c>
      <c r="D3799" s="30">
        <v>0</v>
      </c>
      <c r="E3799" s="31">
        <v>19.964993617021285</v>
      </c>
      <c r="F3799" s="32">
        <v>0</v>
      </c>
      <c r="G3799" s="32">
        <v>0</v>
      </c>
      <c r="H3799" s="32">
        <v>0</v>
      </c>
      <c r="I3799" s="32">
        <v>2178.3000000000002</v>
      </c>
      <c r="J3799" s="29">
        <f>Лист4!E3797/1000-I3799</f>
        <v>-1865.5151000000001</v>
      </c>
      <c r="K3799" s="33"/>
      <c r="L3799" s="33"/>
    </row>
    <row r="3800" spans="1:12" s="40" customFormat="1" ht="22.5" customHeight="1" x14ac:dyDescent="0.25">
      <c r="A3800" s="23" t="str">
        <f>Лист4!A3798</f>
        <v xml:space="preserve">Волгоградская ул. д.2 </v>
      </c>
      <c r="B3800" s="49">
        <f t="shared" si="118"/>
        <v>210.47119148936173</v>
      </c>
      <c r="C3800" s="49">
        <f t="shared" si="119"/>
        <v>14.3503085106383</v>
      </c>
      <c r="D3800" s="30">
        <v>0</v>
      </c>
      <c r="E3800" s="31">
        <v>14.3503085106383</v>
      </c>
      <c r="F3800" s="32">
        <v>0</v>
      </c>
      <c r="G3800" s="32">
        <v>0</v>
      </c>
      <c r="H3800" s="32">
        <v>0</v>
      </c>
      <c r="I3800" s="32">
        <v>0</v>
      </c>
      <c r="J3800" s="29">
        <f>Лист4!E3798/1000</f>
        <v>224.82150000000004</v>
      </c>
      <c r="K3800" s="33"/>
      <c r="L3800" s="33"/>
    </row>
    <row r="3801" spans="1:12" s="40" customFormat="1" ht="22.5" customHeight="1" x14ac:dyDescent="0.25">
      <c r="A3801" s="23" t="str">
        <f>Лист4!A3799</f>
        <v xml:space="preserve">Волгоградская ул. д.20 </v>
      </c>
      <c r="B3801" s="49">
        <f t="shared" si="118"/>
        <v>85.223253617021271</v>
      </c>
      <c r="C3801" s="49">
        <f t="shared" si="119"/>
        <v>5.8106763829787234</v>
      </c>
      <c r="D3801" s="30">
        <v>0</v>
      </c>
      <c r="E3801" s="31">
        <v>5.8106763829787234</v>
      </c>
      <c r="F3801" s="32">
        <v>0</v>
      </c>
      <c r="G3801" s="32">
        <v>0</v>
      </c>
      <c r="H3801" s="32">
        <v>0</v>
      </c>
      <c r="I3801" s="32">
        <v>0</v>
      </c>
      <c r="J3801" s="29">
        <f>Лист4!E3799/1000</f>
        <v>91.033929999999998</v>
      </c>
      <c r="K3801" s="33"/>
      <c r="L3801" s="33"/>
    </row>
    <row r="3802" spans="1:12" s="40" customFormat="1" ht="22.5" customHeight="1" x14ac:dyDescent="0.25">
      <c r="A3802" s="23" t="str">
        <f>Лист4!A3800</f>
        <v xml:space="preserve">Волгоградская ул. д.22 </v>
      </c>
      <c r="B3802" s="49">
        <f t="shared" si="118"/>
        <v>248.84737361702128</v>
      </c>
      <c r="C3802" s="49">
        <f t="shared" si="119"/>
        <v>16.966866382978722</v>
      </c>
      <c r="D3802" s="30">
        <v>0</v>
      </c>
      <c r="E3802" s="31">
        <v>16.966866382978722</v>
      </c>
      <c r="F3802" s="32">
        <v>0</v>
      </c>
      <c r="G3802" s="32">
        <v>0</v>
      </c>
      <c r="H3802" s="32">
        <v>0</v>
      </c>
      <c r="I3802" s="32">
        <v>0</v>
      </c>
      <c r="J3802" s="29">
        <f>Лист4!E3800/1000</f>
        <v>265.81423999999998</v>
      </c>
      <c r="K3802" s="33"/>
      <c r="L3802" s="33"/>
    </row>
    <row r="3803" spans="1:12" s="40" customFormat="1" ht="22.5" customHeight="1" x14ac:dyDescent="0.25">
      <c r="A3803" s="23" t="str">
        <f>Лист4!A3801</f>
        <v xml:space="preserve">Волгоградская ул. д.4 </v>
      </c>
      <c r="B3803" s="49">
        <f t="shared" si="118"/>
        <v>295.48102638297865</v>
      </c>
      <c r="C3803" s="49">
        <f t="shared" si="119"/>
        <v>20.146433617021273</v>
      </c>
      <c r="D3803" s="30">
        <v>0</v>
      </c>
      <c r="E3803" s="31">
        <v>20.146433617021273</v>
      </c>
      <c r="F3803" s="32">
        <v>0</v>
      </c>
      <c r="G3803" s="32">
        <v>0</v>
      </c>
      <c r="H3803" s="32">
        <v>0</v>
      </c>
      <c r="I3803" s="32">
        <v>0</v>
      </c>
      <c r="J3803" s="29">
        <f>Лист4!E3801/1000</f>
        <v>315.62745999999993</v>
      </c>
      <c r="K3803" s="33"/>
      <c r="L3803" s="33"/>
    </row>
    <row r="3804" spans="1:12" s="40" customFormat="1" ht="22.5" customHeight="1" x14ac:dyDescent="0.25">
      <c r="A3804" s="23" t="str">
        <f>Лист4!A3802</f>
        <v xml:space="preserve">Волгоградская ул. д.6 </v>
      </c>
      <c r="B3804" s="49">
        <f t="shared" si="118"/>
        <v>608.03997872340437</v>
      </c>
      <c r="C3804" s="49">
        <f t="shared" si="119"/>
        <v>41.457271276595755</v>
      </c>
      <c r="D3804" s="30">
        <v>0</v>
      </c>
      <c r="E3804" s="31">
        <v>41.457271276595755</v>
      </c>
      <c r="F3804" s="32">
        <v>0</v>
      </c>
      <c r="G3804" s="32">
        <v>0</v>
      </c>
      <c r="H3804" s="32">
        <v>0</v>
      </c>
      <c r="I3804" s="32">
        <v>0</v>
      </c>
      <c r="J3804" s="29">
        <f>Лист4!E3802/1000</f>
        <v>649.49725000000012</v>
      </c>
      <c r="K3804" s="33"/>
      <c r="L3804" s="33"/>
    </row>
    <row r="3805" spans="1:12" s="40" customFormat="1" ht="22.5" customHeight="1" x14ac:dyDescent="0.25">
      <c r="A3805" s="23" t="str">
        <f>Лист4!A3803</f>
        <v xml:space="preserve">Волгоградская ул. д.8 </v>
      </c>
      <c r="B3805" s="49">
        <f t="shared" si="118"/>
        <v>0</v>
      </c>
      <c r="C3805" s="49">
        <f t="shared" si="119"/>
        <v>0</v>
      </c>
      <c r="D3805" s="30">
        <v>0</v>
      </c>
      <c r="E3805" s="31">
        <v>0</v>
      </c>
      <c r="F3805" s="32">
        <v>0</v>
      </c>
      <c r="G3805" s="32">
        <v>0</v>
      </c>
      <c r="H3805" s="32">
        <v>0</v>
      </c>
      <c r="I3805" s="32">
        <v>0</v>
      </c>
      <c r="J3805" s="29">
        <f>Лист4!E3803/1000</f>
        <v>0</v>
      </c>
      <c r="K3805" s="33"/>
      <c r="L3805" s="33"/>
    </row>
    <row r="3806" spans="1:12" s="40" customFormat="1" ht="22.5" customHeight="1" x14ac:dyDescent="0.25">
      <c r="A3806" s="23" t="str">
        <f>Лист4!A3804</f>
        <v xml:space="preserve">Волжская ул. д.7 </v>
      </c>
      <c r="B3806" s="49">
        <f t="shared" si="118"/>
        <v>0</v>
      </c>
      <c r="C3806" s="49">
        <f t="shared" si="119"/>
        <v>0</v>
      </c>
      <c r="D3806" s="30">
        <v>0</v>
      </c>
      <c r="E3806" s="31">
        <v>0</v>
      </c>
      <c r="F3806" s="32">
        <v>0</v>
      </c>
      <c r="G3806" s="32">
        <v>0</v>
      </c>
      <c r="H3806" s="32">
        <v>0</v>
      </c>
      <c r="I3806" s="32">
        <v>0</v>
      </c>
      <c r="J3806" s="29">
        <f>Лист4!E3804/1000</f>
        <v>0</v>
      </c>
      <c r="K3806" s="33"/>
      <c r="L3806" s="33"/>
    </row>
    <row r="3807" spans="1:12" s="40" customFormat="1" ht="22.5" customHeight="1" x14ac:dyDescent="0.25">
      <c r="A3807" s="23" t="str">
        <f>Лист4!A3805</f>
        <v xml:space="preserve">Волжская ул. д.8 </v>
      </c>
      <c r="B3807" s="49">
        <f t="shared" si="118"/>
        <v>151.25397872340426</v>
      </c>
      <c r="C3807" s="49">
        <f t="shared" si="119"/>
        <v>10.312771276595745</v>
      </c>
      <c r="D3807" s="30">
        <v>0</v>
      </c>
      <c r="E3807" s="31">
        <v>10.312771276595745</v>
      </c>
      <c r="F3807" s="32">
        <v>0</v>
      </c>
      <c r="G3807" s="32">
        <v>0</v>
      </c>
      <c r="H3807" s="32">
        <v>0</v>
      </c>
      <c r="I3807" s="32">
        <v>0</v>
      </c>
      <c r="J3807" s="29">
        <f>Лист4!E3805/1000</f>
        <v>161.56675000000001</v>
      </c>
      <c r="K3807" s="33"/>
      <c r="L3807" s="33"/>
    </row>
    <row r="3808" spans="1:12" s="40" customFormat="1" ht="22.5" customHeight="1" x14ac:dyDescent="0.25">
      <c r="A3808" s="23" t="str">
        <f>Лист4!A3806</f>
        <v xml:space="preserve">Волжская ул. д.9 </v>
      </c>
      <c r="B3808" s="49">
        <f t="shared" si="118"/>
        <v>319.29425702127662</v>
      </c>
      <c r="C3808" s="49">
        <f t="shared" si="119"/>
        <v>21.770062978723406</v>
      </c>
      <c r="D3808" s="30">
        <v>0</v>
      </c>
      <c r="E3808" s="31">
        <v>21.770062978723406</v>
      </c>
      <c r="F3808" s="32">
        <v>0</v>
      </c>
      <c r="G3808" s="32">
        <v>0</v>
      </c>
      <c r="H3808" s="32">
        <v>0</v>
      </c>
      <c r="I3808" s="32">
        <v>0</v>
      </c>
      <c r="J3808" s="29">
        <f>Лист4!E3806/1000</f>
        <v>341.06432000000001</v>
      </c>
      <c r="K3808" s="33"/>
      <c r="L3808" s="33"/>
    </row>
    <row r="3809" spans="1:12" s="40" customFormat="1" ht="22.5" customHeight="1" x14ac:dyDescent="0.25">
      <c r="A3809" s="23" t="str">
        <f>Лист4!A3807</f>
        <v xml:space="preserve">Набережная ул. д.1 </v>
      </c>
      <c r="B3809" s="49">
        <f t="shared" si="118"/>
        <v>166.58156595744686</v>
      </c>
      <c r="C3809" s="49">
        <f t="shared" si="119"/>
        <v>11.357834042553193</v>
      </c>
      <c r="D3809" s="30">
        <v>0</v>
      </c>
      <c r="E3809" s="31">
        <v>11.357834042553193</v>
      </c>
      <c r="F3809" s="32">
        <v>0</v>
      </c>
      <c r="G3809" s="32">
        <v>0</v>
      </c>
      <c r="H3809" s="32">
        <v>0</v>
      </c>
      <c r="I3809" s="32">
        <v>0</v>
      </c>
      <c r="J3809" s="29">
        <f>Лист4!E3807/1000</f>
        <v>177.93940000000003</v>
      </c>
      <c r="K3809" s="33"/>
      <c r="L3809" s="33"/>
    </row>
    <row r="3810" spans="1:12" s="40" customFormat="1" ht="22.5" customHeight="1" x14ac:dyDescent="0.25">
      <c r="A3810" s="23" t="str">
        <f>Лист4!A3808</f>
        <v xml:space="preserve">Набережная ул. д.10 </v>
      </c>
      <c r="B3810" s="49">
        <f t="shared" si="118"/>
        <v>204.2175370212766</v>
      </c>
      <c r="C3810" s="49">
        <f t="shared" si="119"/>
        <v>13.923922978723404</v>
      </c>
      <c r="D3810" s="30">
        <v>0</v>
      </c>
      <c r="E3810" s="31">
        <v>13.923922978723404</v>
      </c>
      <c r="F3810" s="32">
        <v>0</v>
      </c>
      <c r="G3810" s="32">
        <v>0</v>
      </c>
      <c r="H3810" s="32">
        <v>0</v>
      </c>
      <c r="I3810" s="32">
        <v>0</v>
      </c>
      <c r="J3810" s="29">
        <f>Лист4!E3808/1000</f>
        <v>218.14146</v>
      </c>
      <c r="K3810" s="33"/>
      <c r="L3810" s="33"/>
    </row>
    <row r="3811" spans="1:12" s="40" customFormat="1" ht="22.5" customHeight="1" x14ac:dyDescent="0.25">
      <c r="A3811" s="23" t="str">
        <f>Лист4!A3809</f>
        <v xml:space="preserve">Набережная ул. д.12 </v>
      </c>
      <c r="B3811" s="49">
        <f t="shared" si="118"/>
        <v>144.00237617021276</v>
      </c>
      <c r="C3811" s="49">
        <f t="shared" si="119"/>
        <v>9.818343829787235</v>
      </c>
      <c r="D3811" s="30">
        <v>0</v>
      </c>
      <c r="E3811" s="31">
        <v>9.818343829787235</v>
      </c>
      <c r="F3811" s="32">
        <v>0</v>
      </c>
      <c r="G3811" s="32">
        <v>0</v>
      </c>
      <c r="H3811" s="32">
        <v>0</v>
      </c>
      <c r="I3811" s="32">
        <v>0</v>
      </c>
      <c r="J3811" s="29">
        <f>Лист4!E3809/1000</f>
        <v>153.82071999999999</v>
      </c>
      <c r="K3811" s="33"/>
      <c r="L3811" s="33"/>
    </row>
    <row r="3812" spans="1:12" s="40" customFormat="1" ht="22.5" customHeight="1" x14ac:dyDescent="0.25">
      <c r="A3812" s="23" t="str">
        <f>Лист4!A3810</f>
        <v xml:space="preserve">Набережная ул. д.14 </v>
      </c>
      <c r="B3812" s="49">
        <f t="shared" si="118"/>
        <v>0.20127659574468085</v>
      </c>
      <c r="C3812" s="49">
        <f t="shared" si="119"/>
        <v>1.3723404255319149E-2</v>
      </c>
      <c r="D3812" s="30">
        <v>0</v>
      </c>
      <c r="E3812" s="31">
        <v>1.3723404255319149E-2</v>
      </c>
      <c r="F3812" s="32">
        <v>0</v>
      </c>
      <c r="G3812" s="32">
        <v>0</v>
      </c>
      <c r="H3812" s="32">
        <v>0</v>
      </c>
      <c r="I3812" s="32">
        <v>0</v>
      </c>
      <c r="J3812" s="29">
        <f>Лист4!E3810/1000</f>
        <v>0.215</v>
      </c>
      <c r="K3812" s="33"/>
      <c r="L3812" s="33"/>
    </row>
    <row r="3813" spans="1:12" s="40" customFormat="1" ht="22.5" customHeight="1" x14ac:dyDescent="0.25">
      <c r="A3813" s="23" t="str">
        <f>Лист4!A3811</f>
        <v xml:space="preserve">Набережная ул. д.16 </v>
      </c>
      <c r="B3813" s="49">
        <f t="shared" si="118"/>
        <v>116.68856170212769</v>
      </c>
      <c r="C3813" s="49">
        <f t="shared" si="119"/>
        <v>7.9560382978723414</v>
      </c>
      <c r="D3813" s="30">
        <v>0</v>
      </c>
      <c r="E3813" s="31">
        <v>7.9560382978723414</v>
      </c>
      <c r="F3813" s="32">
        <v>0</v>
      </c>
      <c r="G3813" s="32">
        <v>0</v>
      </c>
      <c r="H3813" s="32">
        <v>0</v>
      </c>
      <c r="I3813" s="32">
        <v>0</v>
      </c>
      <c r="J3813" s="29">
        <f>Лист4!E3811/1000</f>
        <v>124.64460000000003</v>
      </c>
      <c r="K3813" s="33"/>
      <c r="L3813" s="33"/>
    </row>
    <row r="3814" spans="1:12" s="40" customFormat="1" ht="22.5" customHeight="1" x14ac:dyDescent="0.25">
      <c r="A3814" s="23" t="str">
        <f>Лист4!A3812</f>
        <v xml:space="preserve">Набережная ул. д.18 </v>
      </c>
      <c r="B3814" s="49">
        <f t="shared" si="118"/>
        <v>201.3918382978724</v>
      </c>
      <c r="C3814" s="49">
        <f t="shared" si="119"/>
        <v>13.731261702127661</v>
      </c>
      <c r="D3814" s="30">
        <v>0</v>
      </c>
      <c r="E3814" s="31">
        <v>13.731261702127661</v>
      </c>
      <c r="F3814" s="32">
        <v>0</v>
      </c>
      <c r="G3814" s="32">
        <v>0</v>
      </c>
      <c r="H3814" s="32">
        <v>0</v>
      </c>
      <c r="I3814" s="32">
        <v>0</v>
      </c>
      <c r="J3814" s="29">
        <f>Лист4!E3812/1000</f>
        <v>215.12310000000005</v>
      </c>
      <c r="K3814" s="33"/>
      <c r="L3814" s="33"/>
    </row>
    <row r="3815" spans="1:12" s="40" customFormat="1" ht="22.5" customHeight="1" x14ac:dyDescent="0.25">
      <c r="A3815" s="23" t="str">
        <f>Лист4!A3813</f>
        <v xml:space="preserve">Набережная ул. д.20 </v>
      </c>
      <c r="B3815" s="49">
        <f t="shared" si="118"/>
        <v>269.14917021276597</v>
      </c>
      <c r="C3815" s="49">
        <f t="shared" si="119"/>
        <v>18.351079787234042</v>
      </c>
      <c r="D3815" s="30">
        <v>0</v>
      </c>
      <c r="E3815" s="31">
        <v>18.351079787234042</v>
      </c>
      <c r="F3815" s="32">
        <v>0</v>
      </c>
      <c r="G3815" s="32">
        <v>0</v>
      </c>
      <c r="H3815" s="32">
        <v>0</v>
      </c>
      <c r="I3815" s="32">
        <v>0</v>
      </c>
      <c r="J3815" s="29">
        <f>Лист4!E3813/1000</f>
        <v>287.50024999999999</v>
      </c>
      <c r="K3815" s="33"/>
      <c r="L3815" s="33"/>
    </row>
    <row r="3816" spans="1:12" s="40" customFormat="1" ht="22.5" customHeight="1" x14ac:dyDescent="0.25">
      <c r="A3816" s="23" t="str">
        <f>Лист4!A3814</f>
        <v xml:space="preserve">Набережная ул. д.22 </v>
      </c>
      <c r="B3816" s="49">
        <f t="shared" si="118"/>
        <v>294.7032936170213</v>
      </c>
      <c r="C3816" s="49">
        <f t="shared" si="119"/>
        <v>20.093406382978728</v>
      </c>
      <c r="D3816" s="30">
        <v>0</v>
      </c>
      <c r="E3816" s="31">
        <v>20.093406382978728</v>
      </c>
      <c r="F3816" s="32">
        <v>0</v>
      </c>
      <c r="G3816" s="32">
        <v>0</v>
      </c>
      <c r="H3816" s="32">
        <v>0</v>
      </c>
      <c r="I3816" s="32">
        <v>0</v>
      </c>
      <c r="J3816" s="29">
        <f>Лист4!E3814/1000</f>
        <v>314.79670000000004</v>
      </c>
      <c r="K3816" s="33"/>
      <c r="L3816" s="33"/>
    </row>
    <row r="3817" spans="1:12" s="40" customFormat="1" ht="22.5" customHeight="1" x14ac:dyDescent="0.25">
      <c r="A3817" s="23" t="str">
        <f>Лист4!A3815</f>
        <v xml:space="preserve">Набережная ул. д.3 </v>
      </c>
      <c r="B3817" s="49">
        <f t="shared" si="118"/>
        <v>2.6025531914893616</v>
      </c>
      <c r="C3817" s="49">
        <f t="shared" si="119"/>
        <v>0.17744680851063827</v>
      </c>
      <c r="D3817" s="30">
        <v>0</v>
      </c>
      <c r="E3817" s="31">
        <v>0.17744680851063827</v>
      </c>
      <c r="F3817" s="32">
        <v>0</v>
      </c>
      <c r="G3817" s="32">
        <v>0</v>
      </c>
      <c r="H3817" s="32">
        <v>0</v>
      </c>
      <c r="I3817" s="32">
        <v>0</v>
      </c>
      <c r="J3817" s="29">
        <f>Лист4!E3815/1000</f>
        <v>2.78</v>
      </c>
      <c r="K3817" s="33"/>
      <c r="L3817" s="33"/>
    </row>
    <row r="3818" spans="1:12" s="40" customFormat="1" ht="22.5" customHeight="1" x14ac:dyDescent="0.25">
      <c r="A3818" s="23" t="str">
        <f>Лист4!A3816</f>
        <v xml:space="preserve">Набережная ул. д.314 </v>
      </c>
      <c r="B3818" s="49">
        <f t="shared" si="118"/>
        <v>0</v>
      </c>
      <c r="C3818" s="49">
        <f t="shared" si="119"/>
        <v>0</v>
      </c>
      <c r="D3818" s="30">
        <v>0</v>
      </c>
      <c r="E3818" s="31">
        <v>0</v>
      </c>
      <c r="F3818" s="32">
        <v>0</v>
      </c>
      <c r="G3818" s="32">
        <v>0</v>
      </c>
      <c r="H3818" s="32">
        <v>0</v>
      </c>
      <c r="I3818" s="32">
        <v>0</v>
      </c>
      <c r="J3818" s="29">
        <f>Лист4!E3816/1000</f>
        <v>0</v>
      </c>
      <c r="K3818" s="33"/>
      <c r="L3818" s="33"/>
    </row>
    <row r="3819" spans="1:12" s="40" customFormat="1" ht="22.5" customHeight="1" x14ac:dyDescent="0.25">
      <c r="A3819" s="23" t="str">
        <f>Лист4!A3817</f>
        <v xml:space="preserve">Набережная ул. д.4 </v>
      </c>
      <c r="B3819" s="49">
        <f t="shared" si="118"/>
        <v>185.85204000000002</v>
      </c>
      <c r="C3819" s="49">
        <f t="shared" si="119"/>
        <v>12.67173</v>
      </c>
      <c r="D3819" s="30">
        <v>0</v>
      </c>
      <c r="E3819" s="31">
        <v>12.67173</v>
      </c>
      <c r="F3819" s="32">
        <v>0</v>
      </c>
      <c r="G3819" s="32">
        <v>0</v>
      </c>
      <c r="H3819" s="32">
        <v>0</v>
      </c>
      <c r="I3819" s="32">
        <v>0</v>
      </c>
      <c r="J3819" s="29">
        <f>Лист4!E3817/1000</f>
        <v>198.52377000000001</v>
      </c>
      <c r="K3819" s="33"/>
      <c r="L3819" s="33"/>
    </row>
    <row r="3820" spans="1:12" s="40" customFormat="1" ht="22.5" customHeight="1" x14ac:dyDescent="0.25">
      <c r="A3820" s="23" t="str">
        <f>Лист4!A3818</f>
        <v xml:space="preserve">Набережная ул. д.6 </v>
      </c>
      <c r="B3820" s="49">
        <f t="shared" si="118"/>
        <v>123.08341872340426</v>
      </c>
      <c r="C3820" s="49">
        <f t="shared" si="119"/>
        <v>8.392051276595744</v>
      </c>
      <c r="D3820" s="30">
        <v>0</v>
      </c>
      <c r="E3820" s="31">
        <v>8.392051276595744</v>
      </c>
      <c r="F3820" s="32">
        <v>0</v>
      </c>
      <c r="G3820" s="32">
        <v>0</v>
      </c>
      <c r="H3820" s="32">
        <v>0</v>
      </c>
      <c r="I3820" s="32">
        <v>0</v>
      </c>
      <c r="J3820" s="29">
        <f>Лист4!E3818/1000</f>
        <v>131.47547</v>
      </c>
      <c r="K3820" s="33"/>
      <c r="L3820" s="33"/>
    </row>
    <row r="3821" spans="1:12" s="40" customFormat="1" ht="22.5" customHeight="1" x14ac:dyDescent="0.25">
      <c r="A3821" s="23" t="str">
        <f>Лист4!A3819</f>
        <v xml:space="preserve">Набережная ул. д.8 </v>
      </c>
      <c r="B3821" s="49">
        <f t="shared" si="118"/>
        <v>160.91386978723406</v>
      </c>
      <c r="C3821" s="49">
        <f t="shared" si="119"/>
        <v>10.971400212765959</v>
      </c>
      <c r="D3821" s="30">
        <v>0</v>
      </c>
      <c r="E3821" s="31">
        <v>10.971400212765959</v>
      </c>
      <c r="F3821" s="32">
        <v>0</v>
      </c>
      <c r="G3821" s="32">
        <v>0</v>
      </c>
      <c r="H3821" s="32">
        <v>0</v>
      </c>
      <c r="I3821" s="32">
        <v>0</v>
      </c>
      <c r="J3821" s="29">
        <f>Лист4!E3819/1000</f>
        <v>171.88527000000002</v>
      </c>
      <c r="K3821" s="33"/>
      <c r="L3821" s="33"/>
    </row>
    <row r="3822" spans="1:12" s="40" customFormat="1" ht="22.5" customHeight="1" x14ac:dyDescent="0.25">
      <c r="A3822" s="23" t="str">
        <f>Лист4!A3820</f>
        <v xml:space="preserve">Спортивная ул. д.2 </v>
      </c>
      <c r="B3822" s="49">
        <f t="shared" si="118"/>
        <v>162.23192255319151</v>
      </c>
      <c r="C3822" s="49">
        <f t="shared" si="119"/>
        <v>11.061267446808511</v>
      </c>
      <c r="D3822" s="30">
        <v>0</v>
      </c>
      <c r="E3822" s="31">
        <v>11.061267446808511</v>
      </c>
      <c r="F3822" s="32">
        <v>0</v>
      </c>
      <c r="G3822" s="32">
        <v>0</v>
      </c>
      <c r="H3822" s="32">
        <v>0</v>
      </c>
      <c r="I3822" s="32">
        <v>0</v>
      </c>
      <c r="J3822" s="29">
        <f>Лист4!E3820/1000</f>
        <v>173.29319000000001</v>
      </c>
      <c r="K3822" s="33"/>
      <c r="L3822" s="33"/>
    </row>
    <row r="3823" spans="1:12" s="40" customFormat="1" ht="22.5" customHeight="1" x14ac:dyDescent="0.25">
      <c r="A3823" s="23" t="str">
        <f>Лист4!A3821</f>
        <v xml:space="preserve">Спортивная ул. д.3 </v>
      </c>
      <c r="B3823" s="49">
        <f t="shared" si="118"/>
        <v>22.286599148936169</v>
      </c>
      <c r="C3823" s="49">
        <f t="shared" si="119"/>
        <v>1.5195408510638297</v>
      </c>
      <c r="D3823" s="30">
        <v>0</v>
      </c>
      <c r="E3823" s="31">
        <v>1.5195408510638297</v>
      </c>
      <c r="F3823" s="32">
        <v>0</v>
      </c>
      <c r="G3823" s="32">
        <v>0</v>
      </c>
      <c r="H3823" s="32">
        <v>0</v>
      </c>
      <c r="I3823" s="32">
        <v>0</v>
      </c>
      <c r="J3823" s="29">
        <f>Лист4!E3821/1000</f>
        <v>23.806139999999999</v>
      </c>
      <c r="K3823" s="33"/>
      <c r="L3823" s="33"/>
    </row>
    <row r="3824" spans="1:12" s="40" customFormat="1" ht="22.5" customHeight="1" x14ac:dyDescent="0.25">
      <c r="A3824" s="23" t="str">
        <f>Лист4!A3822</f>
        <v xml:space="preserve">Спортивная ул. д.38 </v>
      </c>
      <c r="B3824" s="49">
        <f t="shared" si="118"/>
        <v>0</v>
      </c>
      <c r="C3824" s="49">
        <f t="shared" si="119"/>
        <v>0</v>
      </c>
      <c r="D3824" s="30">
        <v>0</v>
      </c>
      <c r="E3824" s="31">
        <v>0</v>
      </c>
      <c r="F3824" s="32">
        <v>0</v>
      </c>
      <c r="G3824" s="32">
        <v>0</v>
      </c>
      <c r="H3824" s="32">
        <v>0</v>
      </c>
      <c r="I3824" s="32">
        <v>0</v>
      </c>
      <c r="J3824" s="29">
        <f>Лист4!E3822/1000</f>
        <v>0</v>
      </c>
      <c r="K3824" s="33"/>
      <c r="L3824" s="33"/>
    </row>
    <row r="3825" spans="1:12" s="40" customFormat="1" ht="22.5" customHeight="1" x14ac:dyDescent="0.25">
      <c r="A3825" s="23" t="str">
        <f>Лист4!A3823</f>
        <v xml:space="preserve">Спортивная ул. д.5 </v>
      </c>
      <c r="B3825" s="49">
        <f t="shared" si="118"/>
        <v>167.2756987234043</v>
      </c>
      <c r="C3825" s="49">
        <f t="shared" si="119"/>
        <v>11.405161276595749</v>
      </c>
      <c r="D3825" s="30">
        <v>0</v>
      </c>
      <c r="E3825" s="31">
        <v>11.405161276595749</v>
      </c>
      <c r="F3825" s="32">
        <v>0</v>
      </c>
      <c r="G3825" s="32">
        <v>0</v>
      </c>
      <c r="H3825" s="32">
        <v>0</v>
      </c>
      <c r="I3825" s="32">
        <v>0</v>
      </c>
      <c r="J3825" s="29">
        <f>Лист4!E3823/1000</f>
        <v>178.68086000000005</v>
      </c>
      <c r="K3825" s="33"/>
      <c r="L3825" s="33"/>
    </row>
    <row r="3826" spans="1:12" s="40" customFormat="1" ht="22.5" customHeight="1" x14ac:dyDescent="0.25">
      <c r="A3826" s="23" t="str">
        <f>Лист4!A3824</f>
        <v xml:space="preserve">Строителей пр-кт д.4 </v>
      </c>
      <c r="B3826" s="49">
        <f t="shared" si="118"/>
        <v>149.3927319148936</v>
      </c>
      <c r="C3826" s="49">
        <f t="shared" si="119"/>
        <v>10.185868085106382</v>
      </c>
      <c r="D3826" s="30">
        <v>0</v>
      </c>
      <c r="E3826" s="31">
        <v>10.185868085106382</v>
      </c>
      <c r="F3826" s="32">
        <v>0</v>
      </c>
      <c r="G3826" s="32">
        <v>0</v>
      </c>
      <c r="H3826" s="32">
        <v>0</v>
      </c>
      <c r="I3826" s="32">
        <v>0</v>
      </c>
      <c r="J3826" s="29">
        <f>Лист4!E3824/1000</f>
        <v>159.57859999999999</v>
      </c>
      <c r="K3826" s="33"/>
      <c r="L3826" s="33"/>
    </row>
    <row r="3827" spans="1:12" s="40" customFormat="1" ht="22.5" customHeight="1" x14ac:dyDescent="0.25">
      <c r="A3827" s="23" t="str">
        <f>Лист4!A3825</f>
        <v xml:space="preserve">Центральная ул. д.11 </v>
      </c>
      <c r="B3827" s="49">
        <f t="shared" si="118"/>
        <v>362.65408510638298</v>
      </c>
      <c r="C3827" s="49">
        <f t="shared" si="119"/>
        <v>24.726414893617022</v>
      </c>
      <c r="D3827" s="30">
        <v>0</v>
      </c>
      <c r="E3827" s="31">
        <v>24.726414893617022</v>
      </c>
      <c r="F3827" s="32">
        <v>0</v>
      </c>
      <c r="G3827" s="32">
        <v>0</v>
      </c>
      <c r="H3827" s="32">
        <v>0</v>
      </c>
      <c r="I3827" s="32">
        <v>0</v>
      </c>
      <c r="J3827" s="29">
        <f>Лист4!E3825/1000</f>
        <v>387.38049999999998</v>
      </c>
      <c r="K3827" s="33"/>
      <c r="L3827" s="33"/>
    </row>
    <row r="3828" spans="1:12" s="40" customFormat="1" ht="22.5" customHeight="1" x14ac:dyDescent="0.25">
      <c r="A3828" s="23" t="str">
        <f>Лист4!A3826</f>
        <v xml:space="preserve">Центральная ул. д.19А </v>
      </c>
      <c r="B3828" s="49">
        <f t="shared" si="118"/>
        <v>269.5108595744681</v>
      </c>
      <c r="C3828" s="49">
        <f t="shared" si="119"/>
        <v>18.375740425531919</v>
      </c>
      <c r="D3828" s="30">
        <v>0</v>
      </c>
      <c r="E3828" s="31">
        <v>18.375740425531919</v>
      </c>
      <c r="F3828" s="32">
        <v>0</v>
      </c>
      <c r="G3828" s="32">
        <v>0</v>
      </c>
      <c r="H3828" s="32">
        <v>0</v>
      </c>
      <c r="I3828" s="32">
        <v>0</v>
      </c>
      <c r="J3828" s="29">
        <f>Лист4!E3826/1000</f>
        <v>287.88660000000004</v>
      </c>
      <c r="K3828" s="33"/>
      <c r="L3828" s="33"/>
    </row>
    <row r="3829" spans="1:12" s="40" customFormat="1" ht="22.5" customHeight="1" x14ac:dyDescent="0.25">
      <c r="A3829" s="23" t="str">
        <f>Лист4!A3827</f>
        <v xml:space="preserve">Центральная ул. д.2 </v>
      </c>
      <c r="B3829" s="49">
        <f t="shared" si="118"/>
        <v>250.8095489361703</v>
      </c>
      <c r="C3829" s="49">
        <f t="shared" si="119"/>
        <v>17.100651063829794</v>
      </c>
      <c r="D3829" s="30">
        <v>0</v>
      </c>
      <c r="E3829" s="31">
        <v>17.100651063829794</v>
      </c>
      <c r="F3829" s="32">
        <v>0</v>
      </c>
      <c r="G3829" s="32">
        <v>0</v>
      </c>
      <c r="H3829" s="32">
        <v>0</v>
      </c>
      <c r="I3829" s="32">
        <v>0</v>
      </c>
      <c r="J3829" s="29">
        <f>Лист4!E3827/1000</f>
        <v>267.91020000000009</v>
      </c>
      <c r="K3829" s="33"/>
      <c r="L3829" s="33"/>
    </row>
    <row r="3830" spans="1:12" s="40" customFormat="1" ht="22.5" customHeight="1" x14ac:dyDescent="0.25">
      <c r="A3830" s="23" t="str">
        <f>Лист4!A3828</f>
        <v xml:space="preserve">Центральная ул. д.21 </v>
      </c>
      <c r="B3830" s="49">
        <f t="shared" si="118"/>
        <v>152.61064851063833</v>
      </c>
      <c r="C3830" s="49">
        <f t="shared" si="119"/>
        <v>10.405271489361704</v>
      </c>
      <c r="D3830" s="30">
        <v>0</v>
      </c>
      <c r="E3830" s="31">
        <v>10.405271489361704</v>
      </c>
      <c r="F3830" s="32">
        <v>0</v>
      </c>
      <c r="G3830" s="32">
        <v>0</v>
      </c>
      <c r="H3830" s="32">
        <v>0</v>
      </c>
      <c r="I3830" s="32">
        <v>0</v>
      </c>
      <c r="J3830" s="29">
        <f>Лист4!E3828/1000</f>
        <v>163.01592000000002</v>
      </c>
      <c r="K3830" s="33"/>
      <c r="L3830" s="33"/>
    </row>
    <row r="3831" spans="1:12" s="40" customFormat="1" ht="22.5" customHeight="1" x14ac:dyDescent="0.25">
      <c r="A3831" s="23" t="str">
        <f>Лист4!A3829</f>
        <v xml:space="preserve">Центральная ул. д.21А </v>
      </c>
      <c r="B3831" s="49">
        <f t="shared" si="118"/>
        <v>157.03500765957449</v>
      </c>
      <c r="C3831" s="49">
        <f t="shared" si="119"/>
        <v>10.706932340425535</v>
      </c>
      <c r="D3831" s="30">
        <v>0</v>
      </c>
      <c r="E3831" s="31">
        <v>10.706932340425535</v>
      </c>
      <c r="F3831" s="32">
        <v>0</v>
      </c>
      <c r="G3831" s="32">
        <v>0</v>
      </c>
      <c r="H3831" s="32">
        <v>0</v>
      </c>
      <c r="I3831" s="32">
        <v>0</v>
      </c>
      <c r="J3831" s="29">
        <f>Лист4!E3829/1000</f>
        <v>167.74194000000003</v>
      </c>
      <c r="K3831" s="33"/>
      <c r="L3831" s="33"/>
    </row>
    <row r="3832" spans="1:12" s="40" customFormat="1" ht="22.5" customHeight="1" x14ac:dyDescent="0.25">
      <c r="A3832" s="23" t="str">
        <f>Лист4!A3830</f>
        <v xml:space="preserve">Центральная ул. д.23 </v>
      </c>
      <c r="B3832" s="49">
        <f t="shared" si="118"/>
        <v>187.89193617021277</v>
      </c>
      <c r="C3832" s="49">
        <f t="shared" si="119"/>
        <v>12.810813829787234</v>
      </c>
      <c r="D3832" s="30">
        <v>0</v>
      </c>
      <c r="E3832" s="31">
        <v>12.810813829787234</v>
      </c>
      <c r="F3832" s="32">
        <v>0</v>
      </c>
      <c r="G3832" s="32">
        <v>0</v>
      </c>
      <c r="H3832" s="32">
        <v>0</v>
      </c>
      <c r="I3832" s="32">
        <v>0</v>
      </c>
      <c r="J3832" s="29">
        <f>Лист4!E3830/1000</f>
        <v>200.70275000000001</v>
      </c>
      <c r="K3832" s="33"/>
      <c r="L3832" s="33"/>
    </row>
    <row r="3833" spans="1:12" s="40" customFormat="1" ht="22.5" customHeight="1" x14ac:dyDescent="0.25">
      <c r="A3833" s="23" t="str">
        <f>Лист4!A3831</f>
        <v xml:space="preserve">Центральная ул. д.23А </v>
      </c>
      <c r="B3833" s="49">
        <f t="shared" si="118"/>
        <v>534.00448340425532</v>
      </c>
      <c r="C3833" s="49">
        <f t="shared" si="119"/>
        <v>36.409396595744674</v>
      </c>
      <c r="D3833" s="30">
        <v>0</v>
      </c>
      <c r="E3833" s="31">
        <v>36.409396595744674</v>
      </c>
      <c r="F3833" s="32">
        <v>0</v>
      </c>
      <c r="G3833" s="32">
        <v>0</v>
      </c>
      <c r="H3833" s="32">
        <v>0</v>
      </c>
      <c r="I3833" s="32">
        <v>0</v>
      </c>
      <c r="J3833" s="29">
        <f>Лист4!E3831/1000</f>
        <v>570.41387999999995</v>
      </c>
      <c r="K3833" s="33"/>
      <c r="L3833" s="33"/>
    </row>
    <row r="3834" spans="1:12" s="40" customFormat="1" ht="22.5" customHeight="1" x14ac:dyDescent="0.25">
      <c r="A3834" s="23" t="str">
        <f>Лист4!A3832</f>
        <v xml:space="preserve">Центральная ул. д.25 </v>
      </c>
      <c r="B3834" s="49">
        <f t="shared" si="118"/>
        <v>192.52134468085109</v>
      </c>
      <c r="C3834" s="49">
        <f t="shared" si="119"/>
        <v>13.126455319148938</v>
      </c>
      <c r="D3834" s="30">
        <v>0</v>
      </c>
      <c r="E3834" s="31">
        <v>13.126455319148938</v>
      </c>
      <c r="F3834" s="32">
        <v>0</v>
      </c>
      <c r="G3834" s="32">
        <v>0</v>
      </c>
      <c r="H3834" s="32">
        <v>0</v>
      </c>
      <c r="I3834" s="32">
        <v>0</v>
      </c>
      <c r="J3834" s="29">
        <f>Лист4!E3832/1000</f>
        <v>205.64780000000002</v>
      </c>
      <c r="K3834" s="33"/>
      <c r="L3834" s="33"/>
    </row>
    <row r="3835" spans="1:12" s="40" customFormat="1" ht="22.5" customHeight="1" x14ac:dyDescent="0.25">
      <c r="A3835" s="23" t="str">
        <f>Лист4!A3833</f>
        <v xml:space="preserve">Центральная ул. д.33 </v>
      </c>
      <c r="B3835" s="49">
        <f t="shared" si="118"/>
        <v>215.7659736170213</v>
      </c>
      <c r="C3835" s="49">
        <f t="shared" si="119"/>
        <v>14.711316382978723</v>
      </c>
      <c r="D3835" s="30">
        <v>0</v>
      </c>
      <c r="E3835" s="31">
        <v>14.711316382978723</v>
      </c>
      <c r="F3835" s="32">
        <v>0</v>
      </c>
      <c r="G3835" s="32">
        <v>0</v>
      </c>
      <c r="H3835" s="32">
        <v>0</v>
      </c>
      <c r="I3835" s="32">
        <v>0</v>
      </c>
      <c r="J3835" s="29">
        <f>Лист4!E3833/1000</f>
        <v>230.47729000000001</v>
      </c>
      <c r="K3835" s="33"/>
      <c r="L3835" s="33"/>
    </row>
    <row r="3836" spans="1:12" s="40" customFormat="1" ht="22.5" customHeight="1" x14ac:dyDescent="0.25">
      <c r="A3836" s="23" t="str">
        <f>Лист4!A3834</f>
        <v xml:space="preserve">Центральная ул. д.35 </v>
      </c>
      <c r="B3836" s="49">
        <f t="shared" si="118"/>
        <v>258.18802127659575</v>
      </c>
      <c r="C3836" s="49">
        <f t="shared" si="119"/>
        <v>17.603728723404252</v>
      </c>
      <c r="D3836" s="30">
        <v>0</v>
      </c>
      <c r="E3836" s="31">
        <v>17.603728723404252</v>
      </c>
      <c r="F3836" s="32">
        <v>0</v>
      </c>
      <c r="G3836" s="32">
        <v>0</v>
      </c>
      <c r="H3836" s="32">
        <v>0</v>
      </c>
      <c r="I3836" s="32">
        <v>0</v>
      </c>
      <c r="J3836" s="29">
        <f>Лист4!E3834/1000</f>
        <v>275.79174999999998</v>
      </c>
      <c r="K3836" s="33"/>
      <c r="L3836" s="33"/>
    </row>
    <row r="3837" spans="1:12" s="40" customFormat="1" ht="22.5" customHeight="1" x14ac:dyDescent="0.25">
      <c r="A3837" s="23" t="str">
        <f>Лист4!A3835</f>
        <v xml:space="preserve">Центральная ул. д.4 </v>
      </c>
      <c r="B3837" s="49">
        <f t="shared" si="118"/>
        <v>145.50565957446807</v>
      </c>
      <c r="C3837" s="49">
        <f t="shared" si="119"/>
        <v>9.9208404255319138</v>
      </c>
      <c r="D3837" s="30">
        <v>0</v>
      </c>
      <c r="E3837" s="31">
        <v>9.9208404255319138</v>
      </c>
      <c r="F3837" s="32">
        <v>0</v>
      </c>
      <c r="G3837" s="32">
        <v>0</v>
      </c>
      <c r="H3837" s="32">
        <v>0</v>
      </c>
      <c r="I3837" s="32">
        <v>0</v>
      </c>
      <c r="J3837" s="29">
        <f>Лист4!E3835/1000</f>
        <v>155.42649999999998</v>
      </c>
      <c r="K3837" s="33"/>
      <c r="L3837" s="33"/>
    </row>
    <row r="3838" spans="1:12" s="40" customFormat="1" ht="22.5" customHeight="1" x14ac:dyDescent="0.25">
      <c r="A3838" s="23" t="str">
        <f>Лист4!A3836</f>
        <v xml:space="preserve">Центральная ул. д.5 </v>
      </c>
      <c r="B3838" s="49">
        <f t="shared" si="118"/>
        <v>407.45097191489356</v>
      </c>
      <c r="C3838" s="49">
        <f t="shared" si="119"/>
        <v>27.780748085106378</v>
      </c>
      <c r="D3838" s="30">
        <v>0</v>
      </c>
      <c r="E3838" s="31">
        <v>27.780748085106378</v>
      </c>
      <c r="F3838" s="32">
        <v>0</v>
      </c>
      <c r="G3838" s="32">
        <v>0</v>
      </c>
      <c r="H3838" s="32">
        <v>0</v>
      </c>
      <c r="I3838" s="32">
        <v>0</v>
      </c>
      <c r="J3838" s="29">
        <f>Лист4!E3836/1000</f>
        <v>435.23171999999994</v>
      </c>
      <c r="K3838" s="33"/>
      <c r="L3838" s="33"/>
    </row>
    <row r="3839" spans="1:12" s="40" customFormat="1" ht="22.5" customHeight="1" x14ac:dyDescent="0.25">
      <c r="A3839" s="23" t="str">
        <f>Лист4!A3837</f>
        <v xml:space="preserve">Центральная ул. д.6 </v>
      </c>
      <c r="B3839" s="49">
        <f t="shared" si="118"/>
        <v>4.0420365957446815</v>
      </c>
      <c r="C3839" s="49">
        <f t="shared" si="119"/>
        <v>0.27559340425531914</v>
      </c>
      <c r="D3839" s="30">
        <v>0</v>
      </c>
      <c r="E3839" s="31">
        <v>0.27559340425531914</v>
      </c>
      <c r="F3839" s="32">
        <v>0</v>
      </c>
      <c r="G3839" s="32">
        <v>0</v>
      </c>
      <c r="H3839" s="32">
        <v>0</v>
      </c>
      <c r="I3839" s="32">
        <v>0</v>
      </c>
      <c r="J3839" s="29">
        <f>Лист4!E3837/1000</f>
        <v>4.3176300000000003</v>
      </c>
      <c r="K3839" s="33"/>
      <c r="L3839" s="33"/>
    </row>
    <row r="3840" spans="1:12" s="40" customFormat="1" ht="22.5" customHeight="1" x14ac:dyDescent="0.25">
      <c r="A3840" s="23" t="str">
        <f>Лист4!A3838</f>
        <v xml:space="preserve">Центральная ул. д.6А </v>
      </c>
      <c r="B3840" s="49">
        <f t="shared" si="118"/>
        <v>9.241123404255319</v>
      </c>
      <c r="C3840" s="49">
        <f t="shared" si="119"/>
        <v>0.63007659574468089</v>
      </c>
      <c r="D3840" s="30">
        <v>0</v>
      </c>
      <c r="E3840" s="31">
        <v>0.63007659574468089</v>
      </c>
      <c r="F3840" s="32">
        <v>0</v>
      </c>
      <c r="G3840" s="32">
        <v>0</v>
      </c>
      <c r="H3840" s="32">
        <v>0</v>
      </c>
      <c r="I3840" s="32">
        <v>0</v>
      </c>
      <c r="J3840" s="29">
        <f>Лист4!E3838/1000</f>
        <v>9.8712</v>
      </c>
      <c r="K3840" s="33"/>
      <c r="L3840" s="33"/>
    </row>
    <row r="3841" spans="1:12" s="40" customFormat="1" ht="22.5" customHeight="1" x14ac:dyDescent="0.25">
      <c r="A3841" s="23" t="str">
        <f>Лист4!A3839</f>
        <v xml:space="preserve">Центральная ул. д.7 </v>
      </c>
      <c r="B3841" s="49">
        <f t="shared" si="118"/>
        <v>284.59020255319149</v>
      </c>
      <c r="C3841" s="49">
        <f t="shared" si="119"/>
        <v>19.403877446808512</v>
      </c>
      <c r="D3841" s="30">
        <v>0</v>
      </c>
      <c r="E3841" s="31">
        <v>19.403877446808512</v>
      </c>
      <c r="F3841" s="32">
        <v>0</v>
      </c>
      <c r="G3841" s="32">
        <v>0</v>
      </c>
      <c r="H3841" s="32">
        <v>0</v>
      </c>
      <c r="I3841" s="32">
        <v>0</v>
      </c>
      <c r="J3841" s="29">
        <f>Лист4!E3839/1000</f>
        <v>303.99408</v>
      </c>
      <c r="K3841" s="33"/>
      <c r="L3841" s="33"/>
    </row>
    <row r="3842" spans="1:12" s="40" customFormat="1" ht="22.5" customHeight="1" x14ac:dyDescent="0.25">
      <c r="A3842" s="23" t="str">
        <f>Лист4!A3840</f>
        <v xml:space="preserve">Центральная ул. д.9 </v>
      </c>
      <c r="B3842" s="49">
        <f t="shared" si="118"/>
        <v>290.07398808510641</v>
      </c>
      <c r="C3842" s="49">
        <f t="shared" si="119"/>
        <v>19.77777191489362</v>
      </c>
      <c r="D3842" s="30">
        <v>0</v>
      </c>
      <c r="E3842" s="31">
        <v>19.77777191489362</v>
      </c>
      <c r="F3842" s="32">
        <v>0</v>
      </c>
      <c r="G3842" s="32">
        <v>0</v>
      </c>
      <c r="H3842" s="32">
        <v>0</v>
      </c>
      <c r="I3842" s="32">
        <v>0</v>
      </c>
      <c r="J3842" s="29">
        <f>Лист4!E3840/1000</f>
        <v>309.85176000000001</v>
      </c>
      <c r="K3842" s="33"/>
      <c r="L3842" s="33"/>
    </row>
    <row r="3843" spans="1:12" s="40" customFormat="1" ht="22.5" customHeight="1" x14ac:dyDescent="0.25">
      <c r="A3843" s="23" t="str">
        <f>Лист4!A3841</f>
        <v xml:space="preserve">Школьная ул. д.15 </v>
      </c>
      <c r="B3843" s="49">
        <f t="shared" si="118"/>
        <v>0</v>
      </c>
      <c r="C3843" s="49">
        <f t="shared" si="119"/>
        <v>0</v>
      </c>
      <c r="D3843" s="30">
        <v>0</v>
      </c>
      <c r="E3843" s="31">
        <v>0</v>
      </c>
      <c r="F3843" s="32">
        <v>0</v>
      </c>
      <c r="G3843" s="32">
        <v>0</v>
      </c>
      <c r="H3843" s="32">
        <v>0</v>
      </c>
      <c r="I3843" s="32">
        <v>0</v>
      </c>
      <c r="J3843" s="29">
        <f>Лист4!E3841/1000</f>
        <v>0</v>
      </c>
      <c r="K3843" s="33"/>
      <c r="L3843" s="33"/>
    </row>
    <row r="3844" spans="1:12" s="40" customFormat="1" ht="22.5" customHeight="1" x14ac:dyDescent="0.25">
      <c r="A3844" s="23" t="str">
        <f>Лист4!A3842</f>
        <v xml:space="preserve">Школьная ул. д.3 </v>
      </c>
      <c r="B3844" s="49">
        <f t="shared" ref="B3844:B3907" si="120">J3844+I3844-E3844</f>
        <v>5.9390638297872345</v>
      </c>
      <c r="C3844" s="49">
        <f t="shared" ref="C3844:C3907" si="121">E3844</f>
        <v>0.40493617021276596</v>
      </c>
      <c r="D3844" s="30">
        <v>0</v>
      </c>
      <c r="E3844" s="31">
        <v>0.40493617021276596</v>
      </c>
      <c r="F3844" s="32">
        <v>0</v>
      </c>
      <c r="G3844" s="32">
        <v>0</v>
      </c>
      <c r="H3844" s="32">
        <v>0</v>
      </c>
      <c r="I3844" s="32">
        <v>0</v>
      </c>
      <c r="J3844" s="29">
        <f>Лист4!E3842/1000</f>
        <v>6.3440000000000003</v>
      </c>
      <c r="K3844" s="33"/>
      <c r="L3844" s="33"/>
    </row>
    <row r="3845" spans="1:12" s="40" customFormat="1" ht="22.5" customHeight="1" x14ac:dyDescent="0.25">
      <c r="A3845" s="23" t="str">
        <f>Лист4!A3843</f>
        <v xml:space="preserve">Школьная ул. д.7 </v>
      </c>
      <c r="B3845" s="49">
        <f t="shared" si="120"/>
        <v>0</v>
      </c>
      <c r="C3845" s="49">
        <f t="shared" si="121"/>
        <v>0</v>
      </c>
      <c r="D3845" s="30">
        <v>0</v>
      </c>
      <c r="E3845" s="31">
        <v>0</v>
      </c>
      <c r="F3845" s="32">
        <v>0</v>
      </c>
      <c r="G3845" s="32">
        <v>0</v>
      </c>
      <c r="H3845" s="32">
        <v>0</v>
      </c>
      <c r="I3845" s="32">
        <v>0</v>
      </c>
      <c r="J3845" s="29">
        <f>Лист4!E3843/1000</f>
        <v>0</v>
      </c>
      <c r="K3845" s="33"/>
      <c r="L3845" s="33"/>
    </row>
    <row r="3846" spans="1:12" s="40" customFormat="1" ht="22.5" customHeight="1" x14ac:dyDescent="0.25">
      <c r="A3846" s="23" t="str">
        <f>Лист4!A3844</f>
        <v xml:space="preserve">Школьная ул. д.8 </v>
      </c>
      <c r="B3846" s="49">
        <f t="shared" si="120"/>
        <v>0</v>
      </c>
      <c r="C3846" s="49">
        <f t="shared" si="121"/>
        <v>0</v>
      </c>
      <c r="D3846" s="30">
        <v>0</v>
      </c>
      <c r="E3846" s="31">
        <v>0</v>
      </c>
      <c r="F3846" s="32">
        <v>0</v>
      </c>
      <c r="G3846" s="32">
        <v>0</v>
      </c>
      <c r="H3846" s="32">
        <v>0</v>
      </c>
      <c r="I3846" s="32">
        <v>0</v>
      </c>
      <c r="J3846" s="29">
        <f>Лист4!E3844/1000</f>
        <v>0</v>
      </c>
      <c r="K3846" s="33"/>
      <c r="L3846" s="33"/>
    </row>
    <row r="3847" spans="1:12" s="40" customFormat="1" ht="22.5" customHeight="1" x14ac:dyDescent="0.25">
      <c r="A3847" s="23" t="str">
        <f>Лист4!A3845</f>
        <v xml:space="preserve">Ленина ул. д.5 </v>
      </c>
      <c r="B3847" s="49">
        <f t="shared" si="120"/>
        <v>0</v>
      </c>
      <c r="C3847" s="49">
        <f t="shared" si="121"/>
        <v>0</v>
      </c>
      <c r="D3847" s="30">
        <v>0</v>
      </c>
      <c r="E3847" s="31">
        <v>0</v>
      </c>
      <c r="F3847" s="32">
        <v>0</v>
      </c>
      <c r="G3847" s="32">
        <v>0</v>
      </c>
      <c r="H3847" s="32">
        <v>0</v>
      </c>
      <c r="I3847" s="32">
        <v>0</v>
      </c>
      <c r="J3847" s="29">
        <f>Лист4!E3845/1000</f>
        <v>0</v>
      </c>
      <c r="K3847" s="33"/>
      <c r="L3847" s="33"/>
    </row>
    <row r="3848" spans="1:12" s="40" customFormat="1" ht="22.5" customHeight="1" x14ac:dyDescent="0.25">
      <c r="A3848" s="23" t="str">
        <f>Лист4!A3846</f>
        <v xml:space="preserve">Ленина ул. д.8 </v>
      </c>
      <c r="B3848" s="49">
        <f t="shared" si="120"/>
        <v>0</v>
      </c>
      <c r="C3848" s="49">
        <f t="shared" si="121"/>
        <v>0</v>
      </c>
      <c r="D3848" s="30">
        <v>0</v>
      </c>
      <c r="E3848" s="31">
        <v>0</v>
      </c>
      <c r="F3848" s="32">
        <v>0</v>
      </c>
      <c r="G3848" s="32">
        <v>0</v>
      </c>
      <c r="H3848" s="32">
        <v>0</v>
      </c>
      <c r="I3848" s="32">
        <v>0</v>
      </c>
      <c r="J3848" s="29">
        <f>Лист4!E3846/1000</f>
        <v>0</v>
      </c>
      <c r="K3848" s="33"/>
      <c r="L3848" s="33"/>
    </row>
    <row r="3849" spans="1:12" s="40" customFormat="1" ht="22.5" customHeight="1" x14ac:dyDescent="0.25">
      <c r="A3849" s="23" t="str">
        <f>Лист4!A3847</f>
        <v xml:space="preserve">Степная 3-я ул. д.1 </v>
      </c>
      <c r="B3849" s="49">
        <f t="shared" si="120"/>
        <v>0</v>
      </c>
      <c r="C3849" s="49">
        <f t="shared" si="121"/>
        <v>0</v>
      </c>
      <c r="D3849" s="30">
        <v>0</v>
      </c>
      <c r="E3849" s="31">
        <v>0</v>
      </c>
      <c r="F3849" s="32">
        <v>0</v>
      </c>
      <c r="G3849" s="32">
        <v>0</v>
      </c>
      <c r="H3849" s="32">
        <v>0</v>
      </c>
      <c r="I3849" s="32">
        <v>0</v>
      </c>
      <c r="J3849" s="29">
        <f>Лист4!E3847/1000</f>
        <v>0</v>
      </c>
      <c r="K3849" s="33"/>
      <c r="L3849" s="33"/>
    </row>
    <row r="3850" spans="1:12" s="40" customFormat="1" ht="22.5" customHeight="1" x14ac:dyDescent="0.25">
      <c r="A3850" s="23" t="str">
        <f>Лист4!A3848</f>
        <v xml:space="preserve">Степная 3-я ул. д.3 </v>
      </c>
      <c r="B3850" s="49">
        <f t="shared" si="120"/>
        <v>0</v>
      </c>
      <c r="C3850" s="49">
        <f t="shared" si="121"/>
        <v>0</v>
      </c>
      <c r="D3850" s="30">
        <v>0</v>
      </c>
      <c r="E3850" s="31">
        <v>0</v>
      </c>
      <c r="F3850" s="32">
        <v>0</v>
      </c>
      <c r="G3850" s="32">
        <v>0</v>
      </c>
      <c r="H3850" s="32">
        <v>0</v>
      </c>
      <c r="I3850" s="32">
        <v>0</v>
      </c>
      <c r="J3850" s="29">
        <f>Лист4!E3848/1000</f>
        <v>0</v>
      </c>
      <c r="K3850" s="33"/>
      <c r="L3850" s="33"/>
    </row>
    <row r="3851" spans="1:12" s="40" customFormat="1" ht="22.5" customHeight="1" x14ac:dyDescent="0.25">
      <c r="A3851" s="23" t="str">
        <f>Лист4!A3849</f>
        <v xml:space="preserve">Школьная ул. д.1 </v>
      </c>
      <c r="B3851" s="49">
        <f t="shared" si="120"/>
        <v>54.793480851063833</v>
      </c>
      <c r="C3851" s="49">
        <f t="shared" si="121"/>
        <v>3.7359191489361701</v>
      </c>
      <c r="D3851" s="30">
        <v>0</v>
      </c>
      <c r="E3851" s="31">
        <v>3.7359191489361701</v>
      </c>
      <c r="F3851" s="32">
        <v>0</v>
      </c>
      <c r="G3851" s="32">
        <v>0</v>
      </c>
      <c r="H3851" s="32">
        <v>0</v>
      </c>
      <c r="I3851" s="32">
        <v>0</v>
      </c>
      <c r="J3851" s="29">
        <f>Лист4!E3849/1000</f>
        <v>58.529400000000003</v>
      </c>
      <c r="K3851" s="33"/>
      <c r="L3851" s="33"/>
    </row>
    <row r="3852" spans="1:12" s="40" customFormat="1" ht="22.5" customHeight="1" x14ac:dyDescent="0.25">
      <c r="A3852" s="23" t="str">
        <f>Лист4!A3850</f>
        <v xml:space="preserve">Школьная ул. д.10 </v>
      </c>
      <c r="B3852" s="49">
        <f t="shared" si="120"/>
        <v>25.331361702127658</v>
      </c>
      <c r="C3852" s="49">
        <f t="shared" si="121"/>
        <v>1.7271382978723404</v>
      </c>
      <c r="D3852" s="30">
        <v>0</v>
      </c>
      <c r="E3852" s="31">
        <v>1.7271382978723404</v>
      </c>
      <c r="F3852" s="32">
        <v>0</v>
      </c>
      <c r="G3852" s="32">
        <v>0</v>
      </c>
      <c r="H3852" s="32">
        <v>0</v>
      </c>
      <c r="I3852" s="32">
        <v>0</v>
      </c>
      <c r="J3852" s="29">
        <f>Лист4!E3850/1000</f>
        <v>27.058499999999999</v>
      </c>
      <c r="K3852" s="33"/>
      <c r="L3852" s="33"/>
    </row>
    <row r="3853" spans="1:12" s="40" customFormat="1" ht="22.5" customHeight="1" x14ac:dyDescent="0.25">
      <c r="A3853" s="23" t="str">
        <f>Лист4!A3851</f>
        <v xml:space="preserve">Школьная ул. д.11 </v>
      </c>
      <c r="B3853" s="49">
        <f t="shared" si="120"/>
        <v>0</v>
      </c>
      <c r="C3853" s="49">
        <f t="shared" si="121"/>
        <v>0</v>
      </c>
      <c r="D3853" s="30">
        <v>0</v>
      </c>
      <c r="E3853" s="31">
        <v>0</v>
      </c>
      <c r="F3853" s="32">
        <v>0</v>
      </c>
      <c r="G3853" s="32">
        <v>0</v>
      </c>
      <c r="H3853" s="32">
        <v>0</v>
      </c>
      <c r="I3853" s="32">
        <v>0</v>
      </c>
      <c r="J3853" s="29">
        <f>Лист4!E3851/1000</f>
        <v>0</v>
      </c>
      <c r="K3853" s="33"/>
      <c r="L3853" s="33"/>
    </row>
    <row r="3854" spans="1:12" s="40" customFormat="1" ht="22.5" customHeight="1" x14ac:dyDescent="0.25">
      <c r="A3854" s="23" t="str">
        <f>Лист4!A3852</f>
        <v xml:space="preserve">Школьная ул. д.12 </v>
      </c>
      <c r="B3854" s="49">
        <f t="shared" si="120"/>
        <v>17.575285106382978</v>
      </c>
      <c r="C3854" s="49">
        <f t="shared" si="121"/>
        <v>1.1983148936170211</v>
      </c>
      <c r="D3854" s="30">
        <v>0</v>
      </c>
      <c r="E3854" s="31">
        <v>1.1983148936170211</v>
      </c>
      <c r="F3854" s="32">
        <v>0</v>
      </c>
      <c r="G3854" s="32">
        <v>0</v>
      </c>
      <c r="H3854" s="32">
        <v>0</v>
      </c>
      <c r="I3854" s="32">
        <v>0</v>
      </c>
      <c r="J3854" s="29">
        <f>Лист4!E3852/1000</f>
        <v>18.773599999999998</v>
      </c>
      <c r="K3854" s="33"/>
      <c r="L3854" s="33"/>
    </row>
    <row r="3855" spans="1:12" s="40" customFormat="1" ht="22.5" customHeight="1" x14ac:dyDescent="0.25">
      <c r="A3855" s="23" t="str">
        <f>Лист4!A3853</f>
        <v xml:space="preserve">Школьная ул. д.13 </v>
      </c>
      <c r="B3855" s="49">
        <f t="shared" si="120"/>
        <v>6.6741446808510636</v>
      </c>
      <c r="C3855" s="49">
        <f t="shared" si="121"/>
        <v>0.45505531914893615</v>
      </c>
      <c r="D3855" s="30">
        <v>0</v>
      </c>
      <c r="E3855" s="31">
        <v>0.45505531914893615</v>
      </c>
      <c r="F3855" s="32">
        <v>0</v>
      </c>
      <c r="G3855" s="32">
        <v>0</v>
      </c>
      <c r="H3855" s="32">
        <v>0</v>
      </c>
      <c r="I3855" s="32">
        <v>0</v>
      </c>
      <c r="J3855" s="29">
        <f>Лист4!E3853/1000</f>
        <v>7.1292</v>
      </c>
      <c r="K3855" s="33"/>
      <c r="L3855" s="33"/>
    </row>
    <row r="3856" spans="1:12" s="40" customFormat="1" ht="22.5" customHeight="1" x14ac:dyDescent="0.25">
      <c r="A3856" s="23" t="str">
        <f>Лист4!A3854</f>
        <v xml:space="preserve">Школьная ул. д.14 </v>
      </c>
      <c r="B3856" s="49">
        <f t="shared" si="120"/>
        <v>8.8808851063829781</v>
      </c>
      <c r="C3856" s="49">
        <f t="shared" si="121"/>
        <v>0.60551489361702127</v>
      </c>
      <c r="D3856" s="30">
        <v>0</v>
      </c>
      <c r="E3856" s="31">
        <v>0.60551489361702127</v>
      </c>
      <c r="F3856" s="32">
        <v>0</v>
      </c>
      <c r="G3856" s="32">
        <v>0</v>
      </c>
      <c r="H3856" s="32">
        <v>0</v>
      </c>
      <c r="I3856" s="32">
        <v>0</v>
      </c>
      <c r="J3856" s="29">
        <f>Лист4!E3854/1000</f>
        <v>9.4863999999999997</v>
      </c>
      <c r="K3856" s="33"/>
      <c r="L3856" s="33"/>
    </row>
    <row r="3857" spans="1:12" s="40" customFormat="1" ht="22.5" customHeight="1" x14ac:dyDescent="0.25">
      <c r="A3857" s="23" t="str">
        <f>Лист4!A3855</f>
        <v xml:space="preserve">Школьная ул. д.2 </v>
      </c>
      <c r="B3857" s="49">
        <f t="shared" si="120"/>
        <v>23.939426382978723</v>
      </c>
      <c r="C3857" s="49">
        <f t="shared" si="121"/>
        <v>1.6322336170212768</v>
      </c>
      <c r="D3857" s="30">
        <v>0</v>
      </c>
      <c r="E3857" s="31">
        <v>1.6322336170212768</v>
      </c>
      <c r="F3857" s="32">
        <v>0</v>
      </c>
      <c r="G3857" s="32">
        <v>0</v>
      </c>
      <c r="H3857" s="32">
        <v>0</v>
      </c>
      <c r="I3857" s="32">
        <v>0</v>
      </c>
      <c r="J3857" s="29">
        <f>Лист4!E3855/1000</f>
        <v>25.571660000000001</v>
      </c>
      <c r="K3857" s="33"/>
      <c r="L3857" s="33"/>
    </row>
    <row r="3858" spans="1:12" s="40" customFormat="1" ht="22.5" customHeight="1" x14ac:dyDescent="0.25">
      <c r="A3858" s="23" t="str">
        <f>Лист4!A3856</f>
        <v xml:space="preserve">Школьная ул. д.3 </v>
      </c>
      <c r="B3858" s="49">
        <f t="shared" si="120"/>
        <v>36.920119148936166</v>
      </c>
      <c r="C3858" s="49">
        <f t="shared" si="121"/>
        <v>2.5172808510638296</v>
      </c>
      <c r="D3858" s="30">
        <v>0</v>
      </c>
      <c r="E3858" s="31">
        <v>2.5172808510638296</v>
      </c>
      <c r="F3858" s="32">
        <v>0</v>
      </c>
      <c r="G3858" s="32">
        <v>0</v>
      </c>
      <c r="H3858" s="32">
        <v>0</v>
      </c>
      <c r="I3858" s="32">
        <v>0</v>
      </c>
      <c r="J3858" s="29">
        <f>Лист4!E3856/1000</f>
        <v>39.437399999999997</v>
      </c>
      <c r="K3858" s="33"/>
      <c r="L3858" s="33"/>
    </row>
    <row r="3859" spans="1:12" s="40" customFormat="1" ht="22.5" customHeight="1" x14ac:dyDescent="0.25">
      <c r="A3859" s="23" t="str">
        <f>Лист4!A3857</f>
        <v xml:space="preserve">Школьная ул. д.4 </v>
      </c>
      <c r="B3859" s="49">
        <f t="shared" si="120"/>
        <v>11.327846808510639</v>
      </c>
      <c r="C3859" s="49">
        <f t="shared" si="121"/>
        <v>0.77235319148936177</v>
      </c>
      <c r="D3859" s="30">
        <v>0</v>
      </c>
      <c r="E3859" s="31">
        <v>0.77235319148936177</v>
      </c>
      <c r="F3859" s="32">
        <v>0</v>
      </c>
      <c r="G3859" s="32">
        <v>0</v>
      </c>
      <c r="H3859" s="32">
        <v>0</v>
      </c>
      <c r="I3859" s="32">
        <v>0</v>
      </c>
      <c r="J3859" s="29">
        <f>Лист4!E3857/1000</f>
        <v>12.100200000000001</v>
      </c>
      <c r="K3859" s="33"/>
      <c r="L3859" s="33"/>
    </row>
    <row r="3860" spans="1:12" s="40" customFormat="1" ht="22.5" customHeight="1" x14ac:dyDescent="0.25">
      <c r="A3860" s="23" t="str">
        <f>Лист4!A3858</f>
        <v xml:space="preserve">Школьная ул. д.5 </v>
      </c>
      <c r="B3860" s="49">
        <f t="shared" si="120"/>
        <v>23.681080851063825</v>
      </c>
      <c r="C3860" s="49">
        <f t="shared" si="121"/>
        <v>1.6146191489361701</v>
      </c>
      <c r="D3860" s="30">
        <v>0</v>
      </c>
      <c r="E3860" s="31">
        <v>1.6146191489361701</v>
      </c>
      <c r="F3860" s="32">
        <v>0</v>
      </c>
      <c r="G3860" s="32">
        <v>0</v>
      </c>
      <c r="H3860" s="32">
        <v>0</v>
      </c>
      <c r="I3860" s="32">
        <v>0</v>
      </c>
      <c r="J3860" s="29">
        <f>Лист4!E3858/1000</f>
        <v>25.295699999999997</v>
      </c>
      <c r="K3860" s="33"/>
      <c r="L3860" s="33"/>
    </row>
    <row r="3861" spans="1:12" s="40" customFormat="1" ht="22.5" customHeight="1" x14ac:dyDescent="0.25">
      <c r="A3861" s="23" t="str">
        <f>Лист4!A3859</f>
        <v xml:space="preserve">Школьная ул. д.6 </v>
      </c>
      <c r="B3861" s="49">
        <f t="shared" si="120"/>
        <v>38.48623829787234</v>
      </c>
      <c r="C3861" s="49">
        <f t="shared" si="121"/>
        <v>2.6240617021276598</v>
      </c>
      <c r="D3861" s="30">
        <v>0</v>
      </c>
      <c r="E3861" s="31">
        <v>2.6240617021276598</v>
      </c>
      <c r="F3861" s="32">
        <v>0</v>
      </c>
      <c r="G3861" s="32">
        <v>0</v>
      </c>
      <c r="H3861" s="32">
        <v>0</v>
      </c>
      <c r="I3861" s="32">
        <v>0</v>
      </c>
      <c r="J3861" s="29">
        <f>Лист4!E3859/1000</f>
        <v>41.110300000000002</v>
      </c>
      <c r="K3861" s="33"/>
      <c r="L3861" s="33"/>
    </row>
    <row r="3862" spans="1:12" s="40" customFormat="1" ht="22.5" customHeight="1" x14ac:dyDescent="0.25">
      <c r="A3862" s="23" t="str">
        <f>Лист4!A3860</f>
        <v xml:space="preserve">Школьная ул. д.7 </v>
      </c>
      <c r="B3862" s="49">
        <f t="shared" si="120"/>
        <v>37.791787234042552</v>
      </c>
      <c r="C3862" s="49">
        <f t="shared" si="121"/>
        <v>2.5767127659574469</v>
      </c>
      <c r="D3862" s="30">
        <v>0</v>
      </c>
      <c r="E3862" s="31">
        <v>2.5767127659574469</v>
      </c>
      <c r="F3862" s="32">
        <v>0</v>
      </c>
      <c r="G3862" s="32">
        <v>0</v>
      </c>
      <c r="H3862" s="32">
        <v>0</v>
      </c>
      <c r="I3862" s="32">
        <v>0</v>
      </c>
      <c r="J3862" s="29">
        <f>Лист4!E3860/1000</f>
        <v>40.368499999999997</v>
      </c>
      <c r="K3862" s="33"/>
      <c r="L3862" s="33"/>
    </row>
    <row r="3863" spans="1:12" s="40" customFormat="1" ht="22.5" customHeight="1" x14ac:dyDescent="0.25">
      <c r="A3863" s="23" t="str">
        <f>Лист4!A3861</f>
        <v xml:space="preserve">Школьная ул. д.8 </v>
      </c>
      <c r="B3863" s="49">
        <f t="shared" si="120"/>
        <v>20.088059574468083</v>
      </c>
      <c r="C3863" s="49">
        <f t="shared" si="121"/>
        <v>1.3696404255319148</v>
      </c>
      <c r="D3863" s="30">
        <v>0</v>
      </c>
      <c r="E3863" s="31">
        <v>1.3696404255319148</v>
      </c>
      <c r="F3863" s="32">
        <v>0</v>
      </c>
      <c r="G3863" s="32">
        <v>0</v>
      </c>
      <c r="H3863" s="32">
        <v>0</v>
      </c>
      <c r="I3863" s="32">
        <v>0</v>
      </c>
      <c r="J3863" s="29">
        <f>Лист4!E3861/1000</f>
        <v>21.457699999999999</v>
      </c>
      <c r="K3863" s="33"/>
      <c r="L3863" s="33"/>
    </row>
    <row r="3864" spans="1:12" s="40" customFormat="1" ht="22.5" customHeight="1" x14ac:dyDescent="0.25">
      <c r="A3864" s="23" t="str">
        <f>Лист4!A3862</f>
        <v xml:space="preserve">Школьная ул. д.9 </v>
      </c>
      <c r="B3864" s="49">
        <f t="shared" si="120"/>
        <v>21.469940425531913</v>
      </c>
      <c r="C3864" s="49">
        <f t="shared" si="121"/>
        <v>1.4638595744680849</v>
      </c>
      <c r="D3864" s="30">
        <v>0</v>
      </c>
      <c r="E3864" s="31">
        <v>1.4638595744680849</v>
      </c>
      <c r="F3864" s="32">
        <v>0</v>
      </c>
      <c r="G3864" s="32">
        <v>0</v>
      </c>
      <c r="H3864" s="32">
        <v>0</v>
      </c>
      <c r="I3864" s="32">
        <v>0</v>
      </c>
      <c r="J3864" s="29">
        <f>Лист4!E3862/1000</f>
        <v>22.933799999999998</v>
      </c>
      <c r="K3864" s="33"/>
      <c r="L3864" s="33"/>
    </row>
    <row r="3865" spans="1:12" s="40" customFormat="1" ht="22.5" customHeight="1" x14ac:dyDescent="0.25">
      <c r="A3865" s="23" t="str">
        <f>Лист4!A3863</f>
        <v xml:space="preserve">Ленина ул. д.30 </v>
      </c>
      <c r="B3865" s="49">
        <f t="shared" si="120"/>
        <v>23.259429787234044</v>
      </c>
      <c r="C3865" s="49">
        <f t="shared" si="121"/>
        <v>1.5858702127659576</v>
      </c>
      <c r="D3865" s="30">
        <v>0</v>
      </c>
      <c r="E3865" s="31">
        <v>1.5858702127659576</v>
      </c>
      <c r="F3865" s="32">
        <v>0</v>
      </c>
      <c r="G3865" s="32">
        <v>0</v>
      </c>
      <c r="H3865" s="32">
        <v>0</v>
      </c>
      <c r="I3865" s="32">
        <v>0</v>
      </c>
      <c r="J3865" s="29">
        <f>Лист4!E3863/1000</f>
        <v>24.845300000000002</v>
      </c>
      <c r="K3865" s="33"/>
      <c r="L3865" s="33"/>
    </row>
    <row r="3866" spans="1:12" s="40" customFormat="1" ht="22.5" customHeight="1" x14ac:dyDescent="0.25">
      <c r="A3866" s="23" t="str">
        <f>Лист4!A3864</f>
        <v xml:space="preserve">Ленина ул. д.37 </v>
      </c>
      <c r="B3866" s="49">
        <f t="shared" si="120"/>
        <v>12.598417021276598</v>
      </c>
      <c r="C3866" s="49">
        <f t="shared" si="121"/>
        <v>0.85898297872340423</v>
      </c>
      <c r="D3866" s="30">
        <v>0</v>
      </c>
      <c r="E3866" s="31">
        <v>0.85898297872340423</v>
      </c>
      <c r="F3866" s="32">
        <v>0</v>
      </c>
      <c r="G3866" s="32">
        <v>0</v>
      </c>
      <c r="H3866" s="32">
        <v>0</v>
      </c>
      <c r="I3866" s="32">
        <v>0</v>
      </c>
      <c r="J3866" s="29">
        <f>Лист4!E3864/1000</f>
        <v>13.457400000000002</v>
      </c>
      <c r="K3866" s="33"/>
      <c r="L3866" s="33"/>
    </row>
    <row r="3867" spans="1:12" s="40" customFormat="1" ht="22.5" customHeight="1" x14ac:dyDescent="0.25">
      <c r="A3867" s="23" t="str">
        <f>Лист4!A3865</f>
        <v xml:space="preserve">Ленина ул. д.39 </v>
      </c>
      <c r="B3867" s="49">
        <f t="shared" si="120"/>
        <v>48.930434042553188</v>
      </c>
      <c r="C3867" s="49">
        <f t="shared" si="121"/>
        <v>3.3361659574468083</v>
      </c>
      <c r="D3867" s="30">
        <v>0</v>
      </c>
      <c r="E3867" s="31">
        <v>3.3361659574468083</v>
      </c>
      <c r="F3867" s="32">
        <v>0</v>
      </c>
      <c r="G3867" s="32">
        <v>0</v>
      </c>
      <c r="H3867" s="32">
        <v>0</v>
      </c>
      <c r="I3867" s="32">
        <v>0</v>
      </c>
      <c r="J3867" s="29">
        <f>Лист4!E3865/1000</f>
        <v>52.266599999999997</v>
      </c>
      <c r="K3867" s="33"/>
      <c r="L3867" s="33"/>
    </row>
    <row r="3868" spans="1:12" s="40" customFormat="1" ht="22.5" customHeight="1" x14ac:dyDescent="0.25">
      <c r="A3868" s="23" t="str">
        <f>Лист4!A3866</f>
        <v xml:space="preserve">Ленина ул. д.41 </v>
      </c>
      <c r="B3868" s="49">
        <f t="shared" si="120"/>
        <v>98.769327659574486</v>
      </c>
      <c r="C3868" s="49">
        <f t="shared" si="121"/>
        <v>6.7342723404255329</v>
      </c>
      <c r="D3868" s="30">
        <v>0</v>
      </c>
      <c r="E3868" s="31">
        <v>6.7342723404255329</v>
      </c>
      <c r="F3868" s="32">
        <v>0</v>
      </c>
      <c r="G3868" s="32">
        <v>0</v>
      </c>
      <c r="H3868" s="32">
        <v>0</v>
      </c>
      <c r="I3868" s="32">
        <v>0</v>
      </c>
      <c r="J3868" s="29">
        <f>Лист4!E3866/1000</f>
        <v>105.50360000000002</v>
      </c>
      <c r="K3868" s="33"/>
      <c r="L3868" s="33"/>
    </row>
    <row r="3869" spans="1:12" s="40" customFormat="1" ht="22.5" customHeight="1" x14ac:dyDescent="0.25">
      <c r="A3869" s="23" t="str">
        <f>Лист4!A3867</f>
        <v xml:space="preserve">Ленина ул. д.43 </v>
      </c>
      <c r="B3869" s="49">
        <f t="shared" si="120"/>
        <v>643.62267234042554</v>
      </c>
      <c r="C3869" s="49">
        <f t="shared" si="121"/>
        <v>5.3947276595744693</v>
      </c>
      <c r="D3869" s="30">
        <v>0</v>
      </c>
      <c r="E3869" s="31">
        <v>5.3947276595744693</v>
      </c>
      <c r="F3869" s="32">
        <v>0</v>
      </c>
      <c r="G3869" s="32">
        <v>0</v>
      </c>
      <c r="H3869" s="32">
        <v>0</v>
      </c>
      <c r="I3869" s="41">
        <v>564.5</v>
      </c>
      <c r="J3869" s="29">
        <f>Лист4!E3867/1000</f>
        <v>84.517400000000009</v>
      </c>
      <c r="K3869" s="33"/>
      <c r="L3869" s="33"/>
    </row>
    <row r="3870" spans="1:12" s="40" customFormat="1" ht="22.5" customHeight="1" x14ac:dyDescent="0.25">
      <c r="A3870" s="23" t="str">
        <f>Лист4!A3868</f>
        <v xml:space="preserve">Ленина ул. д.45 </v>
      </c>
      <c r="B3870" s="49">
        <f t="shared" si="120"/>
        <v>69.880893617021272</v>
      </c>
      <c r="C3870" s="49">
        <f t="shared" si="121"/>
        <v>4.7646063829787231</v>
      </c>
      <c r="D3870" s="30">
        <v>0</v>
      </c>
      <c r="E3870" s="31">
        <v>4.7646063829787231</v>
      </c>
      <c r="F3870" s="32">
        <v>0</v>
      </c>
      <c r="G3870" s="32">
        <v>0</v>
      </c>
      <c r="H3870" s="32">
        <v>0</v>
      </c>
      <c r="I3870" s="32">
        <v>0</v>
      </c>
      <c r="J3870" s="29">
        <f>Лист4!E3868/1000</f>
        <v>74.645499999999998</v>
      </c>
      <c r="K3870" s="33"/>
      <c r="L3870" s="33"/>
    </row>
    <row r="3871" spans="1:12" s="40" customFormat="1" ht="22.5" customHeight="1" x14ac:dyDescent="0.25">
      <c r="A3871" s="23" t="str">
        <f>Лист4!A3869</f>
        <v xml:space="preserve">Светлая ул. д.6 </v>
      </c>
      <c r="B3871" s="49">
        <f t="shared" si="120"/>
        <v>12.013965957446809</v>
      </c>
      <c r="C3871" s="49">
        <f t="shared" si="121"/>
        <v>0.81913404255319144</v>
      </c>
      <c r="D3871" s="30">
        <v>0</v>
      </c>
      <c r="E3871" s="31">
        <v>0.81913404255319144</v>
      </c>
      <c r="F3871" s="32">
        <v>0</v>
      </c>
      <c r="G3871" s="32">
        <v>0</v>
      </c>
      <c r="H3871" s="32">
        <v>0</v>
      </c>
      <c r="I3871" s="32">
        <v>0</v>
      </c>
      <c r="J3871" s="29">
        <f>Лист4!E3869/1000</f>
        <v>12.8331</v>
      </c>
      <c r="K3871" s="33"/>
      <c r="L3871" s="33"/>
    </row>
    <row r="3872" spans="1:12" s="40" customFormat="1" ht="22.5" customHeight="1" x14ac:dyDescent="0.25">
      <c r="A3872" s="23" t="str">
        <f>Лист4!A3870</f>
        <v xml:space="preserve">Санаторная ул. д.1 </v>
      </c>
      <c r="B3872" s="49">
        <f t="shared" si="120"/>
        <v>182.39862978723403</v>
      </c>
      <c r="C3872" s="49">
        <f t="shared" si="121"/>
        <v>12.436270212765958</v>
      </c>
      <c r="D3872" s="30">
        <v>0</v>
      </c>
      <c r="E3872" s="31">
        <v>12.436270212765958</v>
      </c>
      <c r="F3872" s="32">
        <v>0</v>
      </c>
      <c r="G3872" s="32">
        <v>0</v>
      </c>
      <c r="H3872" s="32">
        <v>0</v>
      </c>
      <c r="I3872" s="32">
        <v>0</v>
      </c>
      <c r="J3872" s="29">
        <f>Лист4!E3870/1000</f>
        <v>194.83489999999998</v>
      </c>
      <c r="K3872" s="33"/>
      <c r="L3872" s="33"/>
    </row>
    <row r="3873" spans="1:12" s="40" customFormat="1" ht="22.5" customHeight="1" x14ac:dyDescent="0.25">
      <c r="A3873" s="23" t="str">
        <f>Лист4!A3871</f>
        <v xml:space="preserve">Санаторная ул. д.2 </v>
      </c>
      <c r="B3873" s="49">
        <f t="shared" si="120"/>
        <v>180.58208510638298</v>
      </c>
      <c r="C3873" s="49">
        <f t="shared" si="121"/>
        <v>12.312414893617021</v>
      </c>
      <c r="D3873" s="30">
        <v>0</v>
      </c>
      <c r="E3873" s="31">
        <v>12.312414893617021</v>
      </c>
      <c r="F3873" s="32">
        <v>0</v>
      </c>
      <c r="G3873" s="32">
        <v>0</v>
      </c>
      <c r="H3873" s="32">
        <v>0</v>
      </c>
      <c r="I3873" s="32">
        <v>0</v>
      </c>
      <c r="J3873" s="29">
        <f>Лист4!E3871/1000</f>
        <v>192.89449999999999</v>
      </c>
      <c r="K3873" s="33"/>
      <c r="L3873" s="33"/>
    </row>
    <row r="3874" spans="1:12" s="40" customFormat="1" ht="22.5" customHeight="1" x14ac:dyDescent="0.25">
      <c r="A3874" s="23" t="str">
        <f>Лист4!A3872</f>
        <v xml:space="preserve">Санаторная ул. д.3 </v>
      </c>
      <c r="B3874" s="49">
        <f t="shared" si="120"/>
        <v>109.36302978723405</v>
      </c>
      <c r="C3874" s="49">
        <f t="shared" si="121"/>
        <v>7.456570212765957</v>
      </c>
      <c r="D3874" s="30">
        <v>0</v>
      </c>
      <c r="E3874" s="31">
        <v>7.456570212765957</v>
      </c>
      <c r="F3874" s="32">
        <v>0</v>
      </c>
      <c r="G3874" s="32">
        <v>0</v>
      </c>
      <c r="H3874" s="32">
        <v>0</v>
      </c>
      <c r="I3874" s="32">
        <v>0</v>
      </c>
      <c r="J3874" s="29">
        <f>Лист4!E3872/1000</f>
        <v>116.81960000000001</v>
      </c>
      <c r="K3874" s="33"/>
      <c r="L3874" s="33"/>
    </row>
    <row r="3875" spans="1:12" s="40" customFormat="1" ht="22.5" customHeight="1" x14ac:dyDescent="0.25">
      <c r="A3875" s="23" t="str">
        <f>Лист4!A3873</f>
        <v xml:space="preserve">Санаторная ул. д.4 </v>
      </c>
      <c r="B3875" s="49">
        <f t="shared" si="120"/>
        <v>212.1078978723404</v>
      </c>
      <c r="C3875" s="49">
        <f t="shared" si="121"/>
        <v>14.461902127659574</v>
      </c>
      <c r="D3875" s="30">
        <v>0</v>
      </c>
      <c r="E3875" s="31">
        <v>14.461902127659574</v>
      </c>
      <c r="F3875" s="32">
        <v>0</v>
      </c>
      <c r="G3875" s="32">
        <v>0</v>
      </c>
      <c r="H3875" s="32">
        <v>0</v>
      </c>
      <c r="I3875" s="32">
        <v>0</v>
      </c>
      <c r="J3875" s="29">
        <f>Лист4!E3873/1000</f>
        <v>226.56979999999999</v>
      </c>
      <c r="K3875" s="33"/>
      <c r="L3875" s="33"/>
    </row>
    <row r="3876" spans="1:12" s="40" customFormat="1" ht="22.5" customHeight="1" x14ac:dyDescent="0.25">
      <c r="A3876" s="23" t="str">
        <f>Лист4!A3874</f>
        <v xml:space="preserve">Железнодорожная ул. д.20 </v>
      </c>
      <c r="B3876" s="49">
        <f t="shared" si="120"/>
        <v>0</v>
      </c>
      <c r="C3876" s="49">
        <f t="shared" si="121"/>
        <v>0</v>
      </c>
      <c r="D3876" s="30">
        <v>0</v>
      </c>
      <c r="E3876" s="31">
        <v>0</v>
      </c>
      <c r="F3876" s="32">
        <v>0</v>
      </c>
      <c r="G3876" s="32">
        <v>0</v>
      </c>
      <c r="H3876" s="32">
        <v>0</v>
      </c>
      <c r="I3876" s="32">
        <v>0</v>
      </c>
      <c r="J3876" s="29">
        <f>Лист4!E3874/1000</f>
        <v>0</v>
      </c>
      <c r="K3876" s="33"/>
      <c r="L3876" s="33"/>
    </row>
    <row r="3877" spans="1:12" s="40" customFormat="1" ht="22.5" customHeight="1" x14ac:dyDescent="0.25">
      <c r="A3877" s="23" t="str">
        <f>Лист4!A3875</f>
        <v xml:space="preserve">Железнодорожная ул. д.22 </v>
      </c>
      <c r="B3877" s="49">
        <f t="shared" si="120"/>
        <v>0</v>
      </c>
      <c r="C3877" s="49">
        <f t="shared" si="121"/>
        <v>0</v>
      </c>
      <c r="D3877" s="30">
        <v>0</v>
      </c>
      <c r="E3877" s="31">
        <v>0</v>
      </c>
      <c r="F3877" s="32">
        <v>0</v>
      </c>
      <c r="G3877" s="32">
        <v>0</v>
      </c>
      <c r="H3877" s="32">
        <v>0</v>
      </c>
      <c r="I3877" s="32">
        <v>0</v>
      </c>
      <c r="J3877" s="29">
        <f>Лист4!E3875/1000</f>
        <v>0</v>
      </c>
      <c r="K3877" s="33"/>
      <c r="L3877" s="33"/>
    </row>
    <row r="3878" spans="1:12" s="40" customFormat="1" ht="22.5" customHeight="1" x14ac:dyDescent="0.25">
      <c r="A3878" s="23" t="str">
        <f>Лист4!A3876</f>
        <v xml:space="preserve">Железнодорожная ул. д.6 </v>
      </c>
      <c r="B3878" s="49">
        <f t="shared" si="120"/>
        <v>0</v>
      </c>
      <c r="C3878" s="49">
        <f t="shared" si="121"/>
        <v>0</v>
      </c>
      <c r="D3878" s="30">
        <v>0</v>
      </c>
      <c r="E3878" s="31">
        <v>0</v>
      </c>
      <c r="F3878" s="32">
        <v>0</v>
      </c>
      <c r="G3878" s="32">
        <v>0</v>
      </c>
      <c r="H3878" s="32">
        <v>0</v>
      </c>
      <c r="I3878" s="32">
        <v>0</v>
      </c>
      <c r="J3878" s="29">
        <f>Лист4!E3876/1000</f>
        <v>0</v>
      </c>
      <c r="K3878" s="33"/>
      <c r="L3878" s="33"/>
    </row>
    <row r="3879" spans="1:12" s="40" customFormat="1" ht="22.5" customHeight="1" x14ac:dyDescent="0.25">
      <c r="A3879" s="23" t="str">
        <f>Лист4!A3877</f>
        <v xml:space="preserve">Центральная ул. д.12 </v>
      </c>
      <c r="B3879" s="49">
        <f t="shared" si="120"/>
        <v>0</v>
      </c>
      <c r="C3879" s="49">
        <f t="shared" si="121"/>
        <v>0</v>
      </c>
      <c r="D3879" s="30">
        <v>0</v>
      </c>
      <c r="E3879" s="31">
        <v>0</v>
      </c>
      <c r="F3879" s="32">
        <v>0</v>
      </c>
      <c r="G3879" s="32">
        <v>0</v>
      </c>
      <c r="H3879" s="32">
        <v>0</v>
      </c>
      <c r="I3879" s="32">
        <v>0</v>
      </c>
      <c r="J3879" s="29">
        <f>Лист4!E3877/1000</f>
        <v>0</v>
      </c>
      <c r="K3879" s="33"/>
      <c r="L3879" s="33"/>
    </row>
    <row r="3880" spans="1:12" s="40" customFormat="1" ht="22.5" customHeight="1" x14ac:dyDescent="0.25">
      <c r="A3880" s="23" t="str">
        <f>Лист4!A3878</f>
        <v xml:space="preserve">Центральная ул. д.18 </v>
      </c>
      <c r="B3880" s="49">
        <f t="shared" si="120"/>
        <v>19.367114893617021</v>
      </c>
      <c r="C3880" s="49">
        <f t="shared" si="121"/>
        <v>1.3204851063829788</v>
      </c>
      <c r="D3880" s="30">
        <v>0</v>
      </c>
      <c r="E3880" s="31">
        <v>1.3204851063829788</v>
      </c>
      <c r="F3880" s="32">
        <v>0</v>
      </c>
      <c r="G3880" s="32">
        <v>0</v>
      </c>
      <c r="H3880" s="32">
        <v>0</v>
      </c>
      <c r="I3880" s="32">
        <v>0</v>
      </c>
      <c r="J3880" s="29">
        <f>Лист4!E3878/1000</f>
        <v>20.6876</v>
      </c>
      <c r="K3880" s="33"/>
      <c r="L3880" s="33"/>
    </row>
    <row r="3881" spans="1:12" s="40" customFormat="1" ht="22.5" customHeight="1" x14ac:dyDescent="0.25">
      <c r="A3881" s="23" t="str">
        <f>Лист4!A3879</f>
        <v xml:space="preserve">Центральная ул. д.20 </v>
      </c>
      <c r="B3881" s="49">
        <f t="shared" si="120"/>
        <v>0</v>
      </c>
      <c r="C3881" s="49">
        <f t="shared" si="121"/>
        <v>0</v>
      </c>
      <c r="D3881" s="30">
        <v>0</v>
      </c>
      <c r="E3881" s="31">
        <v>0</v>
      </c>
      <c r="F3881" s="32">
        <v>0</v>
      </c>
      <c r="G3881" s="32">
        <v>0</v>
      </c>
      <c r="H3881" s="32">
        <v>0</v>
      </c>
      <c r="I3881" s="32">
        <v>0</v>
      </c>
      <c r="J3881" s="29">
        <f>Лист4!E3879/1000</f>
        <v>0</v>
      </c>
      <c r="K3881" s="33"/>
      <c r="L3881" s="33"/>
    </row>
    <row r="3882" spans="1:12" s="40" customFormat="1" ht="22.5" customHeight="1" x14ac:dyDescent="0.25">
      <c r="A3882" s="23" t="str">
        <f>Лист4!A3880</f>
        <v xml:space="preserve">Школьная ул. д.10А </v>
      </c>
      <c r="B3882" s="49">
        <f t="shared" si="120"/>
        <v>50.830672340425522</v>
      </c>
      <c r="C3882" s="49">
        <f t="shared" si="121"/>
        <v>3.4657276595744673</v>
      </c>
      <c r="D3882" s="30">
        <v>0</v>
      </c>
      <c r="E3882" s="31">
        <v>3.4657276595744673</v>
      </c>
      <c r="F3882" s="32">
        <v>0</v>
      </c>
      <c r="G3882" s="32">
        <v>0</v>
      </c>
      <c r="H3882" s="32">
        <v>0</v>
      </c>
      <c r="I3882" s="32">
        <v>0</v>
      </c>
      <c r="J3882" s="29">
        <f>Лист4!E3880/1000</f>
        <v>54.296399999999991</v>
      </c>
      <c r="K3882" s="33"/>
      <c r="L3882" s="33"/>
    </row>
    <row r="3883" spans="1:12" s="40" customFormat="1" ht="22.5" customHeight="1" x14ac:dyDescent="0.25">
      <c r="A3883" s="23" t="str">
        <f>Лист4!A3881</f>
        <v xml:space="preserve">Школьная ул. д.11 </v>
      </c>
      <c r="B3883" s="49">
        <f t="shared" si="120"/>
        <v>132.02452765957446</v>
      </c>
      <c r="C3883" s="49">
        <f t="shared" si="121"/>
        <v>9.0016723404255305</v>
      </c>
      <c r="D3883" s="30">
        <v>0</v>
      </c>
      <c r="E3883" s="31">
        <v>9.0016723404255305</v>
      </c>
      <c r="F3883" s="32">
        <v>0</v>
      </c>
      <c r="G3883" s="32">
        <v>0</v>
      </c>
      <c r="H3883" s="32">
        <v>0</v>
      </c>
      <c r="I3883" s="32">
        <v>0</v>
      </c>
      <c r="J3883" s="29">
        <f>Лист4!E3881/1000</f>
        <v>141.02619999999999</v>
      </c>
      <c r="K3883" s="33"/>
      <c r="L3883" s="33"/>
    </row>
    <row r="3884" spans="1:12" s="40" customFormat="1" ht="22.5" customHeight="1" x14ac:dyDescent="0.25">
      <c r="A3884" s="23" t="str">
        <f>Лист4!A3882</f>
        <v xml:space="preserve">Школьная ул. д.13 </v>
      </c>
      <c r="B3884" s="49">
        <f t="shared" si="120"/>
        <v>46.520357446808511</v>
      </c>
      <c r="C3884" s="49">
        <f t="shared" si="121"/>
        <v>3.1718425531914898</v>
      </c>
      <c r="D3884" s="30">
        <v>0</v>
      </c>
      <c r="E3884" s="31">
        <v>3.1718425531914898</v>
      </c>
      <c r="F3884" s="32">
        <v>0</v>
      </c>
      <c r="G3884" s="32">
        <v>0</v>
      </c>
      <c r="H3884" s="32">
        <v>0</v>
      </c>
      <c r="I3884" s="32">
        <v>0</v>
      </c>
      <c r="J3884" s="29">
        <f>Лист4!E3882/1000</f>
        <v>49.6922</v>
      </c>
      <c r="K3884" s="33"/>
      <c r="L3884" s="33"/>
    </row>
    <row r="3885" spans="1:12" s="40" customFormat="1" ht="22.5" customHeight="1" x14ac:dyDescent="0.25">
      <c r="A3885" s="23" t="str">
        <f>Лист4!A3883</f>
        <v xml:space="preserve">Школьная ул. д.15 </v>
      </c>
      <c r="B3885" s="49">
        <f t="shared" si="120"/>
        <v>87.054468085106379</v>
      </c>
      <c r="C3885" s="49">
        <f t="shared" si="121"/>
        <v>5.935531914893617</v>
      </c>
      <c r="D3885" s="30">
        <v>0</v>
      </c>
      <c r="E3885" s="31">
        <v>5.935531914893617</v>
      </c>
      <c r="F3885" s="32">
        <v>0</v>
      </c>
      <c r="G3885" s="32">
        <v>0</v>
      </c>
      <c r="H3885" s="32">
        <v>0</v>
      </c>
      <c r="I3885" s="32">
        <v>0</v>
      </c>
      <c r="J3885" s="29">
        <f>Лист4!E3883/1000</f>
        <v>92.99</v>
      </c>
      <c r="K3885" s="33"/>
      <c r="L3885" s="33"/>
    </row>
    <row r="3886" spans="1:12" s="40" customFormat="1" ht="22.5" customHeight="1" x14ac:dyDescent="0.25">
      <c r="A3886" s="23" t="str">
        <f>Лист4!A3884</f>
        <v xml:space="preserve">Школьная ул. д.17 </v>
      </c>
      <c r="B3886" s="49">
        <f t="shared" si="120"/>
        <v>107.98292765957447</v>
      </c>
      <c r="C3886" s="49">
        <f t="shared" si="121"/>
        <v>7.3624723404255317</v>
      </c>
      <c r="D3886" s="30">
        <v>0</v>
      </c>
      <c r="E3886" s="31">
        <v>7.3624723404255317</v>
      </c>
      <c r="F3886" s="32">
        <v>0</v>
      </c>
      <c r="G3886" s="32">
        <v>0</v>
      </c>
      <c r="H3886" s="32">
        <v>0</v>
      </c>
      <c r="I3886" s="32">
        <v>0</v>
      </c>
      <c r="J3886" s="29">
        <f>Лист4!E3884/1000</f>
        <v>115.3454</v>
      </c>
      <c r="K3886" s="33"/>
      <c r="L3886" s="33"/>
    </row>
    <row r="3887" spans="1:12" s="40" customFormat="1" ht="22.5" customHeight="1" x14ac:dyDescent="0.25">
      <c r="A3887" s="23" t="str">
        <f>Лист4!A3885</f>
        <v xml:space="preserve">Школьная ул. д.1А </v>
      </c>
      <c r="B3887" s="49">
        <f t="shared" si="120"/>
        <v>34.237336170212764</v>
      </c>
      <c r="C3887" s="49">
        <f t="shared" si="121"/>
        <v>2.3343638297872342</v>
      </c>
      <c r="D3887" s="30">
        <v>0</v>
      </c>
      <c r="E3887" s="31">
        <v>2.3343638297872342</v>
      </c>
      <c r="F3887" s="32">
        <v>0</v>
      </c>
      <c r="G3887" s="32">
        <v>0</v>
      </c>
      <c r="H3887" s="32">
        <v>0</v>
      </c>
      <c r="I3887" s="32">
        <v>0</v>
      </c>
      <c r="J3887" s="29">
        <f>Лист4!E3885/1000</f>
        <v>36.5717</v>
      </c>
      <c r="K3887" s="33"/>
      <c r="L3887" s="33"/>
    </row>
    <row r="3888" spans="1:12" s="40" customFormat="1" ht="22.5" customHeight="1" x14ac:dyDescent="0.25">
      <c r="A3888" s="23" t="str">
        <f>Лист4!A3886</f>
        <v xml:space="preserve">Школьная ул. д.2А </v>
      </c>
      <c r="B3888" s="49">
        <f t="shared" si="120"/>
        <v>12.563029787234044</v>
      </c>
      <c r="C3888" s="49">
        <f t="shared" si="121"/>
        <v>0.85657021276595757</v>
      </c>
      <c r="D3888" s="30">
        <v>0</v>
      </c>
      <c r="E3888" s="31">
        <v>0.85657021276595757</v>
      </c>
      <c r="F3888" s="32">
        <v>0</v>
      </c>
      <c r="G3888" s="32">
        <v>0</v>
      </c>
      <c r="H3888" s="32">
        <v>0</v>
      </c>
      <c r="I3888" s="32">
        <v>0</v>
      </c>
      <c r="J3888" s="29">
        <f>Лист4!E3886/1000</f>
        <v>13.419600000000001</v>
      </c>
      <c r="K3888" s="33"/>
      <c r="L3888" s="33"/>
    </row>
    <row r="3889" spans="1:12" s="40" customFormat="1" ht="22.5" customHeight="1" x14ac:dyDescent="0.25">
      <c r="A3889" s="23" t="str">
        <f>Лист4!A3887</f>
        <v xml:space="preserve">Школьная ул. д.3А </v>
      </c>
      <c r="B3889" s="49">
        <f t="shared" si="120"/>
        <v>28.134536170212762</v>
      </c>
      <c r="C3889" s="49">
        <f t="shared" si="121"/>
        <v>1.9182638297872341</v>
      </c>
      <c r="D3889" s="30">
        <v>0</v>
      </c>
      <c r="E3889" s="31">
        <v>1.9182638297872341</v>
      </c>
      <c r="F3889" s="32">
        <v>0</v>
      </c>
      <c r="G3889" s="32">
        <v>0</v>
      </c>
      <c r="H3889" s="32">
        <v>0</v>
      </c>
      <c r="I3889" s="32">
        <v>0</v>
      </c>
      <c r="J3889" s="29">
        <f>Лист4!E3887/1000</f>
        <v>30.052799999999998</v>
      </c>
      <c r="K3889" s="33"/>
      <c r="L3889" s="33"/>
    </row>
    <row r="3890" spans="1:12" s="40" customFormat="1" ht="22.5" customHeight="1" x14ac:dyDescent="0.25">
      <c r="A3890" s="23" t="str">
        <f>Лист4!A3888</f>
        <v xml:space="preserve">Школьная ул. д.4А </v>
      </c>
      <c r="B3890" s="49">
        <f t="shared" si="120"/>
        <v>56.866732765957458</v>
      </c>
      <c r="C3890" s="49">
        <f t="shared" si="121"/>
        <v>3.8772772340425541</v>
      </c>
      <c r="D3890" s="30">
        <v>0</v>
      </c>
      <c r="E3890" s="31">
        <v>3.8772772340425541</v>
      </c>
      <c r="F3890" s="32">
        <v>0</v>
      </c>
      <c r="G3890" s="32">
        <v>0</v>
      </c>
      <c r="H3890" s="32">
        <v>0</v>
      </c>
      <c r="I3890" s="32">
        <v>0</v>
      </c>
      <c r="J3890" s="29">
        <f>Лист4!E3888/1000</f>
        <v>60.74401000000001</v>
      </c>
      <c r="K3890" s="33"/>
      <c r="L3890" s="33"/>
    </row>
    <row r="3891" spans="1:12" s="40" customFormat="1" ht="22.5" customHeight="1" x14ac:dyDescent="0.25">
      <c r="A3891" s="23" t="str">
        <f>Лист4!A3889</f>
        <v xml:space="preserve">Школьная ул. д.5А </v>
      </c>
      <c r="B3891" s="49">
        <f t="shared" si="120"/>
        <v>17.191080851063827</v>
      </c>
      <c r="C3891" s="49">
        <f t="shared" si="121"/>
        <v>1.17211914893617</v>
      </c>
      <c r="D3891" s="30">
        <v>0</v>
      </c>
      <c r="E3891" s="31">
        <v>1.17211914893617</v>
      </c>
      <c r="F3891" s="32">
        <v>0</v>
      </c>
      <c r="G3891" s="32">
        <v>0</v>
      </c>
      <c r="H3891" s="32">
        <v>0</v>
      </c>
      <c r="I3891" s="32">
        <v>0</v>
      </c>
      <c r="J3891" s="29">
        <f>Лист4!E3889/1000</f>
        <v>18.363199999999996</v>
      </c>
      <c r="K3891" s="33"/>
      <c r="L3891" s="33"/>
    </row>
    <row r="3892" spans="1:12" s="40" customFormat="1" ht="22.5" customHeight="1" x14ac:dyDescent="0.25">
      <c r="A3892" s="23" t="str">
        <f>Лист4!A3890</f>
        <v xml:space="preserve">Школьная ул. д.6А </v>
      </c>
      <c r="B3892" s="49">
        <f t="shared" si="120"/>
        <v>60.925676595744683</v>
      </c>
      <c r="C3892" s="49">
        <f t="shared" si="121"/>
        <v>4.1540234042553195</v>
      </c>
      <c r="D3892" s="30">
        <v>0</v>
      </c>
      <c r="E3892" s="31">
        <v>4.1540234042553195</v>
      </c>
      <c r="F3892" s="32">
        <v>0</v>
      </c>
      <c r="G3892" s="32">
        <v>0</v>
      </c>
      <c r="H3892" s="32">
        <v>0</v>
      </c>
      <c r="I3892" s="32">
        <v>0</v>
      </c>
      <c r="J3892" s="29">
        <f>Лист4!E3890/1000</f>
        <v>65.079700000000003</v>
      </c>
      <c r="K3892" s="33"/>
      <c r="L3892" s="33"/>
    </row>
    <row r="3893" spans="1:12" s="40" customFormat="1" ht="22.5" customHeight="1" x14ac:dyDescent="0.25">
      <c r="A3893" s="23" t="str">
        <f>Лист4!A3891</f>
        <v xml:space="preserve">Школьная ул. д.7А </v>
      </c>
      <c r="B3893" s="49">
        <f t="shared" si="120"/>
        <v>55.756144680851058</v>
      </c>
      <c r="C3893" s="49">
        <f t="shared" si="121"/>
        <v>3.8015553191489362</v>
      </c>
      <c r="D3893" s="30">
        <v>0</v>
      </c>
      <c r="E3893" s="31">
        <v>3.8015553191489362</v>
      </c>
      <c r="F3893" s="32">
        <v>0</v>
      </c>
      <c r="G3893" s="32">
        <v>0</v>
      </c>
      <c r="H3893" s="32">
        <v>0</v>
      </c>
      <c r="I3893" s="32">
        <v>0</v>
      </c>
      <c r="J3893" s="29">
        <f>Лист4!E3891/1000</f>
        <v>59.557699999999997</v>
      </c>
      <c r="K3893" s="33"/>
      <c r="L3893" s="33"/>
    </row>
    <row r="3894" spans="1:12" s="40" customFormat="1" ht="22.5" customHeight="1" x14ac:dyDescent="0.25">
      <c r="A3894" s="23" t="str">
        <f>Лист4!A3892</f>
        <v xml:space="preserve">Школьная ул. д.8А </v>
      </c>
      <c r="B3894" s="49">
        <f t="shared" si="120"/>
        <v>84.092425531914884</v>
      </c>
      <c r="C3894" s="49">
        <f t="shared" si="121"/>
        <v>5.7335744680851057</v>
      </c>
      <c r="D3894" s="30">
        <v>0</v>
      </c>
      <c r="E3894" s="31">
        <v>5.7335744680851057</v>
      </c>
      <c r="F3894" s="32">
        <v>0</v>
      </c>
      <c r="G3894" s="32">
        <v>0</v>
      </c>
      <c r="H3894" s="32">
        <v>0</v>
      </c>
      <c r="I3894" s="32">
        <v>0</v>
      </c>
      <c r="J3894" s="29">
        <f>Лист4!E3892/1000</f>
        <v>89.825999999999993</v>
      </c>
      <c r="K3894" s="33"/>
      <c r="L3894" s="33"/>
    </row>
    <row r="3895" spans="1:12" s="40" customFormat="1" ht="22.5" customHeight="1" x14ac:dyDescent="0.25">
      <c r="A3895" s="23" t="str">
        <f>Лист4!A3893</f>
        <v xml:space="preserve">Школьная ул. д.9А </v>
      </c>
      <c r="B3895" s="49">
        <f t="shared" si="120"/>
        <v>52.414204255319149</v>
      </c>
      <c r="C3895" s="49">
        <f t="shared" si="121"/>
        <v>3.573695744680851</v>
      </c>
      <c r="D3895" s="30">
        <v>0</v>
      </c>
      <c r="E3895" s="31">
        <v>3.573695744680851</v>
      </c>
      <c r="F3895" s="32">
        <v>0</v>
      </c>
      <c r="G3895" s="32">
        <v>0</v>
      </c>
      <c r="H3895" s="32">
        <v>0</v>
      </c>
      <c r="I3895" s="32">
        <v>0</v>
      </c>
      <c r="J3895" s="29">
        <f>Лист4!E3893/1000</f>
        <v>55.987899999999996</v>
      </c>
      <c r="K3895" s="33"/>
      <c r="L3895" s="33"/>
    </row>
    <row r="3896" spans="1:12" s="40" customFormat="1" ht="22.5" customHeight="1" x14ac:dyDescent="0.25">
      <c r="A3896" s="23" t="str">
        <f>Лист4!A3894</f>
        <v xml:space="preserve">Заводская ул. д.51 </v>
      </c>
      <c r="B3896" s="49">
        <f t="shared" si="120"/>
        <v>0</v>
      </c>
      <c r="C3896" s="49">
        <f t="shared" si="121"/>
        <v>0</v>
      </c>
      <c r="D3896" s="30">
        <v>0</v>
      </c>
      <c r="E3896" s="31">
        <v>0</v>
      </c>
      <c r="F3896" s="32">
        <v>0</v>
      </c>
      <c r="G3896" s="32">
        <v>0</v>
      </c>
      <c r="H3896" s="32">
        <v>0</v>
      </c>
      <c r="I3896" s="32">
        <v>0</v>
      </c>
      <c r="J3896" s="29">
        <f>Лист4!E3894/1000</f>
        <v>0</v>
      </c>
      <c r="K3896" s="33"/>
      <c r="L3896" s="33"/>
    </row>
    <row r="3897" spans="1:12" s="40" customFormat="1" ht="22.5" customHeight="1" x14ac:dyDescent="0.25">
      <c r="A3897" s="23" t="str">
        <f>Лист4!A3895</f>
        <v xml:space="preserve">Ленина ул. д.30 </v>
      </c>
      <c r="B3897" s="49">
        <f t="shared" si="120"/>
        <v>0</v>
      </c>
      <c r="C3897" s="49">
        <f t="shared" si="121"/>
        <v>0</v>
      </c>
      <c r="D3897" s="30">
        <v>0</v>
      </c>
      <c r="E3897" s="31">
        <v>0</v>
      </c>
      <c r="F3897" s="32">
        <v>0</v>
      </c>
      <c r="G3897" s="32">
        <v>0</v>
      </c>
      <c r="H3897" s="32">
        <v>0</v>
      </c>
      <c r="I3897" s="32">
        <v>0</v>
      </c>
      <c r="J3897" s="29">
        <f>Лист4!E3895/1000</f>
        <v>0</v>
      </c>
      <c r="K3897" s="33"/>
      <c r="L3897" s="33"/>
    </row>
    <row r="3898" spans="1:12" s="40" customFormat="1" ht="22.5" customHeight="1" x14ac:dyDescent="0.25">
      <c r="A3898" s="23" t="str">
        <f>Лист4!A3896</f>
        <v xml:space="preserve">Почтовая ул. д.20 </v>
      </c>
      <c r="B3898" s="49">
        <f t="shared" si="120"/>
        <v>14.302340425531915</v>
      </c>
      <c r="C3898" s="49">
        <f t="shared" si="121"/>
        <v>0.97515957446808499</v>
      </c>
      <c r="D3898" s="30">
        <v>0</v>
      </c>
      <c r="E3898" s="31">
        <v>0.97515957446808499</v>
      </c>
      <c r="F3898" s="32">
        <v>0</v>
      </c>
      <c r="G3898" s="32">
        <v>0</v>
      </c>
      <c r="H3898" s="32">
        <v>0</v>
      </c>
      <c r="I3898" s="32">
        <v>0</v>
      </c>
      <c r="J3898" s="29">
        <f>Лист4!E3896/1000</f>
        <v>15.2775</v>
      </c>
      <c r="K3898" s="33"/>
      <c r="L3898" s="33"/>
    </row>
    <row r="3899" spans="1:12" s="40" customFormat="1" ht="22.5" customHeight="1" x14ac:dyDescent="0.25">
      <c r="A3899" s="23" t="str">
        <f>Лист4!A3897</f>
        <v xml:space="preserve">Почтовая ул. д.22 </v>
      </c>
      <c r="B3899" s="49">
        <f t="shared" si="120"/>
        <v>0.14136170212765958</v>
      </c>
      <c r="C3899" s="49">
        <f t="shared" si="121"/>
        <v>9.6382978723404244E-3</v>
      </c>
      <c r="D3899" s="30">
        <v>0</v>
      </c>
      <c r="E3899" s="31">
        <v>9.6382978723404244E-3</v>
      </c>
      <c r="F3899" s="32">
        <v>0</v>
      </c>
      <c r="G3899" s="32">
        <v>0</v>
      </c>
      <c r="H3899" s="32">
        <v>0</v>
      </c>
      <c r="I3899" s="32">
        <v>0</v>
      </c>
      <c r="J3899" s="29">
        <f>Лист4!E3897/1000</f>
        <v>0.151</v>
      </c>
      <c r="K3899" s="33"/>
      <c r="L3899" s="33"/>
    </row>
    <row r="3900" spans="1:12" s="40" customFormat="1" ht="22.5" customHeight="1" x14ac:dyDescent="0.25">
      <c r="A3900" s="23" t="str">
        <f>Лист4!A3898</f>
        <v xml:space="preserve">Советская ул. д.1 </v>
      </c>
      <c r="B3900" s="49">
        <f t="shared" si="120"/>
        <v>178.42789191489359</v>
      </c>
      <c r="C3900" s="49">
        <f t="shared" si="121"/>
        <v>12.165538085106384</v>
      </c>
      <c r="D3900" s="30">
        <v>0</v>
      </c>
      <c r="E3900" s="31">
        <v>12.165538085106384</v>
      </c>
      <c r="F3900" s="32">
        <v>0</v>
      </c>
      <c r="G3900" s="32">
        <v>0</v>
      </c>
      <c r="H3900" s="32">
        <v>0</v>
      </c>
      <c r="I3900" s="32">
        <v>0</v>
      </c>
      <c r="J3900" s="29">
        <f>Лист4!E3898/1000</f>
        <v>190.59342999999998</v>
      </c>
      <c r="K3900" s="33"/>
      <c r="L3900" s="33"/>
    </row>
    <row r="3901" spans="1:12" s="40" customFormat="1" ht="22.5" customHeight="1" x14ac:dyDescent="0.25">
      <c r="A3901" s="23" t="str">
        <f>Лист4!A3899</f>
        <v xml:space="preserve">Советская ул. д.2 </v>
      </c>
      <c r="B3901" s="49">
        <f t="shared" si="120"/>
        <v>89.221196595744686</v>
      </c>
      <c r="C3901" s="49">
        <f t="shared" si="121"/>
        <v>6.0832634042553195</v>
      </c>
      <c r="D3901" s="30">
        <v>0</v>
      </c>
      <c r="E3901" s="31">
        <v>6.0832634042553195</v>
      </c>
      <c r="F3901" s="32">
        <v>0</v>
      </c>
      <c r="G3901" s="32">
        <v>0</v>
      </c>
      <c r="H3901" s="32">
        <v>0</v>
      </c>
      <c r="I3901" s="32">
        <v>0</v>
      </c>
      <c r="J3901" s="29">
        <f>Лист4!E3899/1000</f>
        <v>95.304460000000006</v>
      </c>
      <c r="K3901" s="33"/>
      <c r="L3901" s="33"/>
    </row>
    <row r="3902" spans="1:12" s="40" customFormat="1" ht="22.5" customHeight="1" x14ac:dyDescent="0.25">
      <c r="A3902" s="23" t="str">
        <f>Лист4!A3900</f>
        <v xml:space="preserve">Советская ул. д.3 </v>
      </c>
      <c r="B3902" s="49">
        <f t="shared" si="120"/>
        <v>59.30451063829787</v>
      </c>
      <c r="C3902" s="49">
        <f t="shared" si="121"/>
        <v>4.0434893617021279</v>
      </c>
      <c r="D3902" s="30">
        <v>0</v>
      </c>
      <c r="E3902" s="31">
        <v>4.0434893617021279</v>
      </c>
      <c r="F3902" s="32">
        <v>0</v>
      </c>
      <c r="G3902" s="32">
        <v>0</v>
      </c>
      <c r="H3902" s="32">
        <v>0</v>
      </c>
      <c r="I3902" s="32">
        <v>0</v>
      </c>
      <c r="J3902" s="29">
        <f>Лист4!E3900/1000</f>
        <v>63.347999999999999</v>
      </c>
      <c r="K3902" s="33"/>
      <c r="L3902" s="33"/>
    </row>
    <row r="3903" spans="1:12" s="40" customFormat="1" ht="22.5" customHeight="1" x14ac:dyDescent="0.25">
      <c r="A3903" s="23" t="str">
        <f>Лист4!A3901</f>
        <v xml:space="preserve">Советская ул. д.4 </v>
      </c>
      <c r="B3903" s="49">
        <f t="shared" si="120"/>
        <v>126.30799148936171</v>
      </c>
      <c r="C3903" s="49">
        <f t="shared" si="121"/>
        <v>8.6119085106382993</v>
      </c>
      <c r="D3903" s="30">
        <v>0</v>
      </c>
      <c r="E3903" s="31">
        <v>8.6119085106382993</v>
      </c>
      <c r="F3903" s="32">
        <v>0</v>
      </c>
      <c r="G3903" s="32">
        <v>0</v>
      </c>
      <c r="H3903" s="32">
        <v>0</v>
      </c>
      <c r="I3903" s="32">
        <v>0</v>
      </c>
      <c r="J3903" s="29">
        <f>Лист4!E3901/1000</f>
        <v>134.91990000000001</v>
      </c>
      <c r="K3903" s="33"/>
      <c r="L3903" s="33"/>
    </row>
    <row r="3904" spans="1:12" s="40" customFormat="1" ht="22.5" customHeight="1" x14ac:dyDescent="0.25">
      <c r="A3904" s="23" t="str">
        <f>Лист4!A3902</f>
        <v xml:space="preserve">Советская ул. д.5 </v>
      </c>
      <c r="B3904" s="49">
        <f t="shared" si="120"/>
        <v>87.922859574468106</v>
      </c>
      <c r="C3904" s="49">
        <f t="shared" si="121"/>
        <v>5.9947404255319166</v>
      </c>
      <c r="D3904" s="30">
        <v>0</v>
      </c>
      <c r="E3904" s="31">
        <v>5.9947404255319166</v>
      </c>
      <c r="F3904" s="32">
        <v>0</v>
      </c>
      <c r="G3904" s="32">
        <v>0</v>
      </c>
      <c r="H3904" s="32">
        <v>0</v>
      </c>
      <c r="I3904" s="32">
        <v>0</v>
      </c>
      <c r="J3904" s="29">
        <f>Лист4!E3902/1000</f>
        <v>93.917600000000022</v>
      </c>
      <c r="K3904" s="33"/>
      <c r="L3904" s="33"/>
    </row>
    <row r="3905" spans="1:12" s="40" customFormat="1" ht="22.5" customHeight="1" x14ac:dyDescent="0.25">
      <c r="A3905" s="23" t="str">
        <f>Лист4!A3903</f>
        <v xml:space="preserve">Геологическая ул. д.47 </v>
      </c>
      <c r="B3905" s="49">
        <f t="shared" si="120"/>
        <v>107.81301276595744</v>
      </c>
      <c r="C3905" s="49">
        <f t="shared" si="121"/>
        <v>7.3508872340425526</v>
      </c>
      <c r="D3905" s="30">
        <v>0</v>
      </c>
      <c r="E3905" s="31">
        <v>7.3508872340425526</v>
      </c>
      <c r="F3905" s="32">
        <v>0</v>
      </c>
      <c r="G3905" s="32">
        <v>0</v>
      </c>
      <c r="H3905" s="32">
        <v>0</v>
      </c>
      <c r="I3905" s="32">
        <v>0</v>
      </c>
      <c r="J3905" s="29">
        <f>Лист4!E3903/1000</f>
        <v>115.1639</v>
      </c>
      <c r="K3905" s="33"/>
      <c r="L3905" s="33"/>
    </row>
    <row r="3906" spans="1:12" s="40" customFormat="1" ht="22.5" customHeight="1" x14ac:dyDescent="0.25">
      <c r="A3906" s="23" t="str">
        <f>Лист4!A3904</f>
        <v xml:space="preserve">Геологическая ул. д.49 </v>
      </c>
      <c r="B3906" s="49">
        <f t="shared" si="120"/>
        <v>34.916059574468079</v>
      </c>
      <c r="C3906" s="49">
        <f t="shared" si="121"/>
        <v>2.3806404255319147</v>
      </c>
      <c r="D3906" s="30">
        <v>0</v>
      </c>
      <c r="E3906" s="31">
        <v>2.3806404255319147</v>
      </c>
      <c r="F3906" s="32">
        <v>0</v>
      </c>
      <c r="G3906" s="32">
        <v>0</v>
      </c>
      <c r="H3906" s="32">
        <v>0</v>
      </c>
      <c r="I3906" s="32">
        <v>0</v>
      </c>
      <c r="J3906" s="29">
        <f>Лист4!E3904/1000</f>
        <v>37.296699999999994</v>
      </c>
      <c r="K3906" s="33"/>
      <c r="L3906" s="33"/>
    </row>
    <row r="3907" spans="1:12" s="40" customFormat="1" ht="22.5" customHeight="1" x14ac:dyDescent="0.25">
      <c r="A3907" s="23" t="str">
        <f>Лист4!A3905</f>
        <v xml:space="preserve">Геологическая ул. д.51 </v>
      </c>
      <c r="B3907" s="49">
        <f t="shared" si="120"/>
        <v>174.08937021276597</v>
      </c>
      <c r="C3907" s="49">
        <f t="shared" si="121"/>
        <v>11.869729787234043</v>
      </c>
      <c r="D3907" s="30">
        <v>0</v>
      </c>
      <c r="E3907" s="31">
        <v>11.869729787234043</v>
      </c>
      <c r="F3907" s="32">
        <v>0</v>
      </c>
      <c r="G3907" s="32">
        <v>0</v>
      </c>
      <c r="H3907" s="32">
        <v>0</v>
      </c>
      <c r="I3907" s="32">
        <v>0</v>
      </c>
      <c r="J3907" s="29">
        <f>Лист4!E3905/1000</f>
        <v>185.95910000000001</v>
      </c>
      <c r="K3907" s="33"/>
      <c r="L3907" s="33"/>
    </row>
    <row r="3908" spans="1:12" s="40" customFormat="1" ht="22.5" customHeight="1" x14ac:dyDescent="0.25">
      <c r="A3908" s="23" t="str">
        <f>Лист4!A3906</f>
        <v xml:space="preserve">Геологическая ул. д.53 </v>
      </c>
      <c r="B3908" s="49">
        <f t="shared" ref="B3908:B3971" si="122">J3908+I3908-E3908</f>
        <v>58.332672340425532</v>
      </c>
      <c r="C3908" s="49">
        <f t="shared" ref="C3908:C3971" si="123">E3908</f>
        <v>3.977227659574468</v>
      </c>
      <c r="D3908" s="30">
        <v>0</v>
      </c>
      <c r="E3908" s="31">
        <v>3.977227659574468</v>
      </c>
      <c r="F3908" s="32">
        <v>0</v>
      </c>
      <c r="G3908" s="32">
        <v>0</v>
      </c>
      <c r="H3908" s="32">
        <v>0</v>
      </c>
      <c r="I3908" s="32">
        <v>0</v>
      </c>
      <c r="J3908" s="29">
        <f>Лист4!E3906/1000</f>
        <v>62.309899999999999</v>
      </c>
      <c r="K3908" s="33"/>
      <c r="L3908" s="33"/>
    </row>
    <row r="3909" spans="1:12" s="40" customFormat="1" ht="22.5" customHeight="1" x14ac:dyDescent="0.25">
      <c r="A3909" s="23" t="str">
        <f>Лист4!A3907</f>
        <v xml:space="preserve">Геологическая ул. д.55 </v>
      </c>
      <c r="B3909" s="49">
        <f t="shared" si="122"/>
        <v>98.3849829787234</v>
      </c>
      <c r="C3909" s="49">
        <f t="shared" si="123"/>
        <v>6.7080670212765963</v>
      </c>
      <c r="D3909" s="30">
        <v>0</v>
      </c>
      <c r="E3909" s="31">
        <v>6.7080670212765963</v>
      </c>
      <c r="F3909" s="32">
        <v>0</v>
      </c>
      <c r="G3909" s="32">
        <v>0</v>
      </c>
      <c r="H3909" s="32">
        <v>0</v>
      </c>
      <c r="I3909" s="32">
        <v>0</v>
      </c>
      <c r="J3909" s="29">
        <f>Лист4!E3907/1000</f>
        <v>105.09304999999999</v>
      </c>
      <c r="K3909" s="33"/>
      <c r="L3909" s="33"/>
    </row>
    <row r="3910" spans="1:12" s="40" customFormat="1" ht="22.5" customHeight="1" x14ac:dyDescent="0.25">
      <c r="A3910" s="23" t="str">
        <f>Лист4!A3908</f>
        <v xml:space="preserve">Геологическая ул. д.57 </v>
      </c>
      <c r="B3910" s="49">
        <f t="shared" si="122"/>
        <v>124.42872340425531</v>
      </c>
      <c r="C3910" s="49">
        <f t="shared" si="123"/>
        <v>8.4837765957446809</v>
      </c>
      <c r="D3910" s="30">
        <v>0</v>
      </c>
      <c r="E3910" s="31">
        <v>8.4837765957446809</v>
      </c>
      <c r="F3910" s="32">
        <v>0</v>
      </c>
      <c r="G3910" s="32">
        <v>0</v>
      </c>
      <c r="H3910" s="32">
        <v>0</v>
      </c>
      <c r="I3910" s="32">
        <v>0</v>
      </c>
      <c r="J3910" s="29">
        <f>Лист4!E3908/1000</f>
        <v>132.91249999999999</v>
      </c>
      <c r="K3910" s="33"/>
      <c r="L3910" s="33"/>
    </row>
    <row r="3911" spans="1:12" s="40" customFormat="1" ht="22.5" customHeight="1" x14ac:dyDescent="0.25">
      <c r="A3911" s="23" t="str">
        <f>Лист4!A3909</f>
        <v xml:space="preserve">Геологическая ул. д.59 </v>
      </c>
      <c r="B3911" s="49">
        <f t="shared" si="122"/>
        <v>158.06242638297874</v>
      </c>
      <c r="C3911" s="49">
        <f t="shared" si="123"/>
        <v>10.776983617021276</v>
      </c>
      <c r="D3911" s="30">
        <v>0</v>
      </c>
      <c r="E3911" s="31">
        <v>10.776983617021276</v>
      </c>
      <c r="F3911" s="32">
        <v>0</v>
      </c>
      <c r="G3911" s="32">
        <v>0</v>
      </c>
      <c r="H3911" s="32">
        <v>0</v>
      </c>
      <c r="I3911" s="32">
        <v>0</v>
      </c>
      <c r="J3911" s="29">
        <f>Лист4!E3909/1000</f>
        <v>168.83941000000002</v>
      </c>
      <c r="K3911" s="33"/>
      <c r="L3911" s="33"/>
    </row>
    <row r="3912" spans="1:12" s="40" customFormat="1" ht="22.5" customHeight="1" x14ac:dyDescent="0.25">
      <c r="A3912" s="23" t="str">
        <f>Лист4!A3910</f>
        <v xml:space="preserve">Геологическая ул. д.61 </v>
      </c>
      <c r="B3912" s="49">
        <f t="shared" si="122"/>
        <v>127.35416170212763</v>
      </c>
      <c r="C3912" s="49">
        <f t="shared" si="123"/>
        <v>8.6832382978723377</v>
      </c>
      <c r="D3912" s="30">
        <v>0</v>
      </c>
      <c r="E3912" s="31">
        <v>8.6832382978723377</v>
      </c>
      <c r="F3912" s="32">
        <v>0</v>
      </c>
      <c r="G3912" s="32">
        <v>0</v>
      </c>
      <c r="H3912" s="32">
        <v>0</v>
      </c>
      <c r="I3912" s="32">
        <v>0</v>
      </c>
      <c r="J3912" s="29">
        <f>Лист4!E3910/1000</f>
        <v>136.03739999999996</v>
      </c>
      <c r="K3912" s="33"/>
      <c r="L3912" s="33"/>
    </row>
    <row r="3913" spans="1:12" s="40" customFormat="1" ht="22.5" customHeight="1" x14ac:dyDescent="0.25">
      <c r="A3913" s="23" t="str">
        <f>Лист4!A3911</f>
        <v xml:space="preserve">Геологическая ул. д.63 </v>
      </c>
      <c r="B3913" s="49">
        <f t="shared" si="122"/>
        <v>92.879777872340412</v>
      </c>
      <c r="C3913" s="49">
        <f t="shared" si="123"/>
        <v>6.3327121276595744</v>
      </c>
      <c r="D3913" s="30">
        <v>0</v>
      </c>
      <c r="E3913" s="31">
        <v>6.3327121276595744</v>
      </c>
      <c r="F3913" s="32">
        <v>0</v>
      </c>
      <c r="G3913" s="32">
        <v>0</v>
      </c>
      <c r="H3913" s="32">
        <v>0</v>
      </c>
      <c r="I3913" s="32">
        <v>0</v>
      </c>
      <c r="J3913" s="29">
        <f>Лист4!E3911/1000</f>
        <v>99.212489999999988</v>
      </c>
      <c r="K3913" s="33"/>
      <c r="L3913" s="33"/>
    </row>
    <row r="3914" spans="1:12" s="40" customFormat="1" ht="22.5" customHeight="1" x14ac:dyDescent="0.25">
      <c r="A3914" s="23" t="str">
        <f>Лист4!A3912</f>
        <v xml:space="preserve">Геологическая ул. д.65 </v>
      </c>
      <c r="B3914" s="49">
        <f t="shared" si="122"/>
        <v>141.84105872340425</v>
      </c>
      <c r="C3914" s="49">
        <f t="shared" si="123"/>
        <v>9.6709812765957448</v>
      </c>
      <c r="D3914" s="30">
        <v>0</v>
      </c>
      <c r="E3914" s="31">
        <v>9.6709812765957448</v>
      </c>
      <c r="F3914" s="32">
        <v>0</v>
      </c>
      <c r="G3914" s="32">
        <v>0</v>
      </c>
      <c r="H3914" s="32">
        <v>0</v>
      </c>
      <c r="I3914" s="32">
        <v>0</v>
      </c>
      <c r="J3914" s="29">
        <f>Лист4!E3912/1000</f>
        <v>151.51203999999998</v>
      </c>
      <c r="K3914" s="33"/>
      <c r="L3914" s="33"/>
    </row>
    <row r="3915" spans="1:12" s="40" customFormat="1" ht="22.5" customHeight="1" x14ac:dyDescent="0.25">
      <c r="A3915" s="23" t="str">
        <f>Лист4!A3913</f>
        <v xml:space="preserve">Геологическая ул. д.67 </v>
      </c>
      <c r="B3915" s="49">
        <f t="shared" si="122"/>
        <v>75.219881702127651</v>
      </c>
      <c r="C3915" s="49">
        <f t="shared" si="123"/>
        <v>5.1286282978723401</v>
      </c>
      <c r="D3915" s="30">
        <v>0</v>
      </c>
      <c r="E3915" s="31">
        <v>5.1286282978723401</v>
      </c>
      <c r="F3915" s="32">
        <v>0</v>
      </c>
      <c r="G3915" s="32">
        <v>0</v>
      </c>
      <c r="H3915" s="32">
        <v>0</v>
      </c>
      <c r="I3915" s="32">
        <v>0</v>
      </c>
      <c r="J3915" s="29">
        <f>Лист4!E3913/1000</f>
        <v>80.34850999999999</v>
      </c>
      <c r="K3915" s="33"/>
      <c r="L3915" s="33"/>
    </row>
    <row r="3916" spans="1:12" s="40" customFormat="1" ht="22.5" customHeight="1" x14ac:dyDescent="0.25">
      <c r="A3916" s="23" t="str">
        <f>Лист4!A3914</f>
        <v xml:space="preserve">Геологическая ул. д.69 </v>
      </c>
      <c r="B3916" s="49">
        <f t="shared" si="122"/>
        <v>106.50752340425532</v>
      </c>
      <c r="C3916" s="49">
        <f t="shared" si="123"/>
        <v>7.2618765957446811</v>
      </c>
      <c r="D3916" s="30">
        <v>0</v>
      </c>
      <c r="E3916" s="31">
        <v>7.2618765957446811</v>
      </c>
      <c r="F3916" s="32">
        <v>0</v>
      </c>
      <c r="G3916" s="32">
        <v>0</v>
      </c>
      <c r="H3916" s="32">
        <v>0</v>
      </c>
      <c r="I3916" s="32"/>
      <c r="J3916" s="29">
        <f>Лист4!E3914/1000</f>
        <v>113.7694</v>
      </c>
      <c r="K3916" s="33"/>
      <c r="L3916" s="33"/>
    </row>
    <row r="3917" spans="1:12" s="40" customFormat="1" ht="22.5" customHeight="1" x14ac:dyDescent="0.25">
      <c r="A3917" s="23" t="str">
        <f>Лист4!A3915</f>
        <v xml:space="preserve">Геологическая ул. д.71 </v>
      </c>
      <c r="B3917" s="49">
        <f t="shared" si="122"/>
        <v>135.88206382978723</v>
      </c>
      <c r="C3917" s="49">
        <f t="shared" si="123"/>
        <v>9.2646861702127659</v>
      </c>
      <c r="D3917" s="30">
        <v>0</v>
      </c>
      <c r="E3917" s="31">
        <v>9.2646861702127659</v>
      </c>
      <c r="F3917" s="32">
        <v>0</v>
      </c>
      <c r="G3917" s="32">
        <v>0</v>
      </c>
      <c r="H3917" s="32">
        <v>0</v>
      </c>
      <c r="I3917" s="32">
        <v>0</v>
      </c>
      <c r="J3917" s="29">
        <f>Лист4!E3915/1000</f>
        <v>145.14675</v>
      </c>
      <c r="K3917" s="33"/>
      <c r="L3917" s="33"/>
    </row>
    <row r="3918" spans="1:12" s="40" customFormat="1" ht="22.5" customHeight="1" x14ac:dyDescent="0.25">
      <c r="A3918" s="23" t="str">
        <f>Лист4!A3916</f>
        <v xml:space="preserve">Геологическая ул. д.73 </v>
      </c>
      <c r="B3918" s="49">
        <f t="shared" si="122"/>
        <v>103.07823829787235</v>
      </c>
      <c r="C3918" s="49">
        <f t="shared" si="123"/>
        <v>7.0280617021276592</v>
      </c>
      <c r="D3918" s="30">
        <v>0</v>
      </c>
      <c r="E3918" s="31">
        <v>7.0280617021276592</v>
      </c>
      <c r="F3918" s="32">
        <v>0</v>
      </c>
      <c r="G3918" s="32">
        <v>0</v>
      </c>
      <c r="H3918" s="32">
        <v>0</v>
      </c>
      <c r="I3918" s="32"/>
      <c r="J3918" s="29">
        <f>Лист4!E3916/1000</f>
        <v>110.1063</v>
      </c>
      <c r="K3918" s="33"/>
      <c r="L3918" s="33"/>
    </row>
    <row r="3919" spans="1:12" s="40" customFormat="1" ht="22.5" customHeight="1" x14ac:dyDescent="0.25">
      <c r="A3919" s="23" t="str">
        <f>Лист4!A3917</f>
        <v xml:space="preserve">Парковая ул. д.7 </v>
      </c>
      <c r="B3919" s="49">
        <f t="shared" si="122"/>
        <v>25.603225531914891</v>
      </c>
      <c r="C3919" s="49">
        <f t="shared" si="123"/>
        <v>1.7456744680851064</v>
      </c>
      <c r="D3919" s="30">
        <v>0</v>
      </c>
      <c r="E3919" s="31">
        <v>1.7456744680851064</v>
      </c>
      <c r="F3919" s="32">
        <v>0</v>
      </c>
      <c r="G3919" s="32">
        <v>0</v>
      </c>
      <c r="H3919" s="32">
        <v>0</v>
      </c>
      <c r="I3919" s="32">
        <v>0</v>
      </c>
      <c r="J3919" s="29">
        <f>Лист4!E3917/1000</f>
        <v>27.348899999999997</v>
      </c>
      <c r="K3919" s="33"/>
      <c r="L3919" s="33"/>
    </row>
    <row r="3920" spans="1:12" s="40" customFormat="1" ht="22.5" customHeight="1" x14ac:dyDescent="0.25">
      <c r="A3920" s="23" t="str">
        <f>Лист4!A3918</f>
        <v xml:space="preserve">Шлюзовая ул. д.1 </v>
      </c>
      <c r="B3920" s="49">
        <f t="shared" si="122"/>
        <v>0</v>
      </c>
      <c r="C3920" s="49">
        <f t="shared" si="123"/>
        <v>0</v>
      </c>
      <c r="D3920" s="30">
        <v>0</v>
      </c>
      <c r="E3920" s="31">
        <v>0</v>
      </c>
      <c r="F3920" s="32">
        <v>0</v>
      </c>
      <c r="G3920" s="32">
        <v>0</v>
      </c>
      <c r="H3920" s="32">
        <v>0</v>
      </c>
      <c r="I3920" s="32">
        <v>0</v>
      </c>
      <c r="J3920" s="29">
        <f>Лист4!E3918/1000</f>
        <v>0</v>
      </c>
      <c r="K3920" s="33"/>
      <c r="L3920" s="33"/>
    </row>
    <row r="3921" spans="1:12" s="40" customFormat="1" ht="22.5" customHeight="1" x14ac:dyDescent="0.25">
      <c r="A3921" s="23" t="str">
        <f>Лист4!A3919</f>
        <v xml:space="preserve">Клубная ул. д.23 </v>
      </c>
      <c r="B3921" s="49">
        <f t="shared" si="122"/>
        <v>1.872340425531915E-2</v>
      </c>
      <c r="C3921" s="49">
        <f t="shared" si="123"/>
        <v>1.276595744680851E-3</v>
      </c>
      <c r="D3921" s="30">
        <v>0</v>
      </c>
      <c r="E3921" s="31">
        <v>1.276595744680851E-3</v>
      </c>
      <c r="F3921" s="32">
        <v>0</v>
      </c>
      <c r="G3921" s="32">
        <v>0</v>
      </c>
      <c r="H3921" s="32">
        <v>0</v>
      </c>
      <c r="I3921" s="32">
        <v>0</v>
      </c>
      <c r="J3921" s="29">
        <f>Лист4!E3919/1000</f>
        <v>0.02</v>
      </c>
      <c r="K3921" s="33"/>
      <c r="L3921" s="33"/>
    </row>
    <row r="3922" spans="1:12" s="40" customFormat="1" ht="22.5" customHeight="1" x14ac:dyDescent="0.25">
      <c r="A3922" s="23" t="str">
        <f>Лист4!A3920</f>
        <v xml:space="preserve">Клубная ул. д.25 </v>
      </c>
      <c r="B3922" s="49">
        <f t="shared" si="122"/>
        <v>0</v>
      </c>
      <c r="C3922" s="49">
        <f t="shared" si="123"/>
        <v>0</v>
      </c>
      <c r="D3922" s="30">
        <v>0</v>
      </c>
      <c r="E3922" s="31">
        <v>0</v>
      </c>
      <c r="F3922" s="32">
        <v>0</v>
      </c>
      <c r="G3922" s="32">
        <v>0</v>
      </c>
      <c r="H3922" s="32">
        <v>0</v>
      </c>
      <c r="I3922" s="32">
        <v>0</v>
      </c>
      <c r="J3922" s="29">
        <f>Лист4!E3920/1000</f>
        <v>0</v>
      </c>
      <c r="K3922" s="33"/>
      <c r="L3922" s="33"/>
    </row>
    <row r="3923" spans="1:12" s="40" customFormat="1" ht="22.5" customHeight="1" x14ac:dyDescent="0.25">
      <c r="A3923" s="23" t="str">
        <f>Лист4!A3921</f>
        <v xml:space="preserve">Клубная ул. д.26 </v>
      </c>
      <c r="B3923" s="49">
        <f t="shared" si="122"/>
        <v>19.254212765957448</v>
      </c>
      <c r="C3923" s="49">
        <f t="shared" si="123"/>
        <v>1.312787234042553</v>
      </c>
      <c r="D3923" s="30">
        <v>0</v>
      </c>
      <c r="E3923" s="31">
        <v>1.312787234042553</v>
      </c>
      <c r="F3923" s="32">
        <v>0</v>
      </c>
      <c r="G3923" s="32">
        <v>0</v>
      </c>
      <c r="H3923" s="32">
        <v>0</v>
      </c>
      <c r="I3923" s="32">
        <v>0</v>
      </c>
      <c r="J3923" s="29">
        <f>Лист4!E3921/1000</f>
        <v>20.567</v>
      </c>
      <c r="K3923" s="33"/>
      <c r="L3923" s="33"/>
    </row>
    <row r="3924" spans="1:12" s="40" customFormat="1" ht="22.5" customHeight="1" x14ac:dyDescent="0.25">
      <c r="A3924" s="23" t="str">
        <f>Лист4!A3922</f>
        <v xml:space="preserve">Клубная ул. д.27 </v>
      </c>
      <c r="B3924" s="49">
        <f t="shared" si="122"/>
        <v>60.463489361702138</v>
      </c>
      <c r="C3924" s="49">
        <f t="shared" si="123"/>
        <v>4.1225106382978733</v>
      </c>
      <c r="D3924" s="30">
        <v>0</v>
      </c>
      <c r="E3924" s="31">
        <v>4.1225106382978733</v>
      </c>
      <c r="F3924" s="32">
        <v>0</v>
      </c>
      <c r="G3924" s="32">
        <v>0</v>
      </c>
      <c r="H3924" s="32">
        <v>0</v>
      </c>
      <c r="I3924" s="32">
        <v>0</v>
      </c>
      <c r="J3924" s="29">
        <f>Лист4!E3922/1000</f>
        <v>64.586000000000013</v>
      </c>
      <c r="K3924" s="33"/>
      <c r="L3924" s="33"/>
    </row>
    <row r="3925" spans="1:12" s="40" customFormat="1" ht="22.5" customHeight="1" x14ac:dyDescent="0.25">
      <c r="A3925" s="23" t="str">
        <f>Лист4!A3923</f>
        <v xml:space="preserve">Клубная ул. д.29 </v>
      </c>
      <c r="B3925" s="49">
        <f t="shared" si="122"/>
        <v>0</v>
      </c>
      <c r="C3925" s="49">
        <f t="shared" si="123"/>
        <v>0</v>
      </c>
      <c r="D3925" s="30">
        <v>0</v>
      </c>
      <c r="E3925" s="31">
        <v>0</v>
      </c>
      <c r="F3925" s="32">
        <v>0</v>
      </c>
      <c r="G3925" s="32">
        <v>0</v>
      </c>
      <c r="H3925" s="32">
        <v>0</v>
      </c>
      <c r="I3925" s="32">
        <v>0</v>
      </c>
      <c r="J3925" s="29">
        <f>Лист4!E3923/1000</f>
        <v>0</v>
      </c>
      <c r="K3925" s="33"/>
      <c r="L3925" s="33"/>
    </row>
    <row r="3926" spans="1:12" s="40" customFormat="1" ht="22.5" customHeight="1" x14ac:dyDescent="0.25">
      <c r="A3926" s="23" t="str">
        <f>Лист4!A3924</f>
        <v xml:space="preserve">Клубная ул. д.31 </v>
      </c>
      <c r="B3926" s="49">
        <f t="shared" si="122"/>
        <v>0</v>
      </c>
      <c r="C3926" s="49">
        <f t="shared" si="123"/>
        <v>0</v>
      </c>
      <c r="D3926" s="30">
        <v>0</v>
      </c>
      <c r="E3926" s="31">
        <v>0</v>
      </c>
      <c r="F3926" s="32">
        <v>0</v>
      </c>
      <c r="G3926" s="32">
        <v>0</v>
      </c>
      <c r="H3926" s="32">
        <v>0</v>
      </c>
      <c r="I3926" s="32">
        <v>0</v>
      </c>
      <c r="J3926" s="29">
        <f>Лист4!E3924/1000</f>
        <v>0</v>
      </c>
      <c r="K3926" s="33"/>
      <c r="L3926" s="33"/>
    </row>
    <row r="3927" spans="1:12" s="40" customFormat="1" ht="22.5" customHeight="1" x14ac:dyDescent="0.25">
      <c r="A3927" s="23" t="str">
        <f>Лист4!A3925</f>
        <v xml:space="preserve">Мира ул. д.2 </v>
      </c>
      <c r="B3927" s="49">
        <f t="shared" si="122"/>
        <v>14.299625531914891</v>
      </c>
      <c r="C3927" s="49">
        <f t="shared" si="123"/>
        <v>0.97497446808510624</v>
      </c>
      <c r="D3927" s="30">
        <v>0</v>
      </c>
      <c r="E3927" s="31">
        <v>0.97497446808510624</v>
      </c>
      <c r="F3927" s="32">
        <v>0</v>
      </c>
      <c r="G3927" s="32">
        <v>0</v>
      </c>
      <c r="H3927" s="32">
        <v>0</v>
      </c>
      <c r="I3927" s="32">
        <v>0</v>
      </c>
      <c r="J3927" s="29">
        <f>Лист4!E3925/1000</f>
        <v>15.274599999999998</v>
      </c>
      <c r="K3927" s="33"/>
      <c r="L3927" s="33"/>
    </row>
    <row r="3928" spans="1:12" s="40" customFormat="1" ht="22.5" customHeight="1" x14ac:dyDescent="0.25">
      <c r="A3928" s="23" t="str">
        <f>Лист4!A3926</f>
        <v xml:space="preserve">Советская ул. д.3 </v>
      </c>
      <c r="B3928" s="49">
        <f t="shared" si="122"/>
        <v>59.861157446808512</v>
      </c>
      <c r="C3928" s="49">
        <f t="shared" si="123"/>
        <v>4.0814425531914891</v>
      </c>
      <c r="D3928" s="30">
        <v>0</v>
      </c>
      <c r="E3928" s="31">
        <v>4.0814425531914891</v>
      </c>
      <c r="F3928" s="32">
        <v>0</v>
      </c>
      <c r="G3928" s="32">
        <v>0</v>
      </c>
      <c r="H3928" s="32">
        <v>0</v>
      </c>
      <c r="I3928" s="32">
        <v>0</v>
      </c>
      <c r="J3928" s="29">
        <f>Лист4!E3926/1000</f>
        <v>63.942599999999999</v>
      </c>
      <c r="K3928" s="33"/>
      <c r="L3928" s="33"/>
    </row>
    <row r="3929" spans="1:12" s="40" customFormat="1" ht="22.5" customHeight="1" x14ac:dyDescent="0.25">
      <c r="A3929" s="23" t="str">
        <f>Лист4!A3927</f>
        <v xml:space="preserve">Советская ул. д.3А </v>
      </c>
      <c r="B3929" s="49">
        <f t="shared" si="122"/>
        <v>20.186451063829786</v>
      </c>
      <c r="C3929" s="49">
        <f t="shared" si="123"/>
        <v>1.3763489361702126</v>
      </c>
      <c r="D3929" s="30">
        <v>0</v>
      </c>
      <c r="E3929" s="31">
        <v>1.3763489361702126</v>
      </c>
      <c r="F3929" s="32">
        <v>0</v>
      </c>
      <c r="G3929" s="32">
        <v>0</v>
      </c>
      <c r="H3929" s="32">
        <v>0</v>
      </c>
      <c r="I3929" s="32">
        <v>0</v>
      </c>
      <c r="J3929" s="29">
        <f>Лист4!E3927/1000</f>
        <v>21.562799999999999</v>
      </c>
      <c r="K3929" s="33"/>
      <c r="L3929" s="33"/>
    </row>
    <row r="3930" spans="1:12" s="40" customFormat="1" ht="22.5" customHeight="1" x14ac:dyDescent="0.25">
      <c r="A3930" s="23" t="str">
        <f>Лист4!A3928</f>
        <v xml:space="preserve">Дачная ул. д.20 </v>
      </c>
      <c r="B3930" s="49">
        <f t="shared" si="122"/>
        <v>9.0295489361702135</v>
      </c>
      <c r="C3930" s="49">
        <f t="shared" si="123"/>
        <v>0.61565106382978729</v>
      </c>
      <c r="D3930" s="30">
        <v>0</v>
      </c>
      <c r="E3930" s="31">
        <v>0.61565106382978729</v>
      </c>
      <c r="F3930" s="32">
        <v>0</v>
      </c>
      <c r="G3930" s="32">
        <v>0</v>
      </c>
      <c r="H3930" s="32">
        <v>0</v>
      </c>
      <c r="I3930" s="32">
        <v>0</v>
      </c>
      <c r="J3930" s="29">
        <f>Лист4!E3928/1000</f>
        <v>9.6452000000000009</v>
      </c>
      <c r="K3930" s="33"/>
      <c r="L3930" s="33"/>
    </row>
    <row r="3931" spans="1:12" s="40" customFormat="1" ht="22.5" customHeight="1" x14ac:dyDescent="0.25">
      <c r="A3931" s="23" t="str">
        <f>Лист4!A3929</f>
        <v xml:space="preserve">Дачная ул. д.21 </v>
      </c>
      <c r="B3931" s="49">
        <f t="shared" si="122"/>
        <v>15.334936170212767</v>
      </c>
      <c r="C3931" s="49">
        <f t="shared" si="123"/>
        <v>1.0455638297872341</v>
      </c>
      <c r="D3931" s="30">
        <v>0</v>
      </c>
      <c r="E3931" s="31">
        <v>1.0455638297872341</v>
      </c>
      <c r="F3931" s="32">
        <v>0</v>
      </c>
      <c r="G3931" s="32">
        <v>0</v>
      </c>
      <c r="H3931" s="32">
        <v>0</v>
      </c>
      <c r="I3931" s="32">
        <v>0</v>
      </c>
      <c r="J3931" s="29">
        <f>Лист4!E3929/1000</f>
        <v>16.380500000000001</v>
      </c>
      <c r="K3931" s="33"/>
      <c r="L3931" s="33"/>
    </row>
    <row r="3932" spans="1:12" s="40" customFormat="1" ht="22.5" customHeight="1" x14ac:dyDescent="0.25">
      <c r="A3932" s="23" t="str">
        <f>Лист4!A3930</f>
        <v xml:space="preserve">Дачная ул. д.22 </v>
      </c>
      <c r="B3932" s="49">
        <f t="shared" si="122"/>
        <v>5.1395744680851063</v>
      </c>
      <c r="C3932" s="49">
        <f t="shared" si="123"/>
        <v>0.35042553191489362</v>
      </c>
      <c r="D3932" s="30">
        <v>0</v>
      </c>
      <c r="E3932" s="31">
        <v>0.35042553191489362</v>
      </c>
      <c r="F3932" s="32">
        <v>0</v>
      </c>
      <c r="G3932" s="32">
        <v>0</v>
      </c>
      <c r="H3932" s="32">
        <v>0</v>
      </c>
      <c r="I3932" s="32">
        <v>0</v>
      </c>
      <c r="J3932" s="29">
        <f>Лист4!E3930/1000</f>
        <v>5.49</v>
      </c>
      <c r="K3932" s="33"/>
      <c r="L3932" s="33"/>
    </row>
    <row r="3933" spans="1:12" s="40" customFormat="1" ht="22.5" customHeight="1" x14ac:dyDescent="0.25">
      <c r="A3933" s="23" t="str">
        <f>Лист4!A3931</f>
        <v xml:space="preserve">Дачная ул. д.23 </v>
      </c>
      <c r="B3933" s="49">
        <f t="shared" si="122"/>
        <v>33.796493617021277</v>
      </c>
      <c r="C3933" s="49">
        <f t="shared" si="123"/>
        <v>2.3043063829787234</v>
      </c>
      <c r="D3933" s="30">
        <v>0</v>
      </c>
      <c r="E3933" s="31">
        <v>2.3043063829787234</v>
      </c>
      <c r="F3933" s="32">
        <v>0</v>
      </c>
      <c r="G3933" s="32">
        <v>0</v>
      </c>
      <c r="H3933" s="32">
        <v>0</v>
      </c>
      <c r="I3933" s="32">
        <v>0</v>
      </c>
      <c r="J3933" s="29">
        <f>Лист4!E3931/1000</f>
        <v>36.1008</v>
      </c>
      <c r="K3933" s="33"/>
      <c r="L3933" s="33"/>
    </row>
    <row r="3934" spans="1:12" s="40" customFormat="1" ht="22.5" customHeight="1" x14ac:dyDescent="0.25">
      <c r="A3934" s="23" t="str">
        <f>Лист4!A3932</f>
        <v xml:space="preserve">Дачная ул. д.24 </v>
      </c>
      <c r="B3934" s="49">
        <f t="shared" si="122"/>
        <v>79.488902127659586</v>
      </c>
      <c r="C3934" s="49">
        <f t="shared" si="123"/>
        <v>5.4196978723404259</v>
      </c>
      <c r="D3934" s="30">
        <v>0</v>
      </c>
      <c r="E3934" s="31">
        <v>5.4196978723404259</v>
      </c>
      <c r="F3934" s="32">
        <v>0</v>
      </c>
      <c r="G3934" s="32">
        <v>0</v>
      </c>
      <c r="H3934" s="32">
        <v>0</v>
      </c>
      <c r="I3934" s="32">
        <v>0</v>
      </c>
      <c r="J3934" s="29">
        <f>Лист4!E3932/1000</f>
        <v>84.908600000000007</v>
      </c>
      <c r="K3934" s="33"/>
      <c r="L3934" s="33"/>
    </row>
    <row r="3935" spans="1:12" s="40" customFormat="1" ht="22.5" customHeight="1" x14ac:dyDescent="0.25">
      <c r="A3935" s="23" t="str">
        <f>Лист4!A3933</f>
        <v xml:space="preserve">Дачная ул. д.25 </v>
      </c>
      <c r="B3935" s="49">
        <f t="shared" si="122"/>
        <v>53.278663829787234</v>
      </c>
      <c r="C3935" s="49">
        <f t="shared" si="123"/>
        <v>3.6326361702127659</v>
      </c>
      <c r="D3935" s="30">
        <v>0</v>
      </c>
      <c r="E3935" s="31">
        <v>3.6326361702127659</v>
      </c>
      <c r="F3935" s="32">
        <v>0</v>
      </c>
      <c r="G3935" s="32">
        <v>0</v>
      </c>
      <c r="H3935" s="32">
        <v>0</v>
      </c>
      <c r="I3935" s="32">
        <v>0</v>
      </c>
      <c r="J3935" s="29">
        <f>Лист4!E3933/1000</f>
        <v>56.911299999999997</v>
      </c>
      <c r="K3935" s="33"/>
      <c r="L3935" s="33"/>
    </row>
    <row r="3936" spans="1:12" s="40" customFormat="1" ht="22.5" customHeight="1" x14ac:dyDescent="0.25">
      <c r="A3936" s="23" t="str">
        <f>Лист4!A3934</f>
        <v xml:space="preserve">Шоссейная ул. д.27 </v>
      </c>
      <c r="B3936" s="49">
        <f t="shared" si="122"/>
        <v>59.971344680851061</v>
      </c>
      <c r="C3936" s="49">
        <f t="shared" si="123"/>
        <v>4.0889553191489361</v>
      </c>
      <c r="D3936" s="30">
        <v>0</v>
      </c>
      <c r="E3936" s="31">
        <v>4.0889553191489361</v>
      </c>
      <c r="F3936" s="32">
        <v>0</v>
      </c>
      <c r="G3936" s="32">
        <v>0</v>
      </c>
      <c r="H3936" s="32">
        <v>0</v>
      </c>
      <c r="I3936" s="32">
        <v>0</v>
      </c>
      <c r="J3936" s="29">
        <f>Лист4!E3934/1000</f>
        <v>64.060299999999998</v>
      </c>
      <c r="K3936" s="33"/>
      <c r="L3936" s="33"/>
    </row>
    <row r="3937" spans="1:12" s="40" customFormat="1" ht="22.5" customHeight="1" x14ac:dyDescent="0.25">
      <c r="A3937" s="23" t="str">
        <f>Лист4!A3935</f>
        <v xml:space="preserve">Кадырбулатова ул. д.9 </v>
      </c>
      <c r="B3937" s="49">
        <f t="shared" si="122"/>
        <v>14.542187234042554</v>
      </c>
      <c r="C3937" s="49">
        <f t="shared" si="123"/>
        <v>0.99151276595744686</v>
      </c>
      <c r="D3937" s="30">
        <v>0</v>
      </c>
      <c r="E3937" s="31">
        <v>0.99151276595744686</v>
      </c>
      <c r="F3937" s="32">
        <v>0</v>
      </c>
      <c r="G3937" s="32">
        <v>0</v>
      </c>
      <c r="H3937" s="32">
        <v>0</v>
      </c>
      <c r="I3937" s="32">
        <v>0</v>
      </c>
      <c r="J3937" s="29">
        <f>Лист4!E3935/1000</f>
        <v>15.533700000000001</v>
      </c>
      <c r="K3937" s="33"/>
      <c r="L3937" s="33"/>
    </row>
    <row r="3938" spans="1:12" s="40" customFormat="1" ht="22.5" customHeight="1" x14ac:dyDescent="0.25">
      <c r="A3938" s="23" t="str">
        <f>Лист4!A3936</f>
        <v xml:space="preserve">Ленина ул. д.35 </v>
      </c>
      <c r="B3938" s="49">
        <f t="shared" si="122"/>
        <v>6.8155063829787235</v>
      </c>
      <c r="C3938" s="49">
        <f t="shared" si="123"/>
        <v>0.46469361702127665</v>
      </c>
      <c r="D3938" s="30">
        <v>0</v>
      </c>
      <c r="E3938" s="31">
        <v>0.46469361702127665</v>
      </c>
      <c r="F3938" s="32">
        <v>0</v>
      </c>
      <c r="G3938" s="32">
        <v>0</v>
      </c>
      <c r="H3938" s="32">
        <v>0</v>
      </c>
      <c r="I3938" s="32">
        <v>0</v>
      </c>
      <c r="J3938" s="29">
        <f>Лист4!E3936/1000</f>
        <v>7.2801999999999998</v>
      </c>
      <c r="K3938" s="33"/>
      <c r="L3938" s="33"/>
    </row>
    <row r="3939" spans="1:12" s="40" customFormat="1" ht="22.5" customHeight="1" x14ac:dyDescent="0.25">
      <c r="A3939" s="23" t="str">
        <f>Лист4!A3937</f>
        <v xml:space="preserve">Молодежная ул. д.16 </v>
      </c>
      <c r="B3939" s="49">
        <f t="shared" si="122"/>
        <v>41.166774468085094</v>
      </c>
      <c r="C3939" s="49">
        <f t="shared" si="123"/>
        <v>2.8068255319148929</v>
      </c>
      <c r="D3939" s="30">
        <v>0</v>
      </c>
      <c r="E3939" s="31">
        <v>2.8068255319148929</v>
      </c>
      <c r="F3939" s="32">
        <v>0</v>
      </c>
      <c r="G3939" s="32">
        <v>0</v>
      </c>
      <c r="H3939" s="32">
        <v>0</v>
      </c>
      <c r="I3939" s="32">
        <v>0</v>
      </c>
      <c r="J3939" s="29">
        <f>Лист4!E3937/1000</f>
        <v>43.97359999999999</v>
      </c>
      <c r="K3939" s="33"/>
      <c r="L3939" s="33"/>
    </row>
    <row r="3940" spans="1:12" s="40" customFormat="1" ht="22.5" customHeight="1" x14ac:dyDescent="0.25">
      <c r="A3940" s="23" t="str">
        <f>Лист4!A3938</f>
        <v xml:space="preserve">Молодежная ул. д.17 </v>
      </c>
      <c r="B3940" s="49">
        <f t="shared" si="122"/>
        <v>8.2636680851063833</v>
      </c>
      <c r="C3940" s="49">
        <f t="shared" si="123"/>
        <v>0.56343191489361699</v>
      </c>
      <c r="D3940" s="30">
        <v>0</v>
      </c>
      <c r="E3940" s="31">
        <v>0.56343191489361699</v>
      </c>
      <c r="F3940" s="32">
        <v>0</v>
      </c>
      <c r="G3940" s="32">
        <v>0</v>
      </c>
      <c r="H3940" s="32">
        <v>0</v>
      </c>
      <c r="I3940" s="32">
        <v>0</v>
      </c>
      <c r="J3940" s="29">
        <f>Лист4!E3938/1000</f>
        <v>8.8270999999999997</v>
      </c>
      <c r="K3940" s="33"/>
      <c r="L3940" s="33"/>
    </row>
    <row r="3941" spans="1:12" s="40" customFormat="1" ht="22.5" customHeight="1" x14ac:dyDescent="0.25">
      <c r="A3941" s="23" t="str">
        <f>Лист4!A3939</f>
        <v xml:space="preserve">Гоголя ул. д.2 </v>
      </c>
      <c r="B3941" s="49">
        <f t="shared" si="122"/>
        <v>26.141279999999998</v>
      </c>
      <c r="C3941" s="49">
        <f t="shared" si="123"/>
        <v>1.7823599999999999</v>
      </c>
      <c r="D3941" s="30">
        <v>0</v>
      </c>
      <c r="E3941" s="31">
        <v>1.7823599999999999</v>
      </c>
      <c r="F3941" s="32">
        <v>0</v>
      </c>
      <c r="G3941" s="32">
        <v>0</v>
      </c>
      <c r="H3941" s="32">
        <v>0</v>
      </c>
      <c r="I3941" s="32">
        <v>0</v>
      </c>
      <c r="J3941" s="29">
        <f>Лист4!E3939/1000</f>
        <v>27.923639999999999</v>
      </c>
      <c r="K3941" s="33"/>
      <c r="L3941" s="33"/>
    </row>
    <row r="3942" spans="1:12" s="40" customFormat="1" ht="15" x14ac:dyDescent="0.25">
      <c r="A3942" s="23" t="str">
        <f>Лист4!A3940</f>
        <v xml:space="preserve">Гоголя ул. д.4 </v>
      </c>
      <c r="B3942" s="49">
        <f t="shared" si="122"/>
        <v>43.785523404255322</v>
      </c>
      <c r="C3942" s="49">
        <f t="shared" si="123"/>
        <v>2.9853765957446812</v>
      </c>
      <c r="D3942" s="30">
        <v>0</v>
      </c>
      <c r="E3942" s="31">
        <v>2.9853765957446812</v>
      </c>
      <c r="F3942" s="32">
        <v>0</v>
      </c>
      <c r="G3942" s="32">
        <v>0</v>
      </c>
      <c r="H3942" s="32">
        <v>0</v>
      </c>
      <c r="I3942" s="32">
        <v>0</v>
      </c>
      <c r="J3942" s="29">
        <f>Лист4!E3940/1000</f>
        <v>46.770900000000005</v>
      </c>
      <c r="K3942" s="33"/>
      <c r="L3942" s="33"/>
    </row>
    <row r="3943" spans="1:12" s="40" customFormat="1" ht="22.5" customHeight="1" x14ac:dyDescent="0.25">
      <c r="A3943" s="23" t="str">
        <f>Лист4!A3941</f>
        <v xml:space="preserve">Гоголя ул. д.5 </v>
      </c>
      <c r="B3943" s="49">
        <f t="shared" si="122"/>
        <v>0</v>
      </c>
      <c r="C3943" s="49">
        <f t="shared" si="123"/>
        <v>0</v>
      </c>
      <c r="D3943" s="30">
        <v>0</v>
      </c>
      <c r="E3943" s="31">
        <v>0</v>
      </c>
      <c r="F3943" s="32">
        <v>0</v>
      </c>
      <c r="G3943" s="32">
        <v>0</v>
      </c>
      <c r="H3943" s="32">
        <v>0</v>
      </c>
      <c r="I3943" s="32">
        <v>0</v>
      </c>
      <c r="J3943" s="29">
        <f>Лист4!E3941/1000</f>
        <v>0</v>
      </c>
      <c r="K3943" s="33"/>
      <c r="L3943" s="33"/>
    </row>
    <row r="3944" spans="1:12" s="40" customFormat="1" ht="22.5" customHeight="1" x14ac:dyDescent="0.25">
      <c r="A3944" s="23" t="str">
        <f>Лист4!A3942</f>
        <v xml:space="preserve">Гоголя ул. д.6 </v>
      </c>
      <c r="B3944" s="49">
        <f t="shared" si="122"/>
        <v>15.163102127659576</v>
      </c>
      <c r="C3944" s="49">
        <f t="shared" si="123"/>
        <v>1.0338478723404254</v>
      </c>
      <c r="D3944" s="30">
        <v>0</v>
      </c>
      <c r="E3944" s="31">
        <v>1.0338478723404254</v>
      </c>
      <c r="F3944" s="32">
        <v>0</v>
      </c>
      <c r="G3944" s="32">
        <v>0</v>
      </c>
      <c r="H3944" s="32">
        <v>0</v>
      </c>
      <c r="I3944" s="32">
        <v>0</v>
      </c>
      <c r="J3944" s="29">
        <f>Лист4!E3942/1000</f>
        <v>16.196950000000001</v>
      </c>
      <c r="K3944" s="33"/>
      <c r="L3944" s="33"/>
    </row>
    <row r="3945" spans="1:12" s="40" customFormat="1" ht="22.5" customHeight="1" x14ac:dyDescent="0.25">
      <c r="A3945" s="23" t="str">
        <f>Лист4!A3943</f>
        <v xml:space="preserve">Гоголя ул. д.8 </v>
      </c>
      <c r="B3945" s="49">
        <f t="shared" si="122"/>
        <v>8.0023361702127662</v>
      </c>
      <c r="C3945" s="49">
        <f t="shared" si="123"/>
        <v>0.54561382978723405</v>
      </c>
      <c r="D3945" s="30">
        <v>0</v>
      </c>
      <c r="E3945" s="31">
        <v>0.54561382978723405</v>
      </c>
      <c r="F3945" s="32">
        <v>0</v>
      </c>
      <c r="G3945" s="32">
        <v>0</v>
      </c>
      <c r="H3945" s="32">
        <v>0</v>
      </c>
      <c r="I3945" s="32"/>
      <c r="J3945" s="29">
        <f>Лист4!E3943/1000</f>
        <v>8.5479500000000002</v>
      </c>
      <c r="K3945" s="33"/>
      <c r="L3945" s="33"/>
    </row>
    <row r="3946" spans="1:12" s="40" customFormat="1" ht="22.5" customHeight="1" x14ac:dyDescent="0.25">
      <c r="A3946" s="23" t="str">
        <f>Лист4!A3944</f>
        <v xml:space="preserve">К. Маркса ул. д.1 </v>
      </c>
      <c r="B3946" s="49">
        <f t="shared" si="122"/>
        <v>27.416212765957447</v>
      </c>
      <c r="C3946" s="49">
        <f t="shared" si="123"/>
        <v>1.8692872340425533</v>
      </c>
      <c r="D3946" s="30">
        <v>0</v>
      </c>
      <c r="E3946" s="31">
        <v>1.8692872340425533</v>
      </c>
      <c r="F3946" s="32">
        <v>0</v>
      </c>
      <c r="G3946" s="32">
        <v>0</v>
      </c>
      <c r="H3946" s="32">
        <v>0</v>
      </c>
      <c r="I3946" s="32">
        <v>0</v>
      </c>
      <c r="J3946" s="29">
        <f>Лист4!E3944/1000</f>
        <v>29.285499999999999</v>
      </c>
      <c r="K3946" s="33"/>
      <c r="L3946" s="33"/>
    </row>
    <row r="3947" spans="1:12" s="40" customFormat="1" ht="22.5" customHeight="1" x14ac:dyDescent="0.25">
      <c r="A3947" s="23" t="str">
        <f>Лист4!A3945</f>
        <v xml:space="preserve">Ленина ул. д.18 </v>
      </c>
      <c r="B3947" s="49">
        <f t="shared" si="122"/>
        <v>0</v>
      </c>
      <c r="C3947" s="49">
        <f t="shared" si="123"/>
        <v>0</v>
      </c>
      <c r="D3947" s="30">
        <v>0</v>
      </c>
      <c r="E3947" s="31">
        <v>0</v>
      </c>
      <c r="F3947" s="32">
        <v>0</v>
      </c>
      <c r="G3947" s="32">
        <v>0</v>
      </c>
      <c r="H3947" s="32">
        <v>0</v>
      </c>
      <c r="I3947" s="32"/>
      <c r="J3947" s="29">
        <f>Лист4!E3945/1000</f>
        <v>0</v>
      </c>
      <c r="K3947" s="33"/>
      <c r="L3947" s="33"/>
    </row>
    <row r="3948" spans="1:12" s="40" customFormat="1" ht="22.5" customHeight="1" x14ac:dyDescent="0.25">
      <c r="A3948" s="23" t="str">
        <f>Лист4!A3946</f>
        <v xml:space="preserve">Ленина ул. д.19 </v>
      </c>
      <c r="B3948" s="49">
        <f t="shared" si="122"/>
        <v>15.804125957446807</v>
      </c>
      <c r="C3948" s="49">
        <f t="shared" si="123"/>
        <v>1.0775540425531913</v>
      </c>
      <c r="D3948" s="30">
        <v>0</v>
      </c>
      <c r="E3948" s="31">
        <v>1.0775540425531913</v>
      </c>
      <c r="F3948" s="32">
        <v>0</v>
      </c>
      <c r="G3948" s="32">
        <v>0</v>
      </c>
      <c r="H3948" s="32">
        <v>0</v>
      </c>
      <c r="I3948" s="32">
        <v>0</v>
      </c>
      <c r="J3948" s="29">
        <f>Лист4!E3946/1000</f>
        <v>16.881679999999999</v>
      </c>
      <c r="K3948" s="33"/>
      <c r="L3948" s="33"/>
    </row>
    <row r="3949" spans="1:12" s="40" customFormat="1" ht="22.5" customHeight="1" x14ac:dyDescent="0.25">
      <c r="A3949" s="23" t="str">
        <f>Лист4!A3947</f>
        <v xml:space="preserve">Парковая ул. д.5 </v>
      </c>
      <c r="B3949" s="49">
        <f t="shared" si="122"/>
        <v>0</v>
      </c>
      <c r="C3949" s="49">
        <f t="shared" si="123"/>
        <v>0</v>
      </c>
      <c r="D3949" s="30">
        <v>0</v>
      </c>
      <c r="E3949" s="31">
        <v>0</v>
      </c>
      <c r="F3949" s="32">
        <v>0</v>
      </c>
      <c r="G3949" s="32">
        <v>0</v>
      </c>
      <c r="H3949" s="32">
        <v>0</v>
      </c>
      <c r="I3949" s="32">
        <v>0</v>
      </c>
      <c r="J3949" s="29">
        <f>Лист4!E3947/1000</f>
        <v>0</v>
      </c>
      <c r="K3949" s="33"/>
      <c r="L3949" s="33"/>
    </row>
    <row r="3950" spans="1:12" s="40" customFormat="1" ht="22.5" customHeight="1" x14ac:dyDescent="0.25">
      <c r="A3950" s="23" t="str">
        <f>Лист4!A3948</f>
        <v xml:space="preserve">Парковая ул. д.7 </v>
      </c>
      <c r="B3950" s="49">
        <f t="shared" si="122"/>
        <v>0</v>
      </c>
      <c r="C3950" s="49">
        <f t="shared" si="123"/>
        <v>0</v>
      </c>
      <c r="D3950" s="30">
        <v>0</v>
      </c>
      <c r="E3950" s="31">
        <v>0</v>
      </c>
      <c r="F3950" s="32">
        <v>0</v>
      </c>
      <c r="G3950" s="32">
        <v>0</v>
      </c>
      <c r="H3950" s="32">
        <v>0</v>
      </c>
      <c r="I3950" s="32">
        <v>0</v>
      </c>
      <c r="J3950" s="29">
        <f>Лист4!E3948/1000</f>
        <v>0</v>
      </c>
      <c r="K3950" s="33"/>
      <c r="L3950" s="33"/>
    </row>
    <row r="3951" spans="1:12" s="40" customFormat="1" ht="22.5" customHeight="1" x14ac:dyDescent="0.25">
      <c r="A3951" s="23" t="str">
        <f>Лист4!A3949</f>
        <v xml:space="preserve">Пушкина ул. д.1 </v>
      </c>
      <c r="B3951" s="49">
        <f t="shared" si="122"/>
        <v>0</v>
      </c>
      <c r="C3951" s="49">
        <f t="shared" si="123"/>
        <v>0</v>
      </c>
      <c r="D3951" s="30">
        <v>0</v>
      </c>
      <c r="E3951" s="31">
        <v>0</v>
      </c>
      <c r="F3951" s="32">
        <v>0</v>
      </c>
      <c r="G3951" s="32">
        <v>0</v>
      </c>
      <c r="H3951" s="32">
        <v>0</v>
      </c>
      <c r="I3951" s="32">
        <v>0</v>
      </c>
      <c r="J3951" s="29">
        <f>Лист4!E3949/1000</f>
        <v>0</v>
      </c>
      <c r="K3951" s="33"/>
      <c r="L3951" s="33"/>
    </row>
    <row r="3952" spans="1:12" s="40" customFormat="1" ht="15" x14ac:dyDescent="0.25">
      <c r="A3952" s="23" t="str">
        <f>Лист4!A3950</f>
        <v xml:space="preserve">Пушкина ул. д.3 </v>
      </c>
      <c r="B3952" s="49">
        <f t="shared" si="122"/>
        <v>29.444800000000001</v>
      </c>
      <c r="C3952" s="49">
        <f t="shared" si="123"/>
        <v>2.0076000000000001</v>
      </c>
      <c r="D3952" s="30">
        <v>0</v>
      </c>
      <c r="E3952" s="31">
        <v>2.0076000000000001</v>
      </c>
      <c r="F3952" s="32">
        <v>0</v>
      </c>
      <c r="G3952" s="32">
        <v>0</v>
      </c>
      <c r="H3952" s="32">
        <v>0</v>
      </c>
      <c r="I3952" s="32">
        <v>0</v>
      </c>
      <c r="J3952" s="29">
        <f>Лист4!E3950/1000</f>
        <v>31.452400000000001</v>
      </c>
      <c r="K3952" s="33"/>
      <c r="L3952" s="33"/>
    </row>
    <row r="3953" spans="1:12" s="40" customFormat="1" ht="22.5" customHeight="1" x14ac:dyDescent="0.25">
      <c r="A3953" s="23" t="str">
        <f>Лист4!A3951</f>
        <v xml:space="preserve">Солнечная ул. д.1 </v>
      </c>
      <c r="B3953" s="49">
        <f t="shared" si="122"/>
        <v>0</v>
      </c>
      <c r="C3953" s="49">
        <f t="shared" si="123"/>
        <v>0</v>
      </c>
      <c r="D3953" s="30">
        <v>0</v>
      </c>
      <c r="E3953" s="31">
        <v>0</v>
      </c>
      <c r="F3953" s="32">
        <v>0</v>
      </c>
      <c r="G3953" s="32">
        <v>0</v>
      </c>
      <c r="H3953" s="32">
        <v>0</v>
      </c>
      <c r="I3953" s="32">
        <v>0</v>
      </c>
      <c r="J3953" s="29">
        <f>Лист4!E3951/1000</f>
        <v>0</v>
      </c>
      <c r="K3953" s="33"/>
      <c r="L3953" s="33"/>
    </row>
    <row r="3954" spans="1:12" s="40" customFormat="1" ht="22.5" customHeight="1" x14ac:dyDescent="0.25">
      <c r="A3954" s="23" t="str">
        <f>Лист4!A3952</f>
        <v xml:space="preserve">Солнечная ул. д.2 </v>
      </c>
      <c r="B3954" s="49">
        <f t="shared" si="122"/>
        <v>27.759412765957443</v>
      </c>
      <c r="C3954" s="49">
        <f t="shared" si="123"/>
        <v>1.8926872340425529</v>
      </c>
      <c r="D3954" s="30">
        <v>0</v>
      </c>
      <c r="E3954" s="31">
        <v>1.8926872340425529</v>
      </c>
      <c r="F3954" s="32">
        <v>0</v>
      </c>
      <c r="G3954" s="32">
        <v>0</v>
      </c>
      <c r="H3954" s="32">
        <v>0</v>
      </c>
      <c r="I3954" s="32">
        <v>0</v>
      </c>
      <c r="J3954" s="29">
        <f>Лист4!E3952/1000</f>
        <v>29.652099999999997</v>
      </c>
      <c r="K3954" s="33"/>
      <c r="L3954" s="33"/>
    </row>
    <row r="3955" spans="1:12" s="40" customFormat="1" ht="22.5" customHeight="1" x14ac:dyDescent="0.25">
      <c r="A3955" s="23" t="str">
        <f>Лист4!A3953</f>
        <v xml:space="preserve">Солнечная ул. д.2 - корп. 1 </v>
      </c>
      <c r="B3955" s="49">
        <f t="shared" si="122"/>
        <v>6.0020680851063828</v>
      </c>
      <c r="C3955" s="49">
        <f t="shared" si="123"/>
        <v>0.40923191489361699</v>
      </c>
      <c r="D3955" s="30">
        <v>0</v>
      </c>
      <c r="E3955" s="31">
        <v>0.40923191489361699</v>
      </c>
      <c r="F3955" s="32">
        <v>0</v>
      </c>
      <c r="G3955" s="32">
        <v>0</v>
      </c>
      <c r="H3955" s="32">
        <v>0</v>
      </c>
      <c r="I3955" s="32">
        <v>0</v>
      </c>
      <c r="J3955" s="29">
        <f>Лист4!E3953/1000</f>
        <v>6.4112999999999998</v>
      </c>
      <c r="K3955" s="33"/>
      <c r="L3955" s="33"/>
    </row>
    <row r="3956" spans="1:12" s="40" customFormat="1" ht="22.5" customHeight="1" x14ac:dyDescent="0.25">
      <c r="A3956" s="23" t="str">
        <f>Лист4!A3954</f>
        <v xml:space="preserve">Солнечная ул. д.4 </v>
      </c>
      <c r="B3956" s="49">
        <f t="shared" si="122"/>
        <v>11.033702127659573</v>
      </c>
      <c r="C3956" s="49">
        <f t="shared" si="123"/>
        <v>0.75229787234042556</v>
      </c>
      <c r="D3956" s="30">
        <v>0</v>
      </c>
      <c r="E3956" s="31">
        <v>0.75229787234042556</v>
      </c>
      <c r="F3956" s="32">
        <v>0</v>
      </c>
      <c r="G3956" s="32">
        <v>0</v>
      </c>
      <c r="H3956" s="32">
        <v>0</v>
      </c>
      <c r="I3956" s="32">
        <v>0</v>
      </c>
      <c r="J3956" s="29">
        <f>Лист4!E3954/1000</f>
        <v>11.786</v>
      </c>
      <c r="K3956" s="33"/>
      <c r="L3956" s="33"/>
    </row>
    <row r="3957" spans="1:12" s="40" customFormat="1" ht="22.5" customHeight="1" x14ac:dyDescent="0.25">
      <c r="A3957" s="23" t="str">
        <f>Лист4!A3955</f>
        <v xml:space="preserve">Молодежная ул. д.14 </v>
      </c>
      <c r="B3957" s="49">
        <f t="shared" si="122"/>
        <v>7.0212765957446805</v>
      </c>
      <c r="C3957" s="49">
        <f t="shared" si="123"/>
        <v>0.47872340425531917</v>
      </c>
      <c r="D3957" s="30">
        <v>0</v>
      </c>
      <c r="E3957" s="31">
        <v>0.47872340425531917</v>
      </c>
      <c r="F3957" s="32">
        <v>0</v>
      </c>
      <c r="G3957" s="32">
        <v>0</v>
      </c>
      <c r="H3957" s="32">
        <v>0</v>
      </c>
      <c r="I3957" s="32">
        <v>0</v>
      </c>
      <c r="J3957" s="29">
        <f>Лист4!E3955/1000</f>
        <v>7.5</v>
      </c>
      <c r="K3957" s="33"/>
      <c r="L3957" s="33"/>
    </row>
    <row r="3958" spans="1:12" s="40" customFormat="1" ht="22.5" customHeight="1" x14ac:dyDescent="0.25">
      <c r="A3958" s="23" t="str">
        <f>Лист4!A3956</f>
        <v xml:space="preserve">Молодежная ул. д.2 </v>
      </c>
      <c r="B3958" s="49">
        <f t="shared" si="122"/>
        <v>2.0409446808510636</v>
      </c>
      <c r="C3958" s="49">
        <f t="shared" si="123"/>
        <v>0.13915531914893617</v>
      </c>
      <c r="D3958" s="30">
        <v>0</v>
      </c>
      <c r="E3958" s="31">
        <v>0.13915531914893617</v>
      </c>
      <c r="F3958" s="32">
        <v>0</v>
      </c>
      <c r="G3958" s="32">
        <v>0</v>
      </c>
      <c r="H3958" s="32">
        <v>0</v>
      </c>
      <c r="I3958" s="32">
        <v>0</v>
      </c>
      <c r="J3958" s="29">
        <f>Лист4!E3956/1000</f>
        <v>2.1800999999999999</v>
      </c>
      <c r="K3958" s="33"/>
      <c r="L3958" s="33"/>
    </row>
    <row r="3959" spans="1:12" s="40" customFormat="1" ht="22.5" customHeight="1" x14ac:dyDescent="0.25">
      <c r="A3959" s="23" t="str">
        <f>Лист4!A3957</f>
        <v xml:space="preserve">Молодежная ул. д.8 </v>
      </c>
      <c r="B3959" s="49">
        <f t="shared" si="122"/>
        <v>23.63371063829787</v>
      </c>
      <c r="C3959" s="49">
        <f t="shared" si="123"/>
        <v>1.6113893617021273</v>
      </c>
      <c r="D3959" s="30">
        <v>0</v>
      </c>
      <c r="E3959" s="31">
        <v>1.6113893617021273</v>
      </c>
      <c r="F3959" s="32">
        <v>0</v>
      </c>
      <c r="G3959" s="32">
        <v>0</v>
      </c>
      <c r="H3959" s="32">
        <v>0</v>
      </c>
      <c r="I3959" s="32">
        <v>0</v>
      </c>
      <c r="J3959" s="29">
        <f>Лист4!E3957/1000</f>
        <v>25.245099999999997</v>
      </c>
      <c r="K3959" s="33"/>
      <c r="L3959" s="33"/>
    </row>
    <row r="3960" spans="1:12" s="40" customFormat="1" ht="22.5" customHeight="1" x14ac:dyDescent="0.25">
      <c r="A3960" s="23" t="str">
        <f>Лист4!A3958</f>
        <v xml:space="preserve">Юбилейная ул. д.1 </v>
      </c>
      <c r="B3960" s="49">
        <f t="shared" si="122"/>
        <v>6.3055744680851067</v>
      </c>
      <c r="C3960" s="49">
        <f t="shared" si="123"/>
        <v>0.42992553191489369</v>
      </c>
      <c r="D3960" s="30">
        <v>0</v>
      </c>
      <c r="E3960" s="31">
        <v>0.42992553191489369</v>
      </c>
      <c r="F3960" s="32">
        <v>0</v>
      </c>
      <c r="G3960" s="32">
        <v>0</v>
      </c>
      <c r="H3960" s="32">
        <v>0</v>
      </c>
      <c r="I3960" s="32">
        <v>0</v>
      </c>
      <c r="J3960" s="29">
        <f>Лист4!E3958/1000</f>
        <v>6.7355</v>
      </c>
      <c r="K3960" s="33"/>
      <c r="L3960" s="33"/>
    </row>
    <row r="3961" spans="1:12" s="40" customFormat="1" ht="22.5" customHeight="1" x14ac:dyDescent="0.25">
      <c r="A3961" s="23" t="str">
        <f>Лист4!A3959</f>
        <v xml:space="preserve">Юбилейная ул. д.10 </v>
      </c>
      <c r="B3961" s="49">
        <f t="shared" si="122"/>
        <v>19.579344680851065</v>
      </c>
      <c r="C3961" s="49">
        <f t="shared" si="123"/>
        <v>1.3349553191489361</v>
      </c>
      <c r="D3961" s="30">
        <v>0</v>
      </c>
      <c r="E3961" s="31">
        <v>1.3349553191489361</v>
      </c>
      <c r="F3961" s="32">
        <v>0</v>
      </c>
      <c r="G3961" s="32">
        <v>0</v>
      </c>
      <c r="H3961" s="32">
        <v>0</v>
      </c>
      <c r="I3961" s="32">
        <v>0</v>
      </c>
      <c r="J3961" s="29">
        <f>Лист4!E3959/1000</f>
        <v>20.914300000000001</v>
      </c>
      <c r="K3961" s="33"/>
      <c r="L3961" s="33"/>
    </row>
    <row r="3962" spans="1:12" s="40" customFormat="1" ht="22.5" customHeight="1" x14ac:dyDescent="0.25">
      <c r="A3962" s="23" t="str">
        <f>Лист4!A3960</f>
        <v xml:space="preserve">Юбилейная ул. д.11 </v>
      </c>
      <c r="B3962" s="49">
        <f t="shared" si="122"/>
        <v>1.9982553191489363</v>
      </c>
      <c r="C3962" s="49">
        <f t="shared" si="123"/>
        <v>0.13624468085106384</v>
      </c>
      <c r="D3962" s="30">
        <v>0</v>
      </c>
      <c r="E3962" s="31">
        <v>0.13624468085106384</v>
      </c>
      <c r="F3962" s="32">
        <v>0</v>
      </c>
      <c r="G3962" s="32">
        <v>0</v>
      </c>
      <c r="H3962" s="32">
        <v>0</v>
      </c>
      <c r="I3962" s="32">
        <v>0</v>
      </c>
      <c r="J3962" s="29">
        <f>Лист4!E3960/1000</f>
        <v>2.1345000000000001</v>
      </c>
      <c r="K3962" s="33"/>
      <c r="L3962" s="33"/>
    </row>
    <row r="3963" spans="1:12" s="40" customFormat="1" ht="22.5" customHeight="1" x14ac:dyDescent="0.25">
      <c r="A3963" s="23" t="str">
        <f>Лист4!A3961</f>
        <v xml:space="preserve">Юбилейная ул. д.12 </v>
      </c>
      <c r="B3963" s="49">
        <f t="shared" si="122"/>
        <v>0.46714893617021275</v>
      </c>
      <c r="C3963" s="49">
        <f t="shared" si="123"/>
        <v>3.1851063829787238E-2</v>
      </c>
      <c r="D3963" s="30">
        <v>0</v>
      </c>
      <c r="E3963" s="31">
        <v>3.1851063829787238E-2</v>
      </c>
      <c r="F3963" s="32">
        <v>0</v>
      </c>
      <c r="G3963" s="32">
        <v>0</v>
      </c>
      <c r="H3963" s="32">
        <v>0</v>
      </c>
      <c r="I3963" s="32">
        <v>0</v>
      </c>
      <c r="J3963" s="29">
        <f>Лист4!E3961/1000</f>
        <v>0.499</v>
      </c>
      <c r="K3963" s="33"/>
      <c r="L3963" s="33"/>
    </row>
    <row r="3964" spans="1:12" s="40" customFormat="1" ht="22.5" customHeight="1" x14ac:dyDescent="0.25">
      <c r="A3964" s="23" t="str">
        <f>Лист4!A3962</f>
        <v xml:space="preserve">Юбилейная ул. д.13 </v>
      </c>
      <c r="B3964" s="49">
        <f t="shared" si="122"/>
        <v>14.062774468085108</v>
      </c>
      <c r="C3964" s="49">
        <f t="shared" si="123"/>
        <v>0.95882553191489361</v>
      </c>
      <c r="D3964" s="30">
        <v>0</v>
      </c>
      <c r="E3964" s="31">
        <v>0.95882553191489361</v>
      </c>
      <c r="F3964" s="32">
        <v>0</v>
      </c>
      <c r="G3964" s="32">
        <v>0</v>
      </c>
      <c r="H3964" s="32">
        <v>0</v>
      </c>
      <c r="I3964" s="32">
        <v>0</v>
      </c>
      <c r="J3964" s="29">
        <f>Лист4!E3962/1000</f>
        <v>15.021600000000001</v>
      </c>
      <c r="K3964" s="33"/>
      <c r="L3964" s="33"/>
    </row>
    <row r="3965" spans="1:12" s="40" customFormat="1" ht="22.5" customHeight="1" x14ac:dyDescent="0.25">
      <c r="A3965" s="23" t="str">
        <f>Лист4!A3963</f>
        <v xml:space="preserve">Юбилейная ул. д.2 </v>
      </c>
      <c r="B3965" s="49">
        <f t="shared" si="122"/>
        <v>24.85831489361702</v>
      </c>
      <c r="C3965" s="49">
        <f t="shared" si="123"/>
        <v>1.6948851063829788</v>
      </c>
      <c r="D3965" s="30">
        <v>0</v>
      </c>
      <c r="E3965" s="31">
        <v>1.6948851063829788</v>
      </c>
      <c r="F3965" s="32">
        <v>0</v>
      </c>
      <c r="G3965" s="32">
        <v>0</v>
      </c>
      <c r="H3965" s="32">
        <v>0</v>
      </c>
      <c r="I3965" s="32">
        <v>0</v>
      </c>
      <c r="J3965" s="29">
        <f>Лист4!E3963/1000</f>
        <v>26.5532</v>
      </c>
      <c r="K3965" s="33"/>
      <c r="L3965" s="33"/>
    </row>
    <row r="3966" spans="1:12" s="40" customFormat="1" ht="22.5" customHeight="1" x14ac:dyDescent="0.25">
      <c r="A3966" s="23" t="str">
        <f>Лист4!A3964</f>
        <v xml:space="preserve">Юбилейная ул. д.3 </v>
      </c>
      <c r="B3966" s="49">
        <f t="shared" si="122"/>
        <v>39.563189787234045</v>
      </c>
      <c r="C3966" s="49">
        <f t="shared" si="123"/>
        <v>2.6974902127659575</v>
      </c>
      <c r="D3966" s="30">
        <v>0</v>
      </c>
      <c r="E3966" s="31">
        <v>2.6974902127659575</v>
      </c>
      <c r="F3966" s="32">
        <v>0</v>
      </c>
      <c r="G3966" s="32">
        <v>0</v>
      </c>
      <c r="H3966" s="32">
        <v>0</v>
      </c>
      <c r="I3966" s="32">
        <v>0</v>
      </c>
      <c r="J3966" s="29">
        <f>Лист4!E3964/1000</f>
        <v>42.260680000000001</v>
      </c>
      <c r="K3966" s="33"/>
      <c r="L3966" s="33"/>
    </row>
    <row r="3967" spans="1:12" s="40" customFormat="1" ht="22.5" customHeight="1" x14ac:dyDescent="0.25">
      <c r="A3967" s="23" t="str">
        <f>Лист4!A3965</f>
        <v xml:space="preserve">Юбилейная ул. д.4 </v>
      </c>
      <c r="B3967" s="49">
        <f t="shared" si="122"/>
        <v>1.2334978723404255</v>
      </c>
      <c r="C3967" s="49">
        <f t="shared" si="123"/>
        <v>8.4102127659574463E-2</v>
      </c>
      <c r="D3967" s="30">
        <v>0</v>
      </c>
      <c r="E3967" s="31">
        <v>8.4102127659574463E-2</v>
      </c>
      <c r="F3967" s="32">
        <v>0</v>
      </c>
      <c r="G3967" s="32">
        <v>0</v>
      </c>
      <c r="H3967" s="32">
        <v>0</v>
      </c>
      <c r="I3967" s="32">
        <v>0</v>
      </c>
      <c r="J3967" s="29">
        <f>Лист4!E3965/1000</f>
        <v>1.3175999999999999</v>
      </c>
      <c r="K3967" s="33"/>
      <c r="L3967" s="33"/>
    </row>
    <row r="3968" spans="1:12" s="40" customFormat="1" ht="22.5" customHeight="1" x14ac:dyDescent="0.25">
      <c r="A3968" s="23" t="str">
        <f>Лист4!A3966</f>
        <v xml:space="preserve">Юбилейная ул. д.5 </v>
      </c>
      <c r="B3968" s="49">
        <f t="shared" si="122"/>
        <v>22.992714893616981</v>
      </c>
      <c r="C3968" s="49">
        <f t="shared" si="123"/>
        <v>1.5676851063829789</v>
      </c>
      <c r="D3968" s="30">
        <v>0</v>
      </c>
      <c r="E3968" s="31">
        <v>1.5676851063829789</v>
      </c>
      <c r="F3968" s="32">
        <v>0</v>
      </c>
      <c r="G3968" s="32">
        <v>0</v>
      </c>
      <c r="H3968" s="32">
        <v>0</v>
      </c>
      <c r="I3968" s="32">
        <v>969.2</v>
      </c>
      <c r="J3968" s="29">
        <f>Лист4!E3966/1000-I3968</f>
        <v>-944.63960000000009</v>
      </c>
      <c r="K3968" s="33"/>
      <c r="L3968" s="33"/>
    </row>
    <row r="3969" spans="1:12" s="40" customFormat="1" ht="22.5" customHeight="1" x14ac:dyDescent="0.25">
      <c r="A3969" s="23" t="str">
        <f>Лист4!A3967</f>
        <v xml:space="preserve">Юбилейная ул. д.6 </v>
      </c>
      <c r="B3969" s="49">
        <f t="shared" si="122"/>
        <v>9.0322638297872349</v>
      </c>
      <c r="C3969" s="49">
        <f t="shared" si="123"/>
        <v>0.61583617021276604</v>
      </c>
      <c r="D3969" s="30">
        <v>0</v>
      </c>
      <c r="E3969" s="31">
        <v>0.61583617021276604</v>
      </c>
      <c r="F3969" s="32">
        <v>0</v>
      </c>
      <c r="G3969" s="32">
        <v>0</v>
      </c>
      <c r="H3969" s="32">
        <v>0</v>
      </c>
      <c r="I3969" s="32">
        <v>0</v>
      </c>
      <c r="J3969" s="29">
        <f>Лист4!E3967/1000</f>
        <v>9.6481000000000012</v>
      </c>
      <c r="K3969" s="33"/>
      <c r="L3969" s="33"/>
    </row>
    <row r="3970" spans="1:12" s="40" customFormat="1" ht="22.5" customHeight="1" x14ac:dyDescent="0.25">
      <c r="A3970" s="23" t="str">
        <f>Лист4!A3968</f>
        <v xml:space="preserve">Юбилейная ул. д.7 </v>
      </c>
      <c r="B3970" s="49">
        <f t="shared" si="122"/>
        <v>3.7839999999999998</v>
      </c>
      <c r="C3970" s="49">
        <f t="shared" si="123"/>
        <v>0.25800000000000001</v>
      </c>
      <c r="D3970" s="30">
        <v>0</v>
      </c>
      <c r="E3970" s="31">
        <v>0.25800000000000001</v>
      </c>
      <c r="F3970" s="32">
        <v>0</v>
      </c>
      <c r="G3970" s="32">
        <v>0</v>
      </c>
      <c r="H3970" s="32">
        <v>0</v>
      </c>
      <c r="I3970" s="32">
        <v>0</v>
      </c>
      <c r="J3970" s="29">
        <f>Лист4!E3968/1000</f>
        <v>4.0419999999999998</v>
      </c>
      <c r="K3970" s="33"/>
      <c r="L3970" s="33"/>
    </row>
    <row r="3971" spans="1:12" s="40" customFormat="1" ht="22.5" customHeight="1" x14ac:dyDescent="0.25">
      <c r="A3971" s="23" t="str">
        <f>Лист4!A3969</f>
        <v xml:space="preserve">Юбилейная ул. д.8 </v>
      </c>
      <c r="B3971" s="49">
        <f t="shared" si="122"/>
        <v>18.539353191489361</v>
      </c>
      <c r="C3971" s="49">
        <f t="shared" si="123"/>
        <v>1.2640468085106382</v>
      </c>
      <c r="D3971" s="30">
        <v>0</v>
      </c>
      <c r="E3971" s="31">
        <v>1.2640468085106382</v>
      </c>
      <c r="F3971" s="32">
        <v>0</v>
      </c>
      <c r="G3971" s="32">
        <v>0</v>
      </c>
      <c r="H3971" s="32">
        <v>0</v>
      </c>
      <c r="I3971" s="32">
        <v>0</v>
      </c>
      <c r="J3971" s="29">
        <f>Лист4!E3969/1000</f>
        <v>19.8034</v>
      </c>
      <c r="K3971" s="33"/>
      <c r="L3971" s="33"/>
    </row>
    <row r="3972" spans="1:12" s="40" customFormat="1" ht="22.5" customHeight="1" x14ac:dyDescent="0.25">
      <c r="A3972" s="23" t="str">
        <f>Лист4!A3970</f>
        <v xml:space="preserve">Юбилейная ул. д.9 </v>
      </c>
      <c r="B3972" s="49">
        <f t="shared" ref="B3972:B4035" si="124">J3972+I3972-E3972</f>
        <v>23.328800000000001</v>
      </c>
      <c r="C3972" s="49">
        <f t="shared" ref="C3972:C4035" si="125">E3972</f>
        <v>1.5906000000000002</v>
      </c>
      <c r="D3972" s="30">
        <v>0</v>
      </c>
      <c r="E3972" s="31">
        <v>1.5906000000000002</v>
      </c>
      <c r="F3972" s="32">
        <v>0</v>
      </c>
      <c r="G3972" s="32">
        <v>0</v>
      </c>
      <c r="H3972" s="32">
        <v>0</v>
      </c>
      <c r="I3972" s="32">
        <v>0</v>
      </c>
      <c r="J3972" s="29">
        <f>Лист4!E3970/1000</f>
        <v>24.919400000000003</v>
      </c>
      <c r="K3972" s="33"/>
      <c r="L3972" s="33"/>
    </row>
    <row r="3973" spans="1:12" s="40" customFormat="1" ht="22.5" customHeight="1" x14ac:dyDescent="0.25">
      <c r="A3973" s="23" t="str">
        <f>Лист4!A3971</f>
        <v xml:space="preserve">Строительная ул. д.1 </v>
      </c>
      <c r="B3973" s="49">
        <f t="shared" si="124"/>
        <v>0</v>
      </c>
      <c r="C3973" s="49">
        <f t="shared" si="125"/>
        <v>0</v>
      </c>
      <c r="D3973" s="30">
        <v>0</v>
      </c>
      <c r="E3973" s="31">
        <v>0</v>
      </c>
      <c r="F3973" s="32">
        <v>0</v>
      </c>
      <c r="G3973" s="32">
        <v>0</v>
      </c>
      <c r="H3973" s="32">
        <v>0</v>
      </c>
      <c r="I3973" s="32">
        <v>0</v>
      </c>
      <c r="J3973" s="29">
        <f>Лист4!E3971/1000</f>
        <v>0</v>
      </c>
      <c r="K3973" s="33"/>
      <c r="L3973" s="33"/>
    </row>
    <row r="3974" spans="1:12" s="40" customFormat="1" ht="22.5" customHeight="1" x14ac:dyDescent="0.25">
      <c r="A3974" s="23" t="str">
        <f>Лист4!A3972</f>
        <v>Строительная ул. д.1 - пом.1</v>
      </c>
      <c r="B3974" s="49">
        <f t="shared" si="124"/>
        <v>0</v>
      </c>
      <c r="C3974" s="49">
        <f t="shared" si="125"/>
        <v>0</v>
      </c>
      <c r="D3974" s="30">
        <v>0</v>
      </c>
      <c r="E3974" s="31">
        <v>0</v>
      </c>
      <c r="F3974" s="32">
        <v>0</v>
      </c>
      <c r="G3974" s="32">
        <v>0</v>
      </c>
      <c r="H3974" s="32">
        <v>0</v>
      </c>
      <c r="I3974" s="32">
        <v>0</v>
      </c>
      <c r="J3974" s="29">
        <f>Лист4!E3972/1000</f>
        <v>0</v>
      </c>
      <c r="K3974" s="33"/>
      <c r="L3974" s="33"/>
    </row>
    <row r="3975" spans="1:12" s="40" customFormat="1" ht="22.5" customHeight="1" x14ac:dyDescent="0.25">
      <c r="A3975" s="23" t="str">
        <f>Лист4!A3973</f>
        <v xml:space="preserve">Юность мкн. д.1 </v>
      </c>
      <c r="B3975" s="49">
        <f t="shared" si="124"/>
        <v>28.08126808510638</v>
      </c>
      <c r="C3975" s="49">
        <f t="shared" si="125"/>
        <v>1.9146319148936168</v>
      </c>
      <c r="D3975" s="30">
        <v>0</v>
      </c>
      <c r="E3975" s="31">
        <v>1.9146319148936168</v>
      </c>
      <c r="F3975" s="32">
        <v>0</v>
      </c>
      <c r="G3975" s="32">
        <v>0</v>
      </c>
      <c r="H3975" s="32">
        <v>0</v>
      </c>
      <c r="I3975" s="32">
        <v>0</v>
      </c>
      <c r="J3975" s="29">
        <f>Лист4!E3973/1000</f>
        <v>29.995899999999999</v>
      </c>
      <c r="K3975" s="33"/>
      <c r="L3975" s="33"/>
    </row>
    <row r="3976" spans="1:12" s="40" customFormat="1" ht="22.5" customHeight="1" x14ac:dyDescent="0.25">
      <c r="A3976" s="23" t="str">
        <f>Лист4!A3974</f>
        <v xml:space="preserve">Юность мкн. д.5 </v>
      </c>
      <c r="B3976" s="49">
        <f t="shared" si="124"/>
        <v>1.1702127659574468</v>
      </c>
      <c r="C3976" s="49">
        <f t="shared" si="125"/>
        <v>7.9787234042553196E-2</v>
      </c>
      <c r="D3976" s="30">
        <v>0</v>
      </c>
      <c r="E3976" s="31">
        <v>7.9787234042553196E-2</v>
      </c>
      <c r="F3976" s="32">
        <v>0</v>
      </c>
      <c r="G3976" s="32">
        <v>0</v>
      </c>
      <c r="H3976" s="32">
        <v>0</v>
      </c>
      <c r="I3976" s="32">
        <v>0</v>
      </c>
      <c r="J3976" s="29">
        <f>Лист4!E3974/1000</f>
        <v>1.25</v>
      </c>
      <c r="K3976" s="33"/>
      <c r="L3976" s="33"/>
    </row>
    <row r="3977" spans="1:12" s="40" customFormat="1" ht="22.5" customHeight="1" x14ac:dyDescent="0.25">
      <c r="A3977" s="23" t="str">
        <f>Лист4!A3975</f>
        <v xml:space="preserve">Юность мкн. д.6Б </v>
      </c>
      <c r="B3977" s="49">
        <f t="shared" si="124"/>
        <v>10.034246808510638</v>
      </c>
      <c r="C3977" s="49">
        <f t="shared" si="125"/>
        <v>0.6841531914893616</v>
      </c>
      <c r="D3977" s="30">
        <v>0</v>
      </c>
      <c r="E3977" s="31">
        <v>0.6841531914893616</v>
      </c>
      <c r="F3977" s="32">
        <v>0</v>
      </c>
      <c r="G3977" s="32">
        <v>0</v>
      </c>
      <c r="H3977" s="32">
        <v>0</v>
      </c>
      <c r="I3977" s="32">
        <v>0</v>
      </c>
      <c r="J3977" s="29">
        <f>Лист4!E3975/1000</f>
        <v>10.718399999999999</v>
      </c>
      <c r="K3977" s="33"/>
      <c r="L3977" s="33"/>
    </row>
    <row r="3978" spans="1:12" s="40" customFormat="1" ht="22.5" customHeight="1" x14ac:dyDescent="0.25">
      <c r="A3978" s="23" t="str">
        <f>Лист4!A3976</f>
        <v xml:space="preserve">М.Джалиля ул. д.7 </v>
      </c>
      <c r="B3978" s="49">
        <f t="shared" si="124"/>
        <v>12.327489361702128</v>
      </c>
      <c r="C3978" s="49">
        <f t="shared" si="125"/>
        <v>0.84051063829787231</v>
      </c>
      <c r="D3978" s="30">
        <v>0</v>
      </c>
      <c r="E3978" s="31">
        <v>0.84051063829787231</v>
      </c>
      <c r="F3978" s="32">
        <v>0</v>
      </c>
      <c r="G3978" s="32">
        <v>0</v>
      </c>
      <c r="H3978" s="32">
        <v>0</v>
      </c>
      <c r="I3978" s="32">
        <v>0</v>
      </c>
      <c r="J3978" s="29">
        <f>Лист4!E3976/1000</f>
        <v>13.167999999999999</v>
      </c>
      <c r="K3978" s="33"/>
      <c r="L3978" s="33"/>
    </row>
    <row r="3979" spans="1:12" s="40" customFormat="1" ht="22.5" customHeight="1" x14ac:dyDescent="0.25">
      <c r="A3979" s="23" t="str">
        <f>Лист4!A3977</f>
        <v xml:space="preserve">Некрасова ул. д.1 </v>
      </c>
      <c r="B3979" s="49">
        <f t="shared" si="124"/>
        <v>24.582425531914893</v>
      </c>
      <c r="C3979" s="49">
        <f t="shared" si="125"/>
        <v>1.6760744680851065</v>
      </c>
      <c r="D3979" s="30">
        <v>0</v>
      </c>
      <c r="E3979" s="31">
        <v>1.6760744680851065</v>
      </c>
      <c r="F3979" s="32">
        <v>0</v>
      </c>
      <c r="G3979" s="32">
        <v>0</v>
      </c>
      <c r="H3979" s="32">
        <v>0</v>
      </c>
      <c r="I3979" s="32">
        <v>0</v>
      </c>
      <c r="J3979" s="29">
        <f>Лист4!E3977/1000</f>
        <v>26.258500000000002</v>
      </c>
      <c r="K3979" s="33"/>
      <c r="L3979" s="33"/>
    </row>
    <row r="3980" spans="1:12" s="40" customFormat="1" ht="22.5" customHeight="1" x14ac:dyDescent="0.25">
      <c r="A3980" s="23" t="str">
        <f>Лист4!A3978</f>
        <v xml:space="preserve">Некрасова ул. д.2 </v>
      </c>
      <c r="B3980" s="49">
        <f t="shared" si="124"/>
        <v>41.683353191489367</v>
      </c>
      <c r="C3980" s="49">
        <f t="shared" si="125"/>
        <v>2.8420468085106387</v>
      </c>
      <c r="D3980" s="30">
        <v>0</v>
      </c>
      <c r="E3980" s="31">
        <v>2.8420468085106387</v>
      </c>
      <c r="F3980" s="32">
        <v>0</v>
      </c>
      <c r="G3980" s="32">
        <v>0</v>
      </c>
      <c r="H3980" s="32">
        <v>0</v>
      </c>
      <c r="I3980" s="32">
        <v>0</v>
      </c>
      <c r="J3980" s="29">
        <f>Лист4!E3978/1000</f>
        <v>44.525400000000005</v>
      </c>
      <c r="K3980" s="33"/>
      <c r="L3980" s="33"/>
    </row>
    <row r="3981" spans="1:12" s="40" customFormat="1" ht="22.5" customHeight="1" x14ac:dyDescent="0.25">
      <c r="A3981" s="23" t="str">
        <f>Лист4!A3979</f>
        <v xml:space="preserve">Почтовая ул. д.1 </v>
      </c>
      <c r="B3981" s="49">
        <f t="shared" si="124"/>
        <v>49.964902127659585</v>
      </c>
      <c r="C3981" s="49">
        <f t="shared" si="125"/>
        <v>3.406697872340426</v>
      </c>
      <c r="D3981" s="30">
        <v>0</v>
      </c>
      <c r="E3981" s="31">
        <v>3.406697872340426</v>
      </c>
      <c r="F3981" s="32">
        <v>0</v>
      </c>
      <c r="G3981" s="32">
        <v>0</v>
      </c>
      <c r="H3981" s="32">
        <v>0</v>
      </c>
      <c r="I3981" s="32">
        <v>0</v>
      </c>
      <c r="J3981" s="29">
        <f>Лист4!E3979/1000</f>
        <v>53.371600000000008</v>
      </c>
      <c r="K3981" s="33"/>
      <c r="L3981" s="33"/>
    </row>
    <row r="3982" spans="1:12" s="40" customFormat="1" ht="22.5" customHeight="1" x14ac:dyDescent="0.25">
      <c r="A3982" s="23" t="str">
        <f>Лист4!A3980</f>
        <v xml:space="preserve">Почтовая ул. д.1А </v>
      </c>
      <c r="B3982" s="49">
        <f t="shared" si="124"/>
        <v>0</v>
      </c>
      <c r="C3982" s="49">
        <f t="shared" si="125"/>
        <v>0</v>
      </c>
      <c r="D3982" s="30">
        <v>0</v>
      </c>
      <c r="E3982" s="31">
        <v>0</v>
      </c>
      <c r="F3982" s="32">
        <v>0</v>
      </c>
      <c r="G3982" s="32">
        <v>0</v>
      </c>
      <c r="H3982" s="32">
        <v>0</v>
      </c>
      <c r="I3982" s="32">
        <v>0</v>
      </c>
      <c r="J3982" s="29">
        <f>Лист4!E3980/1000</f>
        <v>0</v>
      </c>
      <c r="K3982" s="33"/>
      <c r="L3982" s="33"/>
    </row>
    <row r="3983" spans="1:12" s="40" customFormat="1" ht="22.5" customHeight="1" x14ac:dyDescent="0.25">
      <c r="A3983" s="23" t="str">
        <f>Лист4!A3981</f>
        <v xml:space="preserve">Почтовая ул. д.22 </v>
      </c>
      <c r="B3983" s="49">
        <f t="shared" si="124"/>
        <v>101.7116170212766</v>
      </c>
      <c r="C3983" s="49">
        <f t="shared" si="125"/>
        <v>6.9348829787234045</v>
      </c>
      <c r="D3983" s="30">
        <v>0</v>
      </c>
      <c r="E3983" s="31">
        <v>6.9348829787234045</v>
      </c>
      <c r="F3983" s="32">
        <v>0</v>
      </c>
      <c r="G3983" s="32">
        <v>0</v>
      </c>
      <c r="H3983" s="32">
        <v>0</v>
      </c>
      <c r="I3983" s="32">
        <v>0</v>
      </c>
      <c r="J3983" s="29">
        <f>Лист4!E3981/1000</f>
        <v>108.6465</v>
      </c>
      <c r="K3983" s="33"/>
      <c r="L3983" s="33"/>
    </row>
    <row r="3984" spans="1:12" s="34" customFormat="1" ht="24" customHeight="1" x14ac:dyDescent="0.25">
      <c r="A3984" s="23" t="str">
        <f>Лист4!A3982</f>
        <v xml:space="preserve">Почтовая ул. д.26 </v>
      </c>
      <c r="B3984" s="49">
        <f t="shared" si="124"/>
        <v>59.218382978723405</v>
      </c>
      <c r="C3984" s="49">
        <f t="shared" si="125"/>
        <v>4.0376170212765956</v>
      </c>
      <c r="D3984" s="30">
        <v>0</v>
      </c>
      <c r="E3984" s="31">
        <v>4.0376170212765956</v>
      </c>
      <c r="F3984" s="32">
        <v>0</v>
      </c>
      <c r="G3984" s="32">
        <v>0</v>
      </c>
      <c r="H3984" s="32">
        <v>0</v>
      </c>
      <c r="I3984" s="32">
        <v>0</v>
      </c>
      <c r="J3984" s="29">
        <f>Лист4!E3982/1000</f>
        <v>63.256</v>
      </c>
      <c r="K3984" s="33"/>
      <c r="L3984" s="33"/>
    </row>
    <row r="3985" spans="1:12" s="34" customFormat="1" ht="24" customHeight="1" x14ac:dyDescent="0.25">
      <c r="A3985" s="23" t="str">
        <f>Лист4!A3983</f>
        <v xml:space="preserve">Почтовая ул. д.3 </v>
      </c>
      <c r="B3985" s="49">
        <f t="shared" si="124"/>
        <v>62.894442553191489</v>
      </c>
      <c r="C3985" s="49">
        <f t="shared" si="125"/>
        <v>4.28825744680851</v>
      </c>
      <c r="D3985" s="30">
        <v>0</v>
      </c>
      <c r="E3985" s="31">
        <v>4.28825744680851</v>
      </c>
      <c r="F3985" s="32">
        <v>0</v>
      </c>
      <c r="G3985" s="32">
        <v>0</v>
      </c>
      <c r="H3985" s="32">
        <v>0</v>
      </c>
      <c r="I3985" s="32">
        <v>0</v>
      </c>
      <c r="J3985" s="29">
        <f>Лист4!E3983/1000</f>
        <v>67.182699999999997</v>
      </c>
      <c r="K3985" s="33"/>
      <c r="L3985" s="33"/>
    </row>
    <row r="3986" spans="1:12" s="34" customFormat="1" ht="24" customHeight="1" x14ac:dyDescent="0.25">
      <c r="A3986" s="23" t="str">
        <f>Лист4!A3984</f>
        <v xml:space="preserve">Почтовая ул. д.5 </v>
      </c>
      <c r="B3986" s="49">
        <f t="shared" si="124"/>
        <v>66.595685106382987</v>
      </c>
      <c r="C3986" s="49">
        <f t="shared" si="125"/>
        <v>4.5406148936170219</v>
      </c>
      <c r="D3986" s="30">
        <v>0</v>
      </c>
      <c r="E3986" s="31">
        <v>4.5406148936170219</v>
      </c>
      <c r="F3986" s="32">
        <v>0</v>
      </c>
      <c r="G3986" s="32">
        <v>0</v>
      </c>
      <c r="H3986" s="32">
        <v>0</v>
      </c>
      <c r="I3986" s="32">
        <v>0</v>
      </c>
      <c r="J3986" s="29">
        <f>Лист4!E3984/1000</f>
        <v>71.136300000000006</v>
      </c>
      <c r="K3986" s="33"/>
      <c r="L3986" s="33"/>
    </row>
    <row r="3987" spans="1:12" s="34" customFormat="1" ht="24" customHeight="1" x14ac:dyDescent="0.25">
      <c r="A3987" s="23" t="str">
        <f>Лист4!A3985</f>
        <v xml:space="preserve">Почтовая ул. д.7 </v>
      </c>
      <c r="B3987" s="49">
        <f t="shared" si="124"/>
        <v>72.897327659574472</v>
      </c>
      <c r="C3987" s="49">
        <f t="shared" si="125"/>
        <v>4.9702723404255327</v>
      </c>
      <c r="D3987" s="30">
        <v>0</v>
      </c>
      <c r="E3987" s="31">
        <v>4.9702723404255327</v>
      </c>
      <c r="F3987" s="32">
        <v>0</v>
      </c>
      <c r="G3987" s="32">
        <v>0</v>
      </c>
      <c r="H3987" s="32">
        <v>0</v>
      </c>
      <c r="I3987" s="32"/>
      <c r="J3987" s="29">
        <f>Лист4!E3985/1000</f>
        <v>77.86760000000001</v>
      </c>
      <c r="K3987" s="33"/>
      <c r="L3987" s="33"/>
    </row>
    <row r="3988" spans="1:12" s="34" customFormat="1" ht="24" customHeight="1" x14ac:dyDescent="0.25">
      <c r="A3988" s="23" t="str">
        <f>Лист4!A3986</f>
        <v xml:space="preserve">Белинского ул. д.11 </v>
      </c>
      <c r="B3988" s="49">
        <f t="shared" si="124"/>
        <v>20.125880851063826</v>
      </c>
      <c r="C3988" s="49">
        <f t="shared" si="125"/>
        <v>1.3722191489361699</v>
      </c>
      <c r="D3988" s="30">
        <v>0</v>
      </c>
      <c r="E3988" s="31">
        <v>1.3722191489361699</v>
      </c>
      <c r="F3988" s="32">
        <v>0</v>
      </c>
      <c r="G3988" s="32">
        <v>0</v>
      </c>
      <c r="H3988" s="32">
        <v>0</v>
      </c>
      <c r="I3988" s="32">
        <v>0</v>
      </c>
      <c r="J3988" s="29">
        <f>Лист4!E3986/1000</f>
        <v>21.498099999999997</v>
      </c>
      <c r="K3988" s="33"/>
      <c r="L3988" s="33"/>
    </row>
    <row r="3989" spans="1:12" s="34" customFormat="1" ht="24" customHeight="1" x14ac:dyDescent="0.25">
      <c r="A3989" s="23" t="str">
        <f>Лист4!A3987</f>
        <v xml:space="preserve">Белинского ул. д.12 </v>
      </c>
      <c r="B3989" s="49">
        <f t="shared" si="124"/>
        <v>6.8512680851063825</v>
      </c>
      <c r="C3989" s="49">
        <f t="shared" si="125"/>
        <v>0.46713191489361694</v>
      </c>
      <c r="D3989" s="30">
        <v>0</v>
      </c>
      <c r="E3989" s="31">
        <v>0.46713191489361694</v>
      </c>
      <c r="F3989" s="32">
        <v>0</v>
      </c>
      <c r="G3989" s="32">
        <v>0</v>
      </c>
      <c r="H3989" s="32">
        <v>0</v>
      </c>
      <c r="I3989" s="32">
        <v>0</v>
      </c>
      <c r="J3989" s="29">
        <f>Лист4!E3987/1000</f>
        <v>7.3183999999999996</v>
      </c>
      <c r="K3989" s="33"/>
      <c r="L3989" s="33"/>
    </row>
    <row r="3990" spans="1:12" s="34" customFormat="1" ht="24" customHeight="1" x14ac:dyDescent="0.25">
      <c r="A3990" s="23" t="str">
        <f>Лист4!A3988</f>
        <v xml:space="preserve">Калинина ул. д.11 </v>
      </c>
      <c r="B3990" s="49">
        <f t="shared" si="124"/>
        <v>71.533982978723401</v>
      </c>
      <c r="C3990" s="49">
        <f t="shared" si="125"/>
        <v>4.8773170212765953</v>
      </c>
      <c r="D3990" s="30">
        <v>0</v>
      </c>
      <c r="E3990" s="31">
        <v>4.8773170212765953</v>
      </c>
      <c r="F3990" s="32">
        <v>0</v>
      </c>
      <c r="G3990" s="32">
        <v>0</v>
      </c>
      <c r="H3990" s="32">
        <v>0</v>
      </c>
      <c r="I3990" s="32">
        <v>0</v>
      </c>
      <c r="J3990" s="29">
        <f>Лист4!E3988/1000</f>
        <v>76.411299999999997</v>
      </c>
      <c r="K3990" s="33"/>
      <c r="L3990" s="33"/>
    </row>
    <row r="3991" spans="1:12" s="34" customFormat="1" ht="24" customHeight="1" x14ac:dyDescent="0.25">
      <c r="A3991" s="23" t="str">
        <f>Лист4!A3989</f>
        <v xml:space="preserve">Куйбышева ул. д.2А </v>
      </c>
      <c r="B3991" s="49">
        <f t="shared" si="124"/>
        <v>23.872621276595744</v>
      </c>
      <c r="C3991" s="49">
        <f t="shared" si="125"/>
        <v>1.6276787234042553</v>
      </c>
      <c r="D3991" s="30">
        <v>0</v>
      </c>
      <c r="E3991" s="31">
        <v>1.6276787234042553</v>
      </c>
      <c r="F3991" s="32">
        <v>0</v>
      </c>
      <c r="G3991" s="32">
        <v>0</v>
      </c>
      <c r="H3991" s="32">
        <v>0</v>
      </c>
      <c r="I3991" s="32">
        <v>0</v>
      </c>
      <c r="J3991" s="29">
        <f>Лист4!E3989/1000</f>
        <v>25.500299999999999</v>
      </c>
      <c r="K3991" s="33"/>
      <c r="L3991" s="33"/>
    </row>
    <row r="3992" spans="1:12" s="34" customFormat="1" ht="24" customHeight="1" x14ac:dyDescent="0.25">
      <c r="A3992" s="23" t="str">
        <f>Лист4!A3990</f>
        <v xml:space="preserve">Мостовая ул. д.1 </v>
      </c>
      <c r="B3992" s="49">
        <f t="shared" si="124"/>
        <v>0</v>
      </c>
      <c r="C3992" s="49">
        <f t="shared" si="125"/>
        <v>0</v>
      </c>
      <c r="D3992" s="30">
        <v>0</v>
      </c>
      <c r="E3992" s="31">
        <v>0</v>
      </c>
      <c r="F3992" s="32">
        <v>0</v>
      </c>
      <c r="G3992" s="32">
        <v>0</v>
      </c>
      <c r="H3992" s="32">
        <v>0</v>
      </c>
      <c r="I3992" s="32">
        <v>0</v>
      </c>
      <c r="J3992" s="29">
        <f>Лист4!E3990/1000</f>
        <v>0</v>
      </c>
      <c r="K3992" s="33"/>
      <c r="L3992" s="33"/>
    </row>
    <row r="3993" spans="1:12" s="34" customFormat="1" ht="31.5" customHeight="1" x14ac:dyDescent="0.25">
      <c r="A3993" s="23" t="str">
        <f>Лист4!A3991</f>
        <v xml:space="preserve">Победы ул. д.1 </v>
      </c>
      <c r="B3993" s="49">
        <f t="shared" si="124"/>
        <v>40.689702127659572</v>
      </c>
      <c r="C3993" s="49">
        <f t="shared" si="125"/>
        <v>2.7742978723404255</v>
      </c>
      <c r="D3993" s="30">
        <v>0</v>
      </c>
      <c r="E3993" s="31">
        <v>2.7742978723404255</v>
      </c>
      <c r="F3993" s="32">
        <v>0</v>
      </c>
      <c r="G3993" s="32">
        <v>0</v>
      </c>
      <c r="H3993" s="32">
        <v>0</v>
      </c>
      <c r="I3993" s="32">
        <v>0</v>
      </c>
      <c r="J3993" s="29">
        <f>Лист4!E3991/1000</f>
        <v>43.463999999999999</v>
      </c>
      <c r="K3993" s="33"/>
      <c r="L3993" s="33"/>
    </row>
    <row r="3994" spans="1:12" s="34" customFormat="1" ht="30.75" customHeight="1" x14ac:dyDescent="0.25">
      <c r="A3994" s="23" t="str">
        <f>Лист4!A3992</f>
        <v xml:space="preserve">Победы ул. д.10 </v>
      </c>
      <c r="B3994" s="49">
        <f t="shared" si="124"/>
        <v>25.307021276595744</v>
      </c>
      <c r="C3994" s="49">
        <f t="shared" si="125"/>
        <v>1.7254787234042552</v>
      </c>
      <c r="D3994" s="30">
        <v>0</v>
      </c>
      <c r="E3994" s="31">
        <v>1.7254787234042552</v>
      </c>
      <c r="F3994" s="32">
        <v>0</v>
      </c>
      <c r="G3994" s="32">
        <v>0</v>
      </c>
      <c r="H3994" s="32">
        <v>0</v>
      </c>
      <c r="I3994" s="32">
        <v>0</v>
      </c>
      <c r="J3994" s="29">
        <f>Лист4!E3992/1000</f>
        <v>27.032499999999999</v>
      </c>
      <c r="K3994" s="33"/>
      <c r="L3994" s="33"/>
    </row>
    <row r="3995" spans="1:12" s="34" customFormat="1" ht="30" customHeight="1" x14ac:dyDescent="0.25">
      <c r="A3995" s="23" t="str">
        <f>Лист4!A3993</f>
        <v xml:space="preserve">Победы ул. д.18 </v>
      </c>
      <c r="B3995" s="49">
        <f t="shared" si="124"/>
        <v>7.3336765957446808</v>
      </c>
      <c r="C3995" s="49">
        <f t="shared" si="125"/>
        <v>0.5000234042553191</v>
      </c>
      <c r="D3995" s="30">
        <v>0</v>
      </c>
      <c r="E3995" s="31">
        <v>0.5000234042553191</v>
      </c>
      <c r="F3995" s="32">
        <v>0</v>
      </c>
      <c r="G3995" s="32">
        <v>0</v>
      </c>
      <c r="H3995" s="32">
        <v>0</v>
      </c>
      <c r="I3995" s="32">
        <v>0</v>
      </c>
      <c r="J3995" s="29">
        <f>Лист4!E3993/1000</f>
        <v>7.8336999999999994</v>
      </c>
      <c r="K3995" s="33"/>
      <c r="L3995" s="33"/>
    </row>
    <row r="3996" spans="1:12" s="34" customFormat="1" ht="24" customHeight="1" x14ac:dyDescent="0.25">
      <c r="A3996" s="23" t="str">
        <f>Лист4!A3994</f>
        <v xml:space="preserve">Победы ул. д.19 </v>
      </c>
      <c r="B3996" s="49">
        <f t="shared" si="124"/>
        <v>34.398731914893617</v>
      </c>
      <c r="C3996" s="49">
        <f t="shared" si="125"/>
        <v>2.3453680851063834</v>
      </c>
      <c r="D3996" s="30">
        <v>0</v>
      </c>
      <c r="E3996" s="31">
        <v>2.3453680851063834</v>
      </c>
      <c r="F3996" s="32">
        <v>0</v>
      </c>
      <c r="G3996" s="32">
        <v>0</v>
      </c>
      <c r="H3996" s="32">
        <v>0</v>
      </c>
      <c r="I3996" s="32">
        <v>0</v>
      </c>
      <c r="J3996" s="29">
        <f>Лист4!E3994/1000</f>
        <v>36.744100000000003</v>
      </c>
      <c r="K3996" s="33"/>
      <c r="L3996" s="33"/>
    </row>
    <row r="3997" spans="1:12" s="34" customFormat="1" ht="30" customHeight="1" x14ac:dyDescent="0.25">
      <c r="A3997" s="23" t="str">
        <f>Лист4!A3995</f>
        <v xml:space="preserve">Победы ул. д.2 </v>
      </c>
      <c r="B3997" s="49">
        <f t="shared" si="124"/>
        <v>27.088459574468082</v>
      </c>
      <c r="C3997" s="49">
        <f t="shared" si="125"/>
        <v>1.8469404255319146</v>
      </c>
      <c r="D3997" s="30">
        <v>0</v>
      </c>
      <c r="E3997" s="31">
        <v>1.8469404255319146</v>
      </c>
      <c r="F3997" s="32">
        <v>0</v>
      </c>
      <c r="G3997" s="32">
        <v>0</v>
      </c>
      <c r="H3997" s="32">
        <v>0</v>
      </c>
      <c r="I3997" s="32">
        <v>0</v>
      </c>
      <c r="J3997" s="29">
        <f>Лист4!E3995/1000</f>
        <v>28.935399999999998</v>
      </c>
      <c r="K3997" s="33"/>
      <c r="L3997" s="33"/>
    </row>
    <row r="3998" spans="1:12" s="34" customFormat="1" ht="24" customHeight="1" x14ac:dyDescent="0.25">
      <c r="A3998" s="23" t="str">
        <f>Лист4!A3996</f>
        <v xml:space="preserve">Победы ул. д.4 </v>
      </c>
      <c r="B3998" s="49">
        <f t="shared" si="124"/>
        <v>63.434425531914897</v>
      </c>
      <c r="C3998" s="49">
        <f t="shared" si="125"/>
        <v>4.3250744680851065</v>
      </c>
      <c r="D3998" s="30">
        <v>0</v>
      </c>
      <c r="E3998" s="31">
        <v>4.3250744680851065</v>
      </c>
      <c r="F3998" s="32">
        <v>0</v>
      </c>
      <c r="G3998" s="32">
        <v>0</v>
      </c>
      <c r="H3998" s="32">
        <v>0</v>
      </c>
      <c r="I3998" s="32">
        <v>0</v>
      </c>
      <c r="J3998" s="29">
        <f>Лист4!E3996/1000</f>
        <v>67.759500000000003</v>
      </c>
      <c r="K3998" s="33"/>
      <c r="L3998" s="33"/>
    </row>
    <row r="3999" spans="1:12" s="34" customFormat="1" ht="34.5" customHeight="1" x14ac:dyDescent="0.25">
      <c r="A3999" s="23" t="str">
        <f>Лист4!A3997</f>
        <v xml:space="preserve">Победы ул. д.5 </v>
      </c>
      <c r="B3999" s="49">
        <f t="shared" si="124"/>
        <v>21.28907234042553</v>
      </c>
      <c r="C3999" s="49">
        <f t="shared" si="125"/>
        <v>1.4515276595744679</v>
      </c>
      <c r="D3999" s="30">
        <v>0</v>
      </c>
      <c r="E3999" s="31">
        <v>1.4515276595744679</v>
      </c>
      <c r="F3999" s="32">
        <v>0</v>
      </c>
      <c r="G3999" s="32">
        <v>0</v>
      </c>
      <c r="H3999" s="32">
        <v>0</v>
      </c>
      <c r="I3999" s="32">
        <v>0</v>
      </c>
      <c r="J3999" s="29">
        <f>Лист4!E3997/1000</f>
        <v>22.740599999999997</v>
      </c>
      <c r="K3999" s="33"/>
      <c r="L3999" s="33"/>
    </row>
    <row r="4000" spans="1:12" s="34" customFormat="1" ht="32.25" customHeight="1" x14ac:dyDescent="0.25">
      <c r="A4000" s="23" t="str">
        <f>Лист4!A3998</f>
        <v xml:space="preserve">Победы ул. д.6 </v>
      </c>
      <c r="B4000" s="49">
        <f t="shared" si="124"/>
        <v>45.353514893617017</v>
      </c>
      <c r="C4000" s="49">
        <f t="shared" si="125"/>
        <v>3.0922851063829788</v>
      </c>
      <c r="D4000" s="30">
        <v>0</v>
      </c>
      <c r="E4000" s="31">
        <v>3.0922851063829788</v>
      </c>
      <c r="F4000" s="32">
        <v>0</v>
      </c>
      <c r="G4000" s="32">
        <v>0</v>
      </c>
      <c r="H4000" s="32">
        <v>0</v>
      </c>
      <c r="I4000" s="32">
        <v>0</v>
      </c>
      <c r="J4000" s="29">
        <f>Лист4!E3998/1000</f>
        <v>48.445799999999998</v>
      </c>
      <c r="K4000" s="33"/>
      <c r="L4000" s="33"/>
    </row>
    <row r="4001" spans="1:12" s="34" customFormat="1" ht="32.25" customHeight="1" x14ac:dyDescent="0.25">
      <c r="A4001" s="23" t="str">
        <f>Лист4!A3999</f>
        <v xml:space="preserve">Победы ул. д.7 </v>
      </c>
      <c r="B4001" s="49">
        <f t="shared" si="124"/>
        <v>21.978655319148935</v>
      </c>
      <c r="C4001" s="49">
        <f t="shared" si="125"/>
        <v>1.4985446808510638</v>
      </c>
      <c r="D4001" s="30">
        <v>0</v>
      </c>
      <c r="E4001" s="31">
        <v>1.4985446808510638</v>
      </c>
      <c r="F4001" s="32">
        <v>0</v>
      </c>
      <c r="G4001" s="32">
        <v>0</v>
      </c>
      <c r="H4001" s="32">
        <v>0</v>
      </c>
      <c r="I4001" s="32">
        <v>0</v>
      </c>
      <c r="J4001" s="29">
        <f>Лист4!E3999/1000</f>
        <v>23.4772</v>
      </c>
      <c r="K4001" s="33"/>
      <c r="L4001" s="33"/>
    </row>
    <row r="4002" spans="1:12" s="34" customFormat="1" ht="29.25" customHeight="1" x14ac:dyDescent="0.25">
      <c r="A4002" s="23" t="str">
        <f>Лист4!A4000</f>
        <v xml:space="preserve">Победы ул. д.8 </v>
      </c>
      <c r="B4002" s="49">
        <f t="shared" si="124"/>
        <v>33.72431489361702</v>
      </c>
      <c r="C4002" s="49">
        <f t="shared" si="125"/>
        <v>2.2993851063829784</v>
      </c>
      <c r="D4002" s="30">
        <v>0</v>
      </c>
      <c r="E4002" s="31">
        <v>2.2993851063829784</v>
      </c>
      <c r="F4002" s="32">
        <v>0</v>
      </c>
      <c r="G4002" s="32">
        <v>0</v>
      </c>
      <c r="H4002" s="32">
        <v>0</v>
      </c>
      <c r="I4002" s="32">
        <v>0</v>
      </c>
      <c r="J4002" s="29">
        <f>Лист4!E4000/1000</f>
        <v>36.023699999999998</v>
      </c>
      <c r="K4002" s="33"/>
      <c r="L4002" s="33"/>
    </row>
    <row r="4003" spans="1:12" s="34" customFormat="1" ht="29.25" customHeight="1" x14ac:dyDescent="0.25">
      <c r="A4003" s="23" t="str">
        <f>Лист4!A4001</f>
        <v xml:space="preserve">Победы ул. д.9 </v>
      </c>
      <c r="B4003" s="49">
        <f t="shared" si="124"/>
        <v>29.765531914893618</v>
      </c>
      <c r="C4003" s="49">
        <f t="shared" si="125"/>
        <v>2.0294680851063829</v>
      </c>
      <c r="D4003" s="30">
        <v>0</v>
      </c>
      <c r="E4003" s="31">
        <v>2.0294680851063829</v>
      </c>
      <c r="F4003" s="32">
        <v>0</v>
      </c>
      <c r="G4003" s="32">
        <v>0</v>
      </c>
      <c r="H4003" s="32">
        <v>0</v>
      </c>
      <c r="I4003" s="32">
        <v>0</v>
      </c>
      <c r="J4003" s="29">
        <f>Лист4!E4001/1000</f>
        <v>31.795000000000002</v>
      </c>
      <c r="K4003" s="33"/>
      <c r="L4003" s="33"/>
    </row>
    <row r="4004" spans="1:12" s="34" customFormat="1" ht="24" customHeight="1" x14ac:dyDescent="0.25">
      <c r="A4004" s="23" t="str">
        <f>Лист4!A4002</f>
        <v xml:space="preserve">Фрунзе ул. д.1А </v>
      </c>
      <c r="B4004" s="49">
        <f t="shared" si="124"/>
        <v>13.171165957446808</v>
      </c>
      <c r="C4004" s="49">
        <f t="shared" si="125"/>
        <v>0.89803404255319164</v>
      </c>
      <c r="D4004" s="30">
        <v>0</v>
      </c>
      <c r="E4004" s="31">
        <v>0.89803404255319164</v>
      </c>
      <c r="F4004" s="32">
        <v>0</v>
      </c>
      <c r="G4004" s="32">
        <v>0</v>
      </c>
      <c r="H4004" s="32">
        <v>0</v>
      </c>
      <c r="I4004" s="32">
        <v>0</v>
      </c>
      <c r="J4004" s="29">
        <f>Лист4!E4002/1000</f>
        <v>14.0692</v>
      </c>
      <c r="K4004" s="33"/>
      <c r="L4004" s="33"/>
    </row>
    <row r="4005" spans="1:12" s="34" customFormat="1" ht="24" customHeight="1" x14ac:dyDescent="0.25">
      <c r="A4005" s="23" t="str">
        <f>Лист4!A4003</f>
        <v xml:space="preserve">Фрунзе ул. д.2А </v>
      </c>
      <c r="B4005" s="49">
        <f t="shared" si="124"/>
        <v>10.628153191489361</v>
      </c>
      <c r="C4005" s="49">
        <f t="shared" si="125"/>
        <v>0.72464680851063812</v>
      </c>
      <c r="D4005" s="30">
        <v>0</v>
      </c>
      <c r="E4005" s="31">
        <v>0.72464680851063812</v>
      </c>
      <c r="F4005" s="32">
        <v>0</v>
      </c>
      <c r="G4005" s="32">
        <v>0</v>
      </c>
      <c r="H4005" s="32">
        <v>0</v>
      </c>
      <c r="I4005" s="32">
        <v>0</v>
      </c>
      <c r="J4005" s="29">
        <f>Лист4!E4003/1000</f>
        <v>11.352799999999998</v>
      </c>
      <c r="K4005" s="33"/>
      <c r="L4005" s="33"/>
    </row>
    <row r="4006" spans="1:12" s="34" customFormat="1" ht="30.75" customHeight="1" x14ac:dyDescent="0.25">
      <c r="A4006" s="23" t="str">
        <f>Лист4!A4004</f>
        <v xml:space="preserve">Шоссейная ул. д.26 </v>
      </c>
      <c r="B4006" s="49">
        <f t="shared" si="124"/>
        <v>18.699344680851063</v>
      </c>
      <c r="C4006" s="49">
        <f t="shared" si="125"/>
        <v>1.274955319148936</v>
      </c>
      <c r="D4006" s="30">
        <v>0</v>
      </c>
      <c r="E4006" s="31">
        <v>1.274955319148936</v>
      </c>
      <c r="F4006" s="32">
        <v>0</v>
      </c>
      <c r="G4006" s="32">
        <v>0</v>
      </c>
      <c r="H4006" s="32">
        <v>0</v>
      </c>
      <c r="I4006" s="32">
        <v>0</v>
      </c>
      <c r="J4006" s="29">
        <f>Лист4!E4004/1000</f>
        <v>19.974299999999999</v>
      </c>
      <c r="K4006" s="33"/>
      <c r="L4006" s="33"/>
    </row>
    <row r="4007" spans="1:12" s="34" customFormat="1" ht="31.5" customHeight="1" x14ac:dyDescent="0.25">
      <c r="A4007" s="23" t="str">
        <f>Лист4!A4005</f>
        <v xml:space="preserve">Астраханская ул. д.22 </v>
      </c>
      <c r="B4007" s="49">
        <f t="shared" si="124"/>
        <v>19.859540425531918</v>
      </c>
      <c r="C4007" s="49">
        <f t="shared" si="125"/>
        <v>1.3540595744680852</v>
      </c>
      <c r="D4007" s="30">
        <v>0</v>
      </c>
      <c r="E4007" s="31">
        <v>1.3540595744680852</v>
      </c>
      <c r="F4007" s="32">
        <v>0</v>
      </c>
      <c r="G4007" s="32">
        <v>0</v>
      </c>
      <c r="H4007" s="32">
        <v>0</v>
      </c>
      <c r="I4007" s="32">
        <v>0</v>
      </c>
      <c r="J4007" s="29">
        <f>Лист4!E4005/1000</f>
        <v>21.213600000000003</v>
      </c>
      <c r="K4007" s="33"/>
      <c r="L4007" s="33"/>
    </row>
    <row r="4008" spans="1:12" s="34" customFormat="1" ht="33" customHeight="1" x14ac:dyDescent="0.25">
      <c r="A4008" s="23" t="str">
        <f>Лист4!A4006</f>
        <v xml:space="preserve">Астраханская ул. д.22А </v>
      </c>
      <c r="B4008" s="49">
        <f t="shared" si="124"/>
        <v>88.212978723404277</v>
      </c>
      <c r="C4008" s="49">
        <f t="shared" si="125"/>
        <v>6.0145212765957456</v>
      </c>
      <c r="D4008" s="30">
        <v>0</v>
      </c>
      <c r="E4008" s="31">
        <v>6.0145212765957456</v>
      </c>
      <c r="F4008" s="32">
        <v>0</v>
      </c>
      <c r="G4008" s="32">
        <v>0</v>
      </c>
      <c r="H4008" s="32">
        <v>0</v>
      </c>
      <c r="I4008" s="32">
        <v>0</v>
      </c>
      <c r="J4008" s="29">
        <f>Лист4!E4006/1000</f>
        <v>94.22750000000002</v>
      </c>
      <c r="K4008" s="33"/>
      <c r="L4008" s="33"/>
    </row>
    <row r="4009" spans="1:12" s="34" customFormat="1" ht="30" customHeight="1" x14ac:dyDescent="0.25">
      <c r="A4009" s="23" t="str">
        <f>Лист4!A4007</f>
        <v xml:space="preserve">Астраханская ул. д.22Б </v>
      </c>
      <c r="B4009" s="49">
        <f t="shared" si="124"/>
        <v>28.375319148936168</v>
      </c>
      <c r="C4009" s="49">
        <f t="shared" si="125"/>
        <v>1.9346808510638298</v>
      </c>
      <c r="D4009" s="30">
        <v>0</v>
      </c>
      <c r="E4009" s="31">
        <v>1.9346808510638298</v>
      </c>
      <c r="F4009" s="32">
        <v>0</v>
      </c>
      <c r="G4009" s="32">
        <v>0</v>
      </c>
      <c r="H4009" s="32">
        <v>0</v>
      </c>
      <c r="I4009" s="32">
        <v>0</v>
      </c>
      <c r="J4009" s="29">
        <f>Лист4!E4007/1000</f>
        <v>30.31</v>
      </c>
      <c r="K4009" s="33"/>
      <c r="L4009" s="33"/>
    </row>
    <row r="4010" spans="1:12" s="34" customFormat="1" ht="30" customHeight="1" x14ac:dyDescent="0.25">
      <c r="A4010" s="23" t="str">
        <f>Лист4!A4008</f>
        <v xml:space="preserve">Астраханская ул. д.22В </v>
      </c>
      <c r="B4010" s="49">
        <f t="shared" si="124"/>
        <v>111.69194042553188</v>
      </c>
      <c r="C4010" s="49">
        <f t="shared" si="125"/>
        <v>7.6153595744680826</v>
      </c>
      <c r="D4010" s="30">
        <v>0</v>
      </c>
      <c r="E4010" s="31">
        <v>7.6153595744680826</v>
      </c>
      <c r="F4010" s="32">
        <v>0</v>
      </c>
      <c r="G4010" s="32">
        <v>0</v>
      </c>
      <c r="H4010" s="32">
        <v>0</v>
      </c>
      <c r="I4010" s="32">
        <v>0</v>
      </c>
      <c r="J4010" s="29">
        <f>Лист4!E4008/1000</f>
        <v>119.30729999999997</v>
      </c>
      <c r="K4010" s="33"/>
      <c r="L4010" s="33"/>
    </row>
    <row r="4011" spans="1:12" s="34" customFormat="1" ht="30" customHeight="1" x14ac:dyDescent="0.25">
      <c r="A4011" s="23" t="str">
        <f>Лист4!A4009</f>
        <v xml:space="preserve">Астраханская ул. д.22Г </v>
      </c>
      <c r="B4011" s="49">
        <f t="shared" si="124"/>
        <v>202.02693617021276</v>
      </c>
      <c r="C4011" s="49">
        <f t="shared" si="125"/>
        <v>13.774563829787233</v>
      </c>
      <c r="D4011" s="30">
        <v>0</v>
      </c>
      <c r="E4011" s="31">
        <v>13.774563829787233</v>
      </c>
      <c r="F4011" s="32">
        <v>0</v>
      </c>
      <c r="G4011" s="32">
        <v>0</v>
      </c>
      <c r="H4011" s="32">
        <v>0</v>
      </c>
      <c r="I4011" s="32">
        <v>0</v>
      </c>
      <c r="J4011" s="29">
        <f>Лист4!E4009/1000</f>
        <v>215.8015</v>
      </c>
      <c r="K4011" s="33"/>
      <c r="L4011" s="33"/>
    </row>
    <row r="4012" spans="1:12" s="34" customFormat="1" ht="30" customHeight="1" x14ac:dyDescent="0.25">
      <c r="A4012" s="23" t="str">
        <f>Лист4!A4010</f>
        <v xml:space="preserve">Астраханская ул. д.22Д </v>
      </c>
      <c r="B4012" s="49">
        <f t="shared" si="124"/>
        <v>48.766510638297859</v>
      </c>
      <c r="C4012" s="49">
        <f t="shared" si="125"/>
        <v>3.3249893617021269</v>
      </c>
      <c r="D4012" s="30">
        <v>0</v>
      </c>
      <c r="E4012" s="31">
        <v>3.3249893617021269</v>
      </c>
      <c r="F4012" s="32">
        <v>0</v>
      </c>
      <c r="G4012" s="32">
        <v>0</v>
      </c>
      <c r="H4012" s="32">
        <v>0</v>
      </c>
      <c r="I4012" s="32">
        <v>0</v>
      </c>
      <c r="J4012" s="29">
        <f>Лист4!E4010/1000</f>
        <v>52.091499999999989</v>
      </c>
      <c r="K4012" s="33"/>
      <c r="L4012" s="33"/>
    </row>
    <row r="4013" spans="1:12" s="34" customFormat="1" ht="30" customHeight="1" x14ac:dyDescent="0.25">
      <c r="A4013" s="23" t="str">
        <f>Лист4!A4011</f>
        <v xml:space="preserve">Астраханская ул. д.50 </v>
      </c>
      <c r="B4013" s="49">
        <f t="shared" si="124"/>
        <v>0</v>
      </c>
      <c r="C4013" s="49">
        <f t="shared" si="125"/>
        <v>0</v>
      </c>
      <c r="D4013" s="30">
        <v>0</v>
      </c>
      <c r="E4013" s="31">
        <v>0</v>
      </c>
      <c r="F4013" s="32">
        <v>0</v>
      </c>
      <c r="G4013" s="32">
        <v>0</v>
      </c>
      <c r="H4013" s="32">
        <v>0</v>
      </c>
      <c r="I4013" s="32">
        <v>0</v>
      </c>
      <c r="J4013" s="29">
        <f>Лист4!E4011/1000</f>
        <v>0</v>
      </c>
      <c r="K4013" s="33"/>
      <c r="L4013" s="33"/>
    </row>
    <row r="4014" spans="1:12" s="34" customFormat="1" ht="30" customHeight="1" x14ac:dyDescent="0.25">
      <c r="A4014" s="23" t="str">
        <f>Лист4!A4012</f>
        <v xml:space="preserve">50-летия Победы ул. д.4 </v>
      </c>
      <c r="B4014" s="49">
        <f t="shared" si="124"/>
        <v>5.805659574468085</v>
      </c>
      <c r="C4014" s="49">
        <f t="shared" si="125"/>
        <v>0.3958404255319149</v>
      </c>
      <c r="D4014" s="30">
        <v>0</v>
      </c>
      <c r="E4014" s="31">
        <v>0.3958404255319149</v>
      </c>
      <c r="F4014" s="32">
        <v>0</v>
      </c>
      <c r="G4014" s="32">
        <v>0</v>
      </c>
      <c r="H4014" s="32">
        <v>0</v>
      </c>
      <c r="I4014" s="32">
        <v>0</v>
      </c>
      <c r="J4014" s="29">
        <f>Лист4!E4012/1000</f>
        <v>6.2015000000000002</v>
      </c>
      <c r="K4014" s="33"/>
      <c r="L4014" s="33"/>
    </row>
    <row r="4015" spans="1:12" s="34" customFormat="1" ht="30" customHeight="1" x14ac:dyDescent="0.25">
      <c r="A4015" s="23" t="str">
        <f>Лист4!A4013</f>
        <v xml:space="preserve">Астраханская ул. д.11 </v>
      </c>
      <c r="B4015" s="49">
        <f t="shared" si="124"/>
        <v>43.442510638297868</v>
      </c>
      <c r="C4015" s="49">
        <f t="shared" si="125"/>
        <v>2.9619893617021278</v>
      </c>
      <c r="D4015" s="30">
        <v>0</v>
      </c>
      <c r="E4015" s="31">
        <v>2.9619893617021278</v>
      </c>
      <c r="F4015" s="32">
        <v>0</v>
      </c>
      <c r="G4015" s="32">
        <v>0</v>
      </c>
      <c r="H4015" s="32">
        <v>0</v>
      </c>
      <c r="I4015" s="32">
        <v>0</v>
      </c>
      <c r="J4015" s="29">
        <f>Лист4!E4013/1000</f>
        <v>46.404499999999999</v>
      </c>
      <c r="K4015" s="33"/>
      <c r="L4015" s="33"/>
    </row>
    <row r="4016" spans="1:12" s="34" customFormat="1" ht="30" customHeight="1" x14ac:dyDescent="0.25">
      <c r="A4016" s="23" t="str">
        <f>Лист4!A4014</f>
        <v xml:space="preserve">Астраханская ул. д.11А </v>
      </c>
      <c r="B4016" s="49">
        <f t="shared" si="124"/>
        <v>82.06805106382977</v>
      </c>
      <c r="C4016" s="49">
        <f t="shared" si="125"/>
        <v>5.5955489361702124</v>
      </c>
      <c r="D4016" s="30">
        <v>0</v>
      </c>
      <c r="E4016" s="31">
        <v>5.5955489361702124</v>
      </c>
      <c r="F4016" s="32">
        <v>0</v>
      </c>
      <c r="G4016" s="32">
        <v>0</v>
      </c>
      <c r="H4016" s="32">
        <v>0</v>
      </c>
      <c r="I4016" s="32">
        <v>0</v>
      </c>
      <c r="J4016" s="29">
        <f>Лист4!E4014/1000</f>
        <v>87.663599999999988</v>
      </c>
      <c r="K4016" s="33"/>
      <c r="L4016" s="33"/>
    </row>
    <row r="4017" spans="1:12" s="34" customFormat="1" ht="30" customHeight="1" x14ac:dyDescent="0.25">
      <c r="A4017" s="23" t="str">
        <f>Лист4!A4015</f>
        <v xml:space="preserve">Астраханская ул. д.13 </v>
      </c>
      <c r="B4017" s="49">
        <f t="shared" si="124"/>
        <v>28.515744680851064</v>
      </c>
      <c r="C4017" s="49">
        <f t="shared" si="125"/>
        <v>1.9442553191489362</v>
      </c>
      <c r="D4017" s="30">
        <v>0</v>
      </c>
      <c r="E4017" s="31">
        <v>1.9442553191489362</v>
      </c>
      <c r="F4017" s="32">
        <v>0</v>
      </c>
      <c r="G4017" s="32">
        <v>0</v>
      </c>
      <c r="H4017" s="32">
        <v>0</v>
      </c>
      <c r="I4017" s="32"/>
      <c r="J4017" s="29">
        <f>Лист4!E4015/1000</f>
        <v>30.46</v>
      </c>
      <c r="K4017" s="33"/>
      <c r="L4017" s="33"/>
    </row>
    <row r="4018" spans="1:12" s="34" customFormat="1" ht="30" customHeight="1" x14ac:dyDescent="0.25">
      <c r="A4018" s="23" t="str">
        <f>Лист4!A4016</f>
        <v xml:space="preserve">Астраханская ул. д.13А </v>
      </c>
      <c r="B4018" s="49">
        <f t="shared" si="124"/>
        <v>44.670765957446811</v>
      </c>
      <c r="C4018" s="49">
        <f t="shared" si="125"/>
        <v>3.045734042553192</v>
      </c>
      <c r="D4018" s="30">
        <v>0</v>
      </c>
      <c r="E4018" s="31">
        <v>3.045734042553192</v>
      </c>
      <c r="F4018" s="32">
        <v>0</v>
      </c>
      <c r="G4018" s="32">
        <v>0</v>
      </c>
      <c r="H4018" s="32">
        <v>0</v>
      </c>
      <c r="I4018" s="32">
        <v>0</v>
      </c>
      <c r="J4018" s="29">
        <f>Лист4!E4016/1000</f>
        <v>47.716500000000003</v>
      </c>
      <c r="K4018" s="33"/>
      <c r="L4018" s="33"/>
    </row>
    <row r="4019" spans="1:12" s="34" customFormat="1" ht="30" customHeight="1" x14ac:dyDescent="0.25">
      <c r="A4019" s="23" t="str">
        <f>Лист4!A4017</f>
        <v xml:space="preserve">Чехова ул. д.15 </v>
      </c>
      <c r="B4019" s="49">
        <f t="shared" si="124"/>
        <v>0</v>
      </c>
      <c r="C4019" s="49">
        <f t="shared" si="125"/>
        <v>0</v>
      </c>
      <c r="D4019" s="30">
        <v>0</v>
      </c>
      <c r="E4019" s="31">
        <v>0</v>
      </c>
      <c r="F4019" s="32">
        <v>0</v>
      </c>
      <c r="G4019" s="32">
        <v>0</v>
      </c>
      <c r="H4019" s="32">
        <v>0</v>
      </c>
      <c r="I4019" s="32">
        <v>0</v>
      </c>
      <c r="J4019" s="29">
        <f>Лист4!E4017/1000</f>
        <v>0</v>
      </c>
      <c r="K4019" s="33"/>
      <c r="L4019" s="33"/>
    </row>
    <row r="4020" spans="1:12" s="34" customFormat="1" ht="30" customHeight="1" x14ac:dyDescent="0.25">
      <c r="A4020" s="23" t="str">
        <f>Лист4!A4018</f>
        <v xml:space="preserve">Юность мкн. д.1 </v>
      </c>
      <c r="B4020" s="49">
        <f t="shared" si="124"/>
        <v>211.64767659574471</v>
      </c>
      <c r="C4020" s="49">
        <f t="shared" si="125"/>
        <v>14.430523404255322</v>
      </c>
      <c r="D4020" s="30">
        <v>0</v>
      </c>
      <c r="E4020" s="31">
        <v>14.430523404255322</v>
      </c>
      <c r="F4020" s="32">
        <v>0</v>
      </c>
      <c r="G4020" s="32">
        <v>0</v>
      </c>
      <c r="H4020" s="32">
        <v>0</v>
      </c>
      <c r="I4020" s="32"/>
      <c r="J4020" s="29">
        <f>Лист4!E4018/1000</f>
        <v>226.07820000000004</v>
      </c>
      <c r="K4020" s="33"/>
      <c r="L4020" s="33"/>
    </row>
    <row r="4021" spans="1:12" s="34" customFormat="1" ht="30" customHeight="1" x14ac:dyDescent="0.25">
      <c r="A4021" s="23" t="str">
        <f>Лист4!A4019</f>
        <v xml:space="preserve">Юность мкн. д.10 </v>
      </c>
      <c r="B4021" s="49">
        <f t="shared" si="124"/>
        <v>3.3702127659574468</v>
      </c>
      <c r="C4021" s="49">
        <f t="shared" si="125"/>
        <v>0.22978723404255319</v>
      </c>
      <c r="D4021" s="30">
        <v>0</v>
      </c>
      <c r="E4021" s="31">
        <v>0.22978723404255319</v>
      </c>
      <c r="F4021" s="32">
        <v>0</v>
      </c>
      <c r="G4021" s="32">
        <v>0</v>
      </c>
      <c r="H4021" s="32">
        <v>0</v>
      </c>
      <c r="I4021" s="32"/>
      <c r="J4021" s="29">
        <f>Лист4!E4019/1000</f>
        <v>3.6</v>
      </c>
      <c r="K4021" s="33"/>
      <c r="L4021" s="33"/>
    </row>
    <row r="4022" spans="1:12" s="34" customFormat="1" ht="30" customHeight="1" x14ac:dyDescent="0.25">
      <c r="A4022" s="23" t="str">
        <f>Лист4!A4020</f>
        <v xml:space="preserve">Юность мкн. д.2 </v>
      </c>
      <c r="B4022" s="49">
        <f t="shared" si="124"/>
        <v>210.6507489361702</v>
      </c>
      <c r="C4022" s="49">
        <f t="shared" si="125"/>
        <v>14.362551063829788</v>
      </c>
      <c r="D4022" s="30">
        <v>0</v>
      </c>
      <c r="E4022" s="31">
        <v>14.362551063829788</v>
      </c>
      <c r="F4022" s="32">
        <v>0</v>
      </c>
      <c r="G4022" s="32">
        <v>0</v>
      </c>
      <c r="H4022" s="32">
        <v>0</v>
      </c>
      <c r="I4022" s="32">
        <v>0</v>
      </c>
      <c r="J4022" s="29">
        <f>Лист4!E4020/1000</f>
        <v>225.01329999999999</v>
      </c>
      <c r="K4022" s="33"/>
      <c r="L4022" s="33"/>
    </row>
    <row r="4023" spans="1:12" s="34" customFormat="1" ht="30" customHeight="1" x14ac:dyDescent="0.25">
      <c r="A4023" s="23" t="str">
        <f>Лист4!A4021</f>
        <v xml:space="preserve">Юность мкн. д.3 </v>
      </c>
      <c r="B4023" s="49">
        <f t="shared" si="124"/>
        <v>133.07116595744682</v>
      </c>
      <c r="C4023" s="49">
        <f t="shared" si="125"/>
        <v>9.0730340425531928</v>
      </c>
      <c r="D4023" s="30">
        <v>0</v>
      </c>
      <c r="E4023" s="31">
        <v>9.0730340425531928</v>
      </c>
      <c r="F4023" s="32">
        <v>0</v>
      </c>
      <c r="G4023" s="32">
        <v>0</v>
      </c>
      <c r="H4023" s="32">
        <v>0</v>
      </c>
      <c r="I4023" s="32"/>
      <c r="J4023" s="29">
        <f>Лист4!E4021/1000</f>
        <v>142.14420000000001</v>
      </c>
      <c r="K4023" s="33"/>
      <c r="L4023" s="33"/>
    </row>
    <row r="4024" spans="1:12" s="34" customFormat="1" ht="30" customHeight="1" x14ac:dyDescent="0.25">
      <c r="A4024" s="23" t="str">
        <f>Лист4!A4022</f>
        <v xml:space="preserve">Юность мкн. д.4 </v>
      </c>
      <c r="B4024" s="49">
        <f t="shared" si="124"/>
        <v>242.5265114893617</v>
      </c>
      <c r="C4024" s="49">
        <f t="shared" si="125"/>
        <v>16.535898510638297</v>
      </c>
      <c r="D4024" s="30">
        <v>0</v>
      </c>
      <c r="E4024" s="31">
        <v>16.535898510638297</v>
      </c>
      <c r="F4024" s="32">
        <v>0</v>
      </c>
      <c r="G4024" s="32">
        <v>0</v>
      </c>
      <c r="H4024" s="32">
        <v>0</v>
      </c>
      <c r="I4024" s="32"/>
      <c r="J4024" s="29">
        <f>Лист4!E4022/1000</f>
        <v>259.06241</v>
      </c>
      <c r="K4024" s="33"/>
      <c r="L4024" s="33"/>
    </row>
    <row r="4025" spans="1:12" s="34" customFormat="1" ht="30" customHeight="1" x14ac:dyDescent="0.25">
      <c r="A4025" s="23" t="str">
        <f>Лист4!A4023</f>
        <v xml:space="preserve">Юность мкн. д.5 </v>
      </c>
      <c r="B4025" s="49">
        <f t="shared" si="124"/>
        <v>108.7959914893617</v>
      </c>
      <c r="C4025" s="49">
        <f t="shared" si="125"/>
        <v>7.4179085106382967</v>
      </c>
      <c r="D4025" s="30">
        <v>0</v>
      </c>
      <c r="E4025" s="31">
        <v>7.4179085106382967</v>
      </c>
      <c r="F4025" s="32">
        <v>0</v>
      </c>
      <c r="G4025" s="32">
        <v>0</v>
      </c>
      <c r="H4025" s="32">
        <v>0</v>
      </c>
      <c r="I4025" s="32">
        <v>0</v>
      </c>
      <c r="J4025" s="29">
        <f>Лист4!E4023/1000</f>
        <v>116.2139</v>
      </c>
      <c r="K4025" s="33"/>
      <c r="L4025" s="33"/>
    </row>
    <row r="4026" spans="1:12" s="34" customFormat="1" ht="15" x14ac:dyDescent="0.25">
      <c r="A4026" s="23" t="str">
        <f>Лист4!A4024</f>
        <v xml:space="preserve">Юность мкн. д.6 </v>
      </c>
      <c r="B4026" s="49">
        <f t="shared" si="124"/>
        <v>94.643344680851044</v>
      </c>
      <c r="C4026" s="49">
        <f t="shared" si="125"/>
        <v>6.4529553191489351</v>
      </c>
      <c r="D4026" s="30">
        <v>0</v>
      </c>
      <c r="E4026" s="31">
        <v>6.4529553191489351</v>
      </c>
      <c r="F4026" s="32">
        <v>0</v>
      </c>
      <c r="G4026" s="32">
        <v>0</v>
      </c>
      <c r="H4026" s="32">
        <v>0</v>
      </c>
      <c r="I4026" s="32">
        <v>0</v>
      </c>
      <c r="J4026" s="29">
        <f>Лист4!E4024/1000</f>
        <v>101.09629999999999</v>
      </c>
      <c r="K4026" s="33"/>
      <c r="L4026" s="33"/>
    </row>
    <row r="4027" spans="1:12" s="34" customFormat="1" ht="30" customHeight="1" x14ac:dyDescent="0.25">
      <c r="A4027" s="23" t="str">
        <f>Лист4!A4025</f>
        <v xml:space="preserve">Юность мкн. д.7 </v>
      </c>
      <c r="B4027" s="49">
        <f t="shared" si="124"/>
        <v>204.11815319148937</v>
      </c>
      <c r="C4027" s="49">
        <f t="shared" si="125"/>
        <v>13.91714680851064</v>
      </c>
      <c r="D4027" s="30">
        <v>0</v>
      </c>
      <c r="E4027" s="31">
        <v>13.91714680851064</v>
      </c>
      <c r="F4027" s="32">
        <v>0</v>
      </c>
      <c r="G4027" s="32">
        <v>0</v>
      </c>
      <c r="H4027" s="32">
        <v>0</v>
      </c>
      <c r="I4027" s="32">
        <v>0</v>
      </c>
      <c r="J4027" s="29">
        <f>Лист4!E4025/1000</f>
        <v>218.03530000000001</v>
      </c>
      <c r="K4027" s="33"/>
      <c r="L4027" s="33"/>
    </row>
    <row r="4028" spans="1:12" s="34" customFormat="1" ht="30" customHeight="1" x14ac:dyDescent="0.25">
      <c r="A4028" s="23" t="str">
        <f>Лист4!A4026</f>
        <v xml:space="preserve">Юность мкн. д.8 </v>
      </c>
      <c r="B4028" s="49">
        <f t="shared" si="124"/>
        <v>148.92904680851063</v>
      </c>
      <c r="C4028" s="49">
        <f t="shared" si="125"/>
        <v>10.15425319148936</v>
      </c>
      <c r="D4028" s="30">
        <v>0</v>
      </c>
      <c r="E4028" s="31">
        <v>10.15425319148936</v>
      </c>
      <c r="F4028" s="32">
        <v>0</v>
      </c>
      <c r="G4028" s="32">
        <v>0</v>
      </c>
      <c r="H4028" s="32">
        <v>0</v>
      </c>
      <c r="I4028" s="32">
        <v>0</v>
      </c>
      <c r="J4028" s="29">
        <f>Лист4!E4026/1000</f>
        <v>159.08329999999998</v>
      </c>
      <c r="K4028" s="33"/>
      <c r="L4028" s="33"/>
    </row>
    <row r="4029" spans="1:12" s="34" customFormat="1" ht="30" customHeight="1" x14ac:dyDescent="0.25">
      <c r="A4029" s="23" t="str">
        <f>Лист4!A4027</f>
        <v xml:space="preserve">Юность мкн. д.9 </v>
      </c>
      <c r="B4029" s="49">
        <f t="shared" si="124"/>
        <v>178.33581021276595</v>
      </c>
      <c r="C4029" s="49">
        <f t="shared" si="125"/>
        <v>12.159259787234042</v>
      </c>
      <c r="D4029" s="30">
        <v>0</v>
      </c>
      <c r="E4029" s="31">
        <v>12.159259787234042</v>
      </c>
      <c r="F4029" s="32">
        <v>0</v>
      </c>
      <c r="G4029" s="32">
        <v>0</v>
      </c>
      <c r="H4029" s="32">
        <v>0</v>
      </c>
      <c r="I4029" s="32">
        <v>0</v>
      </c>
      <c r="J4029" s="29">
        <f>Лист4!E4027/1000</f>
        <v>190.49507</v>
      </c>
      <c r="K4029" s="33"/>
      <c r="L4029" s="33"/>
    </row>
    <row r="4030" spans="1:12" s="34" customFormat="1" ht="30" customHeight="1" x14ac:dyDescent="0.25">
      <c r="A4030" s="23" t="str">
        <f>Лист4!A4028</f>
        <v xml:space="preserve">Юность ул. д.10 </v>
      </c>
      <c r="B4030" s="49">
        <f t="shared" si="124"/>
        <v>0</v>
      </c>
      <c r="C4030" s="49">
        <f t="shared" si="125"/>
        <v>0</v>
      </c>
      <c r="D4030" s="30">
        <v>0</v>
      </c>
      <c r="E4030" s="31">
        <v>0</v>
      </c>
      <c r="F4030" s="32">
        <v>0</v>
      </c>
      <c r="G4030" s="32">
        <v>0</v>
      </c>
      <c r="H4030" s="32">
        <v>0</v>
      </c>
      <c r="I4030" s="32">
        <v>0</v>
      </c>
      <c r="J4030" s="29">
        <f>Лист4!E4028/1000</f>
        <v>0</v>
      </c>
      <c r="K4030" s="33"/>
      <c r="L4030" s="33"/>
    </row>
    <row r="4031" spans="1:12" s="34" customFormat="1" ht="30" customHeight="1" x14ac:dyDescent="0.25">
      <c r="A4031" s="23" t="str">
        <f>Лист4!A4029</f>
        <v xml:space="preserve">12-й кв-л д.1 </v>
      </c>
      <c r="B4031" s="49">
        <f t="shared" si="124"/>
        <v>92.685812765957465</v>
      </c>
      <c r="C4031" s="49">
        <f t="shared" si="125"/>
        <v>6.3194872340425547</v>
      </c>
      <c r="D4031" s="30">
        <v>0</v>
      </c>
      <c r="E4031" s="31">
        <v>6.3194872340425547</v>
      </c>
      <c r="F4031" s="32">
        <v>0</v>
      </c>
      <c r="G4031" s="32">
        <v>0</v>
      </c>
      <c r="H4031" s="32">
        <v>0</v>
      </c>
      <c r="I4031" s="32">
        <v>0</v>
      </c>
      <c r="J4031" s="29">
        <f>Лист4!E4029/1000</f>
        <v>99.00530000000002</v>
      </c>
      <c r="K4031" s="33"/>
      <c r="L4031" s="33"/>
    </row>
    <row r="4032" spans="1:12" s="34" customFormat="1" ht="30" customHeight="1" x14ac:dyDescent="0.25">
      <c r="A4032" s="23" t="str">
        <f>Лист4!A4030</f>
        <v xml:space="preserve">12-й кв-л д.10 </v>
      </c>
      <c r="B4032" s="49">
        <f t="shared" si="124"/>
        <v>148.83468085106387</v>
      </c>
      <c r="C4032" s="49">
        <f t="shared" si="125"/>
        <v>10.147819148936172</v>
      </c>
      <c r="D4032" s="30">
        <v>0</v>
      </c>
      <c r="E4032" s="31">
        <v>10.147819148936172</v>
      </c>
      <c r="F4032" s="32">
        <v>0</v>
      </c>
      <c r="G4032" s="32">
        <v>0</v>
      </c>
      <c r="H4032" s="32">
        <v>0</v>
      </c>
      <c r="I4032" s="32"/>
      <c r="J4032" s="29">
        <f>Лист4!E4030/1000</f>
        <v>158.98250000000004</v>
      </c>
      <c r="K4032" s="33"/>
      <c r="L4032" s="33"/>
    </row>
    <row r="4033" spans="1:12" s="34" customFormat="1" ht="30" customHeight="1" x14ac:dyDescent="0.25">
      <c r="A4033" s="23" t="str">
        <f>Лист4!A4031</f>
        <v xml:space="preserve">12-й кв-л д.2 </v>
      </c>
      <c r="B4033" s="49">
        <f t="shared" si="124"/>
        <v>127.11365957446807</v>
      </c>
      <c r="C4033" s="49">
        <f t="shared" si="125"/>
        <v>8.6668404255319142</v>
      </c>
      <c r="D4033" s="30">
        <v>0</v>
      </c>
      <c r="E4033" s="31">
        <v>8.6668404255319142</v>
      </c>
      <c r="F4033" s="32">
        <v>0</v>
      </c>
      <c r="G4033" s="32">
        <v>0</v>
      </c>
      <c r="H4033" s="32">
        <v>0</v>
      </c>
      <c r="I4033" s="32">
        <v>0</v>
      </c>
      <c r="J4033" s="29">
        <f>Лист4!E4031/1000</f>
        <v>135.78049999999999</v>
      </c>
      <c r="K4033" s="33"/>
      <c r="L4033" s="33"/>
    </row>
    <row r="4034" spans="1:12" s="34" customFormat="1" ht="30" customHeight="1" x14ac:dyDescent="0.25">
      <c r="A4034" s="23" t="str">
        <f>Лист4!A4032</f>
        <v xml:space="preserve">7-й кв-л д.1 </v>
      </c>
      <c r="B4034" s="49">
        <f t="shared" si="124"/>
        <v>131.4915659574468</v>
      </c>
      <c r="C4034" s="49">
        <f t="shared" si="125"/>
        <v>8.9653340425531898</v>
      </c>
      <c r="D4034" s="30">
        <v>0</v>
      </c>
      <c r="E4034" s="31">
        <v>8.9653340425531898</v>
      </c>
      <c r="F4034" s="32">
        <v>0</v>
      </c>
      <c r="G4034" s="32">
        <v>0</v>
      </c>
      <c r="H4034" s="32">
        <v>0</v>
      </c>
      <c r="I4034" s="32"/>
      <c r="J4034" s="29">
        <f>Лист4!E4032/1000</f>
        <v>140.45689999999999</v>
      </c>
      <c r="K4034" s="33"/>
      <c r="L4034" s="33"/>
    </row>
    <row r="4035" spans="1:12" s="34" customFormat="1" ht="30" customHeight="1" x14ac:dyDescent="0.25">
      <c r="A4035" s="23" t="str">
        <f>Лист4!A4033</f>
        <v xml:space="preserve">7-й кв-л д.11 </v>
      </c>
      <c r="B4035" s="49">
        <f t="shared" si="124"/>
        <v>124.42778723404257</v>
      </c>
      <c r="C4035" s="49">
        <f t="shared" si="125"/>
        <v>8.4837127659574474</v>
      </c>
      <c r="D4035" s="30">
        <v>0</v>
      </c>
      <c r="E4035" s="31">
        <v>8.4837127659574474</v>
      </c>
      <c r="F4035" s="32">
        <v>0</v>
      </c>
      <c r="G4035" s="32">
        <v>0</v>
      </c>
      <c r="H4035" s="32">
        <v>0</v>
      </c>
      <c r="I4035" s="32">
        <v>0</v>
      </c>
      <c r="J4035" s="29">
        <f>Лист4!E4033/1000</f>
        <v>132.91150000000002</v>
      </c>
      <c r="K4035" s="33"/>
      <c r="L4035" s="33"/>
    </row>
    <row r="4036" spans="1:12" s="34" customFormat="1" ht="30" customHeight="1" x14ac:dyDescent="0.25">
      <c r="A4036" s="23" t="str">
        <f>Лист4!A4034</f>
        <v xml:space="preserve">7-й кв-л д.12 </v>
      </c>
      <c r="B4036" s="49">
        <f t="shared" ref="B4036:B4099" si="126">J4036+I4036-E4036</f>
        <v>85.406595744680715</v>
      </c>
      <c r="C4036" s="49">
        <f t="shared" ref="C4036:C4099" si="127">E4036</f>
        <v>53.027604255319197</v>
      </c>
      <c r="D4036" s="30">
        <v>0</v>
      </c>
      <c r="E4036" s="31">
        <v>53.027604255319197</v>
      </c>
      <c r="F4036" s="32">
        <v>0</v>
      </c>
      <c r="G4036" s="32">
        <v>0</v>
      </c>
      <c r="H4036" s="32">
        <v>0</v>
      </c>
      <c r="I4036" s="32">
        <v>969.2</v>
      </c>
      <c r="J4036" s="29">
        <f>Лист4!E4034/1000-I4036</f>
        <v>-830.76580000000013</v>
      </c>
      <c r="K4036" s="33"/>
      <c r="L4036" s="33"/>
    </row>
    <row r="4037" spans="1:12" s="34" customFormat="1" ht="30" customHeight="1" x14ac:dyDescent="0.25">
      <c r="A4037" s="23" t="str">
        <f>Лист4!A4035</f>
        <v xml:space="preserve">7-й кв-л д.13 </v>
      </c>
      <c r="B4037" s="49">
        <f t="shared" si="126"/>
        <v>117.83357276595744</v>
      </c>
      <c r="C4037" s="49">
        <f t="shared" si="127"/>
        <v>8.0341072340425512</v>
      </c>
      <c r="D4037" s="30">
        <v>0</v>
      </c>
      <c r="E4037" s="31">
        <v>8.0341072340425512</v>
      </c>
      <c r="F4037" s="32">
        <v>0</v>
      </c>
      <c r="G4037" s="32">
        <v>0</v>
      </c>
      <c r="H4037" s="32">
        <v>0</v>
      </c>
      <c r="I4037" s="32">
        <v>0</v>
      </c>
      <c r="J4037" s="29">
        <f>Лист4!E4035/1000</f>
        <v>125.86767999999999</v>
      </c>
      <c r="K4037" s="33"/>
      <c r="L4037" s="33"/>
    </row>
    <row r="4038" spans="1:12" s="34" customFormat="1" ht="30" customHeight="1" x14ac:dyDescent="0.25">
      <c r="A4038" s="23" t="str">
        <f>Лист4!A4036</f>
        <v xml:space="preserve">7-й кв-л д.14 </v>
      </c>
      <c r="B4038" s="49">
        <f t="shared" si="126"/>
        <v>130.1967489361702</v>
      </c>
      <c r="C4038" s="49">
        <f t="shared" si="127"/>
        <v>8.8770510638297857</v>
      </c>
      <c r="D4038" s="30">
        <v>0</v>
      </c>
      <c r="E4038" s="31">
        <v>8.8770510638297857</v>
      </c>
      <c r="F4038" s="32">
        <v>0</v>
      </c>
      <c r="G4038" s="32">
        <v>0</v>
      </c>
      <c r="H4038" s="32">
        <v>0</v>
      </c>
      <c r="I4038" s="32">
        <v>0</v>
      </c>
      <c r="J4038" s="29">
        <f>Лист4!E4036/1000</f>
        <v>139.07379999999998</v>
      </c>
      <c r="K4038" s="33"/>
      <c r="L4038" s="33"/>
    </row>
    <row r="4039" spans="1:12" s="34" customFormat="1" ht="16.5" customHeight="1" x14ac:dyDescent="0.25">
      <c r="A4039" s="23" t="str">
        <f>Лист4!A4037</f>
        <v xml:space="preserve">7-й кв-л д.15 </v>
      </c>
      <c r="B4039" s="49">
        <f t="shared" si="126"/>
        <v>71.818578723404244</v>
      </c>
      <c r="C4039" s="49">
        <f t="shared" si="127"/>
        <v>4.8967212765957431</v>
      </c>
      <c r="D4039" s="30">
        <v>0</v>
      </c>
      <c r="E4039" s="31">
        <v>4.8967212765957431</v>
      </c>
      <c r="F4039" s="32">
        <v>0</v>
      </c>
      <c r="G4039" s="32">
        <v>0</v>
      </c>
      <c r="H4039" s="32">
        <v>0</v>
      </c>
      <c r="I4039" s="32">
        <v>0</v>
      </c>
      <c r="J4039" s="29">
        <f>Лист4!E4037/1000</f>
        <v>76.715299999999985</v>
      </c>
      <c r="K4039" s="33"/>
      <c r="L4039" s="33"/>
    </row>
    <row r="4040" spans="1:12" s="34" customFormat="1" ht="30" customHeight="1" x14ac:dyDescent="0.25">
      <c r="A4040" s="23" t="str">
        <f>Лист4!A4038</f>
        <v xml:space="preserve">7-й кв-л д.16 </v>
      </c>
      <c r="B4040" s="49">
        <f t="shared" si="126"/>
        <v>123.42917446808509</v>
      </c>
      <c r="C4040" s="49">
        <f t="shared" si="127"/>
        <v>8.4156255319148929</v>
      </c>
      <c r="D4040" s="30">
        <v>0</v>
      </c>
      <c r="E4040" s="31">
        <v>8.4156255319148929</v>
      </c>
      <c r="F4040" s="32">
        <v>0</v>
      </c>
      <c r="G4040" s="32">
        <v>0</v>
      </c>
      <c r="H4040" s="32">
        <v>0</v>
      </c>
      <c r="I4040" s="32">
        <v>0</v>
      </c>
      <c r="J4040" s="29">
        <f>Лист4!E4038/1000</f>
        <v>131.84479999999999</v>
      </c>
      <c r="K4040" s="33"/>
      <c r="L4040" s="33"/>
    </row>
    <row r="4041" spans="1:12" s="34" customFormat="1" ht="30" customHeight="1" x14ac:dyDescent="0.25">
      <c r="A4041" s="23" t="str">
        <f>Лист4!A4039</f>
        <v xml:space="preserve">7-й кв-л д.17 </v>
      </c>
      <c r="B4041" s="49">
        <f t="shared" si="126"/>
        <v>107.19195744680853</v>
      </c>
      <c r="C4041" s="49">
        <f t="shared" si="127"/>
        <v>7.3085425531914909</v>
      </c>
      <c r="D4041" s="30">
        <v>0</v>
      </c>
      <c r="E4041" s="31">
        <v>7.3085425531914909</v>
      </c>
      <c r="F4041" s="32">
        <v>0</v>
      </c>
      <c r="G4041" s="32">
        <v>0</v>
      </c>
      <c r="H4041" s="32">
        <v>0</v>
      </c>
      <c r="I4041" s="32">
        <v>0</v>
      </c>
      <c r="J4041" s="29">
        <f>Лист4!E4039/1000</f>
        <v>114.50050000000002</v>
      </c>
      <c r="K4041" s="33"/>
      <c r="L4041" s="33"/>
    </row>
    <row r="4042" spans="1:12" s="34" customFormat="1" ht="30" customHeight="1" x14ac:dyDescent="0.25">
      <c r="A4042" s="23" t="str">
        <f>Лист4!A4040</f>
        <v xml:space="preserve">7-й кв-л д.2 </v>
      </c>
      <c r="B4042" s="49">
        <f t="shared" si="126"/>
        <v>90.371599999999987</v>
      </c>
      <c r="C4042" s="49">
        <f t="shared" si="127"/>
        <v>6.1616999999999988</v>
      </c>
      <c r="D4042" s="30">
        <v>0</v>
      </c>
      <c r="E4042" s="31">
        <v>6.1616999999999988</v>
      </c>
      <c r="F4042" s="32">
        <v>0</v>
      </c>
      <c r="G4042" s="32">
        <v>0</v>
      </c>
      <c r="H4042" s="32">
        <v>0</v>
      </c>
      <c r="I4042" s="32">
        <v>0</v>
      </c>
      <c r="J4042" s="29">
        <f>Лист4!E4040/1000</f>
        <v>96.533299999999983</v>
      </c>
      <c r="K4042" s="33"/>
      <c r="L4042" s="33"/>
    </row>
    <row r="4043" spans="1:12" s="34" customFormat="1" ht="30" customHeight="1" x14ac:dyDescent="0.25">
      <c r="A4043" s="23" t="str">
        <f>Лист4!A4041</f>
        <v xml:space="preserve">7-й кв-л д.3 </v>
      </c>
      <c r="B4043" s="49">
        <f t="shared" si="126"/>
        <v>115.58902978723404</v>
      </c>
      <c r="C4043" s="49">
        <f t="shared" si="127"/>
        <v>7.881070212765958</v>
      </c>
      <c r="D4043" s="30">
        <v>0</v>
      </c>
      <c r="E4043" s="31">
        <v>7.881070212765958</v>
      </c>
      <c r="F4043" s="32">
        <v>0</v>
      </c>
      <c r="G4043" s="32">
        <v>0</v>
      </c>
      <c r="H4043" s="32">
        <v>0</v>
      </c>
      <c r="I4043" s="32">
        <v>0</v>
      </c>
      <c r="J4043" s="29">
        <f>Лист4!E4041/1000</f>
        <v>123.4701</v>
      </c>
      <c r="K4043" s="33"/>
      <c r="L4043" s="33"/>
    </row>
    <row r="4044" spans="1:12" s="34" customFormat="1" ht="30" customHeight="1" x14ac:dyDescent="0.25">
      <c r="A4044" s="23" t="str">
        <f>Лист4!A4042</f>
        <v xml:space="preserve">7-й кв-л д.4 </v>
      </c>
      <c r="B4044" s="49">
        <f t="shared" si="126"/>
        <v>113.0302425531915</v>
      </c>
      <c r="C4044" s="49">
        <f t="shared" si="127"/>
        <v>7.7066074468085111</v>
      </c>
      <c r="D4044" s="30">
        <v>0</v>
      </c>
      <c r="E4044" s="31">
        <v>7.7066074468085111</v>
      </c>
      <c r="F4044" s="32">
        <v>0</v>
      </c>
      <c r="G4044" s="32">
        <v>0</v>
      </c>
      <c r="H4044" s="32">
        <v>0</v>
      </c>
      <c r="I4044" s="32">
        <v>0</v>
      </c>
      <c r="J4044" s="29">
        <f>Лист4!E4042/1000</f>
        <v>120.73685</v>
      </c>
      <c r="K4044" s="33"/>
      <c r="L4044" s="33"/>
    </row>
    <row r="4045" spans="1:12" s="34" customFormat="1" ht="30" customHeight="1" x14ac:dyDescent="0.25">
      <c r="A4045" s="23" t="str">
        <f>Лист4!A4043</f>
        <v xml:space="preserve">7-й кв-л д.5 </v>
      </c>
      <c r="B4045" s="49">
        <f t="shared" si="126"/>
        <v>142.0873276595745</v>
      </c>
      <c r="C4045" s="49">
        <f t="shared" si="127"/>
        <v>9.6877723404255356</v>
      </c>
      <c r="D4045" s="30">
        <v>0</v>
      </c>
      <c r="E4045" s="31">
        <v>9.6877723404255356</v>
      </c>
      <c r="F4045" s="32">
        <v>0</v>
      </c>
      <c r="G4045" s="32">
        <v>0</v>
      </c>
      <c r="H4045" s="32">
        <v>0</v>
      </c>
      <c r="I4045" s="32">
        <v>0</v>
      </c>
      <c r="J4045" s="29">
        <f>Лист4!E4043/1000</f>
        <v>151.77510000000004</v>
      </c>
      <c r="K4045" s="33"/>
      <c r="L4045" s="33"/>
    </row>
    <row r="4046" spans="1:12" s="34" customFormat="1" ht="15" x14ac:dyDescent="0.25">
      <c r="A4046" s="23" t="str">
        <f>Лист4!A4044</f>
        <v xml:space="preserve">7-й кв-л д.6 </v>
      </c>
      <c r="B4046" s="49">
        <f t="shared" si="126"/>
        <v>123.38676595744678</v>
      </c>
      <c r="C4046" s="49">
        <f t="shared" si="127"/>
        <v>8.4127340425531898</v>
      </c>
      <c r="D4046" s="30">
        <v>0</v>
      </c>
      <c r="E4046" s="31">
        <v>8.4127340425531898</v>
      </c>
      <c r="F4046" s="32">
        <v>0</v>
      </c>
      <c r="G4046" s="32">
        <v>0</v>
      </c>
      <c r="H4046" s="32">
        <v>0</v>
      </c>
      <c r="I4046" s="32">
        <v>0</v>
      </c>
      <c r="J4046" s="29">
        <f>Лист4!E4044/1000</f>
        <v>131.79949999999997</v>
      </c>
      <c r="K4046" s="33"/>
      <c r="L4046" s="33"/>
    </row>
    <row r="4047" spans="1:12" s="34" customFormat="1" ht="30" customHeight="1" x14ac:dyDescent="0.25">
      <c r="A4047" s="23" t="str">
        <f>Лист4!A4045</f>
        <v xml:space="preserve">7-й кв-л д.7 </v>
      </c>
      <c r="B4047" s="49">
        <f t="shared" si="126"/>
        <v>122.93796595744681</v>
      </c>
      <c r="C4047" s="49">
        <f t="shared" si="127"/>
        <v>8.3821340425531918</v>
      </c>
      <c r="D4047" s="30">
        <v>0</v>
      </c>
      <c r="E4047" s="31">
        <v>8.3821340425531918</v>
      </c>
      <c r="F4047" s="32">
        <v>0</v>
      </c>
      <c r="G4047" s="32">
        <v>0</v>
      </c>
      <c r="H4047" s="32">
        <v>0</v>
      </c>
      <c r="I4047" s="32">
        <v>0</v>
      </c>
      <c r="J4047" s="29">
        <f>Лист4!E4045/1000</f>
        <v>131.3201</v>
      </c>
      <c r="K4047" s="33"/>
      <c r="L4047" s="33"/>
    </row>
    <row r="4048" spans="1:12" s="34" customFormat="1" ht="30" customHeight="1" x14ac:dyDescent="0.25">
      <c r="A4048" s="23" t="str">
        <f>Лист4!A4046</f>
        <v xml:space="preserve">7-й кв-л д.7А </v>
      </c>
      <c r="B4048" s="49">
        <f t="shared" si="126"/>
        <v>146.55772765957448</v>
      </c>
      <c r="C4048" s="49">
        <f t="shared" si="127"/>
        <v>9.9925723404255322</v>
      </c>
      <c r="D4048" s="30">
        <v>0</v>
      </c>
      <c r="E4048" s="31">
        <v>9.9925723404255322</v>
      </c>
      <c r="F4048" s="32">
        <v>0</v>
      </c>
      <c r="G4048" s="32">
        <v>0</v>
      </c>
      <c r="H4048" s="32">
        <v>0</v>
      </c>
      <c r="I4048" s="32">
        <v>0</v>
      </c>
      <c r="J4048" s="29">
        <f>Лист4!E4046/1000</f>
        <v>156.55030000000002</v>
      </c>
      <c r="K4048" s="33"/>
      <c r="L4048" s="33"/>
    </row>
    <row r="4049" spans="1:12" s="34" customFormat="1" ht="30" customHeight="1" x14ac:dyDescent="0.25">
      <c r="A4049" s="23" t="str">
        <f>Лист4!A4047</f>
        <v xml:space="preserve">7-й кв-л д.8 </v>
      </c>
      <c r="B4049" s="49">
        <f t="shared" si="126"/>
        <v>96.319651063829795</v>
      </c>
      <c r="C4049" s="49">
        <f t="shared" si="127"/>
        <v>6.5672489361702135</v>
      </c>
      <c r="D4049" s="30">
        <v>0</v>
      </c>
      <c r="E4049" s="31">
        <v>6.5672489361702135</v>
      </c>
      <c r="F4049" s="32">
        <v>0</v>
      </c>
      <c r="G4049" s="32">
        <v>0</v>
      </c>
      <c r="H4049" s="32">
        <v>0</v>
      </c>
      <c r="I4049" s="32">
        <v>0</v>
      </c>
      <c r="J4049" s="29">
        <f>Лист4!E4047/1000</f>
        <v>102.88690000000001</v>
      </c>
      <c r="K4049" s="33"/>
      <c r="L4049" s="33"/>
    </row>
    <row r="4050" spans="1:12" s="34" customFormat="1" ht="30" customHeight="1" x14ac:dyDescent="0.25">
      <c r="A4050" s="23" t="str">
        <f>Лист4!A4048</f>
        <v xml:space="preserve">7-й кв-л д.9 </v>
      </c>
      <c r="B4050" s="49">
        <f t="shared" si="126"/>
        <v>120.17560851063831</v>
      </c>
      <c r="C4050" s="49">
        <f t="shared" si="127"/>
        <v>8.1937914893617023</v>
      </c>
      <c r="D4050" s="30">
        <v>0</v>
      </c>
      <c r="E4050" s="31">
        <v>8.1937914893617023</v>
      </c>
      <c r="F4050" s="32">
        <v>0</v>
      </c>
      <c r="G4050" s="32">
        <v>0</v>
      </c>
      <c r="H4050" s="32">
        <v>0</v>
      </c>
      <c r="I4050" s="32">
        <v>0</v>
      </c>
      <c r="J4050" s="29">
        <f>Лист4!E4048/1000</f>
        <v>128.36940000000001</v>
      </c>
      <c r="K4050" s="33"/>
      <c r="L4050" s="33"/>
    </row>
    <row r="4051" spans="1:12" s="34" customFormat="1" ht="30" customHeight="1" x14ac:dyDescent="0.25">
      <c r="A4051" s="23" t="str">
        <f>Лист4!A4049</f>
        <v xml:space="preserve">8-й кв-л д.1 </v>
      </c>
      <c r="B4051" s="49">
        <f t="shared" si="126"/>
        <v>141.12538468085106</v>
      </c>
      <c r="C4051" s="49">
        <f t="shared" si="127"/>
        <v>9.6221853191489348</v>
      </c>
      <c r="D4051" s="30">
        <v>0</v>
      </c>
      <c r="E4051" s="31">
        <v>9.6221853191489348</v>
      </c>
      <c r="F4051" s="32">
        <v>0</v>
      </c>
      <c r="G4051" s="32">
        <v>0</v>
      </c>
      <c r="H4051" s="32">
        <v>0</v>
      </c>
      <c r="I4051" s="32">
        <v>0</v>
      </c>
      <c r="J4051" s="29">
        <f>Лист4!E4049/1000</f>
        <v>150.74757</v>
      </c>
      <c r="K4051" s="33"/>
      <c r="L4051" s="33"/>
    </row>
    <row r="4052" spans="1:12" s="34" customFormat="1" ht="30" customHeight="1" x14ac:dyDescent="0.25">
      <c r="A4052" s="23" t="str">
        <f>Лист4!A4050</f>
        <v xml:space="preserve">8-й кв-л д.10 </v>
      </c>
      <c r="B4052" s="49">
        <f t="shared" si="126"/>
        <v>548.94549787234052</v>
      </c>
      <c r="C4052" s="49">
        <f t="shared" si="127"/>
        <v>37.428102127659578</v>
      </c>
      <c r="D4052" s="30">
        <v>0</v>
      </c>
      <c r="E4052" s="31">
        <v>37.428102127659578</v>
      </c>
      <c r="F4052" s="32">
        <v>0</v>
      </c>
      <c r="G4052" s="32">
        <v>0</v>
      </c>
      <c r="H4052" s="32">
        <v>0</v>
      </c>
      <c r="I4052" s="32">
        <v>0</v>
      </c>
      <c r="J4052" s="29">
        <f>Лист4!E4050/1000</f>
        <v>586.37360000000012</v>
      </c>
      <c r="K4052" s="33"/>
      <c r="L4052" s="33"/>
    </row>
    <row r="4053" spans="1:12" s="34" customFormat="1" ht="30" customHeight="1" x14ac:dyDescent="0.25">
      <c r="A4053" s="23" t="str">
        <f>Лист4!A4051</f>
        <v xml:space="preserve">8-й кв-л д.13 </v>
      </c>
      <c r="B4053" s="49">
        <f t="shared" si="126"/>
        <v>302.56085106382977</v>
      </c>
      <c r="C4053" s="49">
        <f t="shared" si="127"/>
        <v>20.629148936170211</v>
      </c>
      <c r="D4053" s="30">
        <v>0</v>
      </c>
      <c r="E4053" s="31">
        <v>20.629148936170211</v>
      </c>
      <c r="F4053" s="32">
        <v>0</v>
      </c>
      <c r="G4053" s="32">
        <v>0</v>
      </c>
      <c r="H4053" s="32">
        <v>0</v>
      </c>
      <c r="I4053" s="32">
        <v>0</v>
      </c>
      <c r="J4053" s="29">
        <f>Лист4!E4051/1000</f>
        <v>323.19</v>
      </c>
      <c r="K4053" s="33"/>
      <c r="L4053" s="33"/>
    </row>
    <row r="4054" spans="1:12" s="34" customFormat="1" ht="30" customHeight="1" x14ac:dyDescent="0.25">
      <c r="A4054" s="23" t="str">
        <f>Лист4!A4052</f>
        <v xml:space="preserve">8-й кв-л д.15 </v>
      </c>
      <c r="B4054" s="49">
        <f t="shared" si="126"/>
        <v>78.752791489361684</v>
      </c>
      <c r="C4054" s="49">
        <f t="shared" si="127"/>
        <v>5.3695085106382967</v>
      </c>
      <c r="D4054" s="30">
        <v>0</v>
      </c>
      <c r="E4054" s="31">
        <v>5.3695085106382967</v>
      </c>
      <c r="F4054" s="32">
        <v>0</v>
      </c>
      <c r="G4054" s="32">
        <v>0</v>
      </c>
      <c r="H4054" s="32">
        <v>0</v>
      </c>
      <c r="I4054" s="32"/>
      <c r="J4054" s="29">
        <f>Лист4!E4052/1000</f>
        <v>84.122299999999981</v>
      </c>
      <c r="K4054" s="33"/>
      <c r="L4054" s="33"/>
    </row>
    <row r="4055" spans="1:12" s="34" customFormat="1" ht="30" customHeight="1" x14ac:dyDescent="0.25">
      <c r="A4055" s="23" t="str">
        <f>Лист4!A4053</f>
        <v xml:space="preserve">8-й кв-л д.16 </v>
      </c>
      <c r="B4055" s="49">
        <f t="shared" si="126"/>
        <v>326.99588595744677</v>
      </c>
      <c r="C4055" s="49">
        <f t="shared" si="127"/>
        <v>22.295174042553189</v>
      </c>
      <c r="D4055" s="30">
        <v>0</v>
      </c>
      <c r="E4055" s="31">
        <v>22.295174042553189</v>
      </c>
      <c r="F4055" s="32">
        <v>0</v>
      </c>
      <c r="G4055" s="32">
        <v>0</v>
      </c>
      <c r="H4055" s="32">
        <v>0</v>
      </c>
      <c r="I4055" s="32">
        <v>0</v>
      </c>
      <c r="J4055" s="29">
        <f>Лист4!E4053/1000</f>
        <v>349.29105999999996</v>
      </c>
      <c r="K4055" s="33"/>
      <c r="L4055" s="33"/>
    </row>
    <row r="4056" spans="1:12" s="34" customFormat="1" ht="30" customHeight="1" x14ac:dyDescent="0.25">
      <c r="A4056" s="23" t="str">
        <f>Лист4!A4054</f>
        <v xml:space="preserve">8-й кв-л д.18 </v>
      </c>
      <c r="B4056" s="49">
        <f t="shared" si="126"/>
        <v>158.23897872340424</v>
      </c>
      <c r="C4056" s="49">
        <f t="shared" si="127"/>
        <v>10.789021276595744</v>
      </c>
      <c r="D4056" s="30">
        <v>0</v>
      </c>
      <c r="E4056" s="31">
        <v>10.789021276595744</v>
      </c>
      <c r="F4056" s="32">
        <v>0</v>
      </c>
      <c r="G4056" s="32">
        <v>0</v>
      </c>
      <c r="H4056" s="32">
        <v>0</v>
      </c>
      <c r="I4056" s="32">
        <v>0</v>
      </c>
      <c r="J4056" s="29">
        <f>Лист4!E4054/1000</f>
        <v>169.02799999999999</v>
      </c>
      <c r="K4056" s="33"/>
      <c r="L4056" s="33"/>
    </row>
    <row r="4057" spans="1:12" s="34" customFormat="1" ht="30" customHeight="1" x14ac:dyDescent="0.25">
      <c r="A4057" s="23" t="str">
        <f>Лист4!A4055</f>
        <v xml:space="preserve">8-й кв-л д.19 </v>
      </c>
      <c r="B4057" s="49">
        <f t="shared" si="126"/>
        <v>116.12779574468085</v>
      </c>
      <c r="C4057" s="49">
        <f t="shared" si="127"/>
        <v>7.9178042553191492</v>
      </c>
      <c r="D4057" s="30">
        <v>0</v>
      </c>
      <c r="E4057" s="31">
        <v>7.9178042553191492</v>
      </c>
      <c r="F4057" s="32">
        <v>0</v>
      </c>
      <c r="G4057" s="32">
        <v>0</v>
      </c>
      <c r="H4057" s="32">
        <v>0</v>
      </c>
      <c r="I4057" s="32">
        <v>0</v>
      </c>
      <c r="J4057" s="29">
        <f>Лист4!E4055/1000</f>
        <v>124.04560000000001</v>
      </c>
      <c r="K4057" s="33"/>
      <c r="L4057" s="33"/>
    </row>
    <row r="4058" spans="1:12" s="34" customFormat="1" ht="30" customHeight="1" x14ac:dyDescent="0.25">
      <c r="A4058" s="23" t="str">
        <f>Лист4!A4056</f>
        <v xml:space="preserve">8-й кв-л д.2 </v>
      </c>
      <c r="B4058" s="49">
        <f t="shared" si="126"/>
        <v>140.3736680851064</v>
      </c>
      <c r="C4058" s="49">
        <f t="shared" si="127"/>
        <v>9.5709319148936167</v>
      </c>
      <c r="D4058" s="30">
        <v>0</v>
      </c>
      <c r="E4058" s="31">
        <v>9.5709319148936167</v>
      </c>
      <c r="F4058" s="32">
        <v>0</v>
      </c>
      <c r="G4058" s="32">
        <v>0</v>
      </c>
      <c r="H4058" s="32">
        <v>0</v>
      </c>
      <c r="I4058" s="32">
        <v>0</v>
      </c>
      <c r="J4058" s="29">
        <f>Лист4!E4056/1000</f>
        <v>149.94460000000001</v>
      </c>
      <c r="K4058" s="33"/>
      <c r="L4058" s="33"/>
    </row>
    <row r="4059" spans="1:12" s="34" customFormat="1" ht="30" customHeight="1" x14ac:dyDescent="0.25">
      <c r="A4059" s="23" t="str">
        <f>Лист4!A4057</f>
        <v xml:space="preserve">8-й кв-л д.28 </v>
      </c>
      <c r="B4059" s="49">
        <f t="shared" si="126"/>
        <v>358.02313191489361</v>
      </c>
      <c r="C4059" s="49">
        <f t="shared" si="127"/>
        <v>24.41066808510638</v>
      </c>
      <c r="D4059" s="30">
        <v>0</v>
      </c>
      <c r="E4059" s="31">
        <v>24.41066808510638</v>
      </c>
      <c r="F4059" s="32">
        <v>0</v>
      </c>
      <c r="G4059" s="32">
        <v>0</v>
      </c>
      <c r="H4059" s="32">
        <v>0</v>
      </c>
      <c r="I4059" s="32">
        <v>0</v>
      </c>
      <c r="J4059" s="29">
        <f>Лист4!E4057/1000</f>
        <v>382.43379999999996</v>
      </c>
      <c r="K4059" s="33"/>
      <c r="L4059" s="33"/>
    </row>
    <row r="4060" spans="1:12" s="34" customFormat="1" ht="30" customHeight="1" x14ac:dyDescent="0.25">
      <c r="A4060" s="23" t="str">
        <f>Лист4!A4058</f>
        <v xml:space="preserve">8-й кв-л д.29 </v>
      </c>
      <c r="B4060" s="49">
        <f t="shared" si="126"/>
        <v>380.06057872340421</v>
      </c>
      <c r="C4060" s="49">
        <f t="shared" si="127"/>
        <v>25.913221276595738</v>
      </c>
      <c r="D4060" s="30">
        <v>0</v>
      </c>
      <c r="E4060" s="31">
        <v>25.913221276595738</v>
      </c>
      <c r="F4060" s="32">
        <v>0</v>
      </c>
      <c r="G4060" s="32">
        <v>0</v>
      </c>
      <c r="H4060" s="32">
        <v>0</v>
      </c>
      <c r="I4060" s="32">
        <v>0</v>
      </c>
      <c r="J4060" s="29">
        <f>Лист4!E4058/1000</f>
        <v>405.97379999999993</v>
      </c>
      <c r="K4060" s="33"/>
      <c r="L4060" s="33"/>
    </row>
    <row r="4061" spans="1:12" s="34" customFormat="1" ht="30" customHeight="1" x14ac:dyDescent="0.25">
      <c r="A4061" s="23" t="str">
        <f>Лист4!A4059</f>
        <v xml:space="preserve">8-й кв-л д.3 </v>
      </c>
      <c r="B4061" s="49">
        <f t="shared" si="126"/>
        <v>321.5410655319148</v>
      </c>
      <c r="C4061" s="49">
        <f t="shared" si="127"/>
        <v>21.923254468085105</v>
      </c>
      <c r="D4061" s="30">
        <v>0</v>
      </c>
      <c r="E4061" s="31">
        <v>21.923254468085105</v>
      </c>
      <c r="F4061" s="32">
        <v>0</v>
      </c>
      <c r="G4061" s="32">
        <v>0</v>
      </c>
      <c r="H4061" s="32">
        <v>0</v>
      </c>
      <c r="I4061" s="32">
        <v>0</v>
      </c>
      <c r="J4061" s="29">
        <f>Лист4!E4059/1000</f>
        <v>343.46431999999993</v>
      </c>
      <c r="K4061" s="33"/>
      <c r="L4061" s="33"/>
    </row>
    <row r="4062" spans="1:12" s="34" customFormat="1" ht="30" customHeight="1" x14ac:dyDescent="0.25">
      <c r="A4062" s="23" t="str">
        <f>Лист4!A4060</f>
        <v xml:space="preserve">8-й кв-л д.30 </v>
      </c>
      <c r="B4062" s="49">
        <f t="shared" si="126"/>
        <v>175.7876297872341</v>
      </c>
      <c r="C4062" s="49">
        <f t="shared" si="127"/>
        <v>11.985520212765961</v>
      </c>
      <c r="D4062" s="30">
        <v>0</v>
      </c>
      <c r="E4062" s="31">
        <v>11.985520212765961</v>
      </c>
      <c r="F4062" s="32">
        <v>0</v>
      </c>
      <c r="G4062" s="32">
        <v>0</v>
      </c>
      <c r="H4062" s="32">
        <v>0</v>
      </c>
      <c r="I4062" s="32">
        <v>0</v>
      </c>
      <c r="J4062" s="29">
        <f>Лист4!E4060/1000</f>
        <v>187.77315000000004</v>
      </c>
      <c r="K4062" s="33"/>
      <c r="L4062" s="33"/>
    </row>
    <row r="4063" spans="1:12" s="34" customFormat="1" ht="30" customHeight="1" x14ac:dyDescent="0.25">
      <c r="A4063" s="23" t="str">
        <f>Лист4!A4061</f>
        <v xml:space="preserve">8-й кв-л д.4 </v>
      </c>
      <c r="B4063" s="49">
        <f t="shared" si="126"/>
        <v>139.7087063829787</v>
      </c>
      <c r="C4063" s="49">
        <f t="shared" si="127"/>
        <v>9.5255936170212756</v>
      </c>
      <c r="D4063" s="30">
        <v>0</v>
      </c>
      <c r="E4063" s="31">
        <v>9.5255936170212756</v>
      </c>
      <c r="F4063" s="32">
        <v>0</v>
      </c>
      <c r="G4063" s="32">
        <v>0</v>
      </c>
      <c r="H4063" s="32">
        <v>0</v>
      </c>
      <c r="I4063" s="32">
        <v>0</v>
      </c>
      <c r="J4063" s="29">
        <f>Лист4!E4061/1000</f>
        <v>149.23429999999999</v>
      </c>
      <c r="K4063" s="33"/>
      <c r="L4063" s="33"/>
    </row>
    <row r="4064" spans="1:12" s="34" customFormat="1" ht="30" customHeight="1" x14ac:dyDescent="0.25">
      <c r="A4064" s="23" t="str">
        <f>Лист4!A4062</f>
        <v xml:space="preserve">Аэродромная ул. д.12 </v>
      </c>
      <c r="B4064" s="49">
        <f t="shared" si="126"/>
        <v>47.837923404255321</v>
      </c>
      <c r="C4064" s="49">
        <f t="shared" si="127"/>
        <v>3.2616765957446807</v>
      </c>
      <c r="D4064" s="30">
        <v>0</v>
      </c>
      <c r="E4064" s="31">
        <v>3.2616765957446807</v>
      </c>
      <c r="F4064" s="32">
        <v>0</v>
      </c>
      <c r="G4064" s="32">
        <v>0</v>
      </c>
      <c r="H4064" s="32">
        <v>0</v>
      </c>
      <c r="I4064" s="32">
        <v>0</v>
      </c>
      <c r="J4064" s="29">
        <f>Лист4!E4062/1000</f>
        <v>51.099600000000002</v>
      </c>
      <c r="K4064" s="33"/>
      <c r="L4064" s="33"/>
    </row>
    <row r="4065" spans="1:12" s="34" customFormat="1" ht="30" customHeight="1" x14ac:dyDescent="0.25">
      <c r="A4065" s="23" t="str">
        <f>Лист4!A4063</f>
        <v xml:space="preserve">Аэродромная ул. д.14 </v>
      </c>
      <c r="B4065" s="49">
        <f t="shared" si="126"/>
        <v>73.688391489361706</v>
      </c>
      <c r="C4065" s="49">
        <f t="shared" si="127"/>
        <v>5.0242085106382985</v>
      </c>
      <c r="D4065" s="30">
        <v>0</v>
      </c>
      <c r="E4065" s="31">
        <v>5.0242085106382985</v>
      </c>
      <c r="F4065" s="32">
        <v>0</v>
      </c>
      <c r="G4065" s="32">
        <v>0</v>
      </c>
      <c r="H4065" s="32">
        <v>0</v>
      </c>
      <c r="I4065" s="32">
        <v>0</v>
      </c>
      <c r="J4065" s="29">
        <f>Лист4!E4063/1000</f>
        <v>78.712600000000009</v>
      </c>
      <c r="K4065" s="33"/>
      <c r="L4065" s="33"/>
    </row>
    <row r="4066" spans="1:12" s="34" customFormat="1" ht="30" customHeight="1" x14ac:dyDescent="0.25">
      <c r="A4066" s="23" t="str">
        <f>Лист4!A4064</f>
        <v xml:space="preserve">Аэродромная ул. д.16 </v>
      </c>
      <c r="B4066" s="49">
        <f t="shared" si="126"/>
        <v>63.639540425531912</v>
      </c>
      <c r="C4066" s="49">
        <f t="shared" si="127"/>
        <v>4.3390595744680853</v>
      </c>
      <c r="D4066" s="30">
        <v>0</v>
      </c>
      <c r="E4066" s="31">
        <v>4.3390595744680853</v>
      </c>
      <c r="F4066" s="32">
        <v>0</v>
      </c>
      <c r="G4066" s="32">
        <v>0</v>
      </c>
      <c r="H4066" s="32">
        <v>0</v>
      </c>
      <c r="I4066" s="32">
        <v>0</v>
      </c>
      <c r="J4066" s="29">
        <f>Лист4!E4064/1000</f>
        <v>67.9786</v>
      </c>
      <c r="K4066" s="33"/>
      <c r="L4066" s="33"/>
    </row>
    <row r="4067" spans="1:12" s="34" customFormat="1" ht="30" customHeight="1" x14ac:dyDescent="0.25">
      <c r="A4067" s="23" t="str">
        <f>Лист4!A4065</f>
        <v xml:space="preserve">Базовская 2-я ул. д.1 </v>
      </c>
      <c r="B4067" s="49">
        <f t="shared" si="126"/>
        <v>31.189914893617019</v>
      </c>
      <c r="C4067" s="49">
        <f t="shared" si="127"/>
        <v>2.1265851063829784</v>
      </c>
      <c r="D4067" s="30">
        <v>0</v>
      </c>
      <c r="E4067" s="31">
        <v>2.1265851063829784</v>
      </c>
      <c r="F4067" s="32">
        <v>0</v>
      </c>
      <c r="G4067" s="32">
        <v>0</v>
      </c>
      <c r="H4067" s="32">
        <v>0</v>
      </c>
      <c r="I4067" s="32">
        <v>0</v>
      </c>
      <c r="J4067" s="29">
        <f>Лист4!E4065/1000</f>
        <v>33.316499999999998</v>
      </c>
      <c r="K4067" s="33"/>
      <c r="L4067" s="33"/>
    </row>
    <row r="4068" spans="1:12" s="34" customFormat="1" ht="30" customHeight="1" x14ac:dyDescent="0.25">
      <c r="A4068" s="23" t="str">
        <f>Лист4!A4066</f>
        <v xml:space="preserve">Базовская 2-я ул. д.5 </v>
      </c>
      <c r="B4068" s="49">
        <f t="shared" si="126"/>
        <v>37.438897872340426</v>
      </c>
      <c r="C4068" s="49">
        <f t="shared" si="127"/>
        <v>2.5526521276595746</v>
      </c>
      <c r="D4068" s="30">
        <v>0</v>
      </c>
      <c r="E4068" s="31">
        <v>2.5526521276595746</v>
      </c>
      <c r="F4068" s="32">
        <v>0</v>
      </c>
      <c r="G4068" s="32">
        <v>0</v>
      </c>
      <c r="H4068" s="32">
        <v>0</v>
      </c>
      <c r="I4068" s="32">
        <v>0</v>
      </c>
      <c r="J4068" s="29">
        <f>Лист4!E4066/1000</f>
        <v>39.991550000000004</v>
      </c>
      <c r="K4068" s="33"/>
      <c r="L4068" s="33"/>
    </row>
    <row r="4069" spans="1:12" s="34" customFormat="1" ht="30" customHeight="1" x14ac:dyDescent="0.25">
      <c r="A4069" s="23" t="str">
        <f>Лист4!A4067</f>
        <v xml:space="preserve">Базовская 2-я ул. д.7 </v>
      </c>
      <c r="B4069" s="49">
        <f t="shared" si="126"/>
        <v>66.773089361702134</v>
      </c>
      <c r="C4069" s="49">
        <f t="shared" si="127"/>
        <v>4.5527106382978726</v>
      </c>
      <c r="D4069" s="30">
        <v>0</v>
      </c>
      <c r="E4069" s="31">
        <v>4.5527106382978726</v>
      </c>
      <c r="F4069" s="32">
        <v>0</v>
      </c>
      <c r="G4069" s="32">
        <v>0</v>
      </c>
      <c r="H4069" s="32">
        <v>0</v>
      </c>
      <c r="I4069" s="32">
        <v>0</v>
      </c>
      <c r="J4069" s="29">
        <f>Лист4!E4067/1000</f>
        <v>71.325800000000001</v>
      </c>
      <c r="K4069" s="33"/>
      <c r="L4069" s="33"/>
    </row>
    <row r="4070" spans="1:12" s="34" customFormat="1" ht="30" customHeight="1" x14ac:dyDescent="0.25">
      <c r="A4070" s="23" t="str">
        <f>Лист4!A4068</f>
        <v xml:space="preserve">БОС ул. д.2 </v>
      </c>
      <c r="B4070" s="49">
        <f t="shared" si="126"/>
        <v>52.957276595744673</v>
      </c>
      <c r="C4070" s="49">
        <f t="shared" si="127"/>
        <v>3.6107234042553182</v>
      </c>
      <c r="D4070" s="30">
        <v>0</v>
      </c>
      <c r="E4070" s="31">
        <v>3.6107234042553182</v>
      </c>
      <c r="F4070" s="32">
        <v>0</v>
      </c>
      <c r="G4070" s="32">
        <v>0</v>
      </c>
      <c r="H4070" s="32">
        <v>0</v>
      </c>
      <c r="I4070" s="32">
        <v>0</v>
      </c>
      <c r="J4070" s="29">
        <f>Лист4!E4068/1000</f>
        <v>56.567999999999991</v>
      </c>
      <c r="K4070" s="33"/>
      <c r="L4070" s="33"/>
    </row>
    <row r="4071" spans="1:12" s="34" customFormat="1" ht="30" customHeight="1" x14ac:dyDescent="0.25">
      <c r="A4071" s="23" t="str">
        <f>Лист4!A4069</f>
        <v xml:space="preserve">БОС ул. д.3 </v>
      </c>
      <c r="B4071" s="49">
        <f t="shared" si="126"/>
        <v>50.45554893617021</v>
      </c>
      <c r="C4071" s="49">
        <f t="shared" si="127"/>
        <v>3.4401510638297874</v>
      </c>
      <c r="D4071" s="30">
        <v>0</v>
      </c>
      <c r="E4071" s="31">
        <v>3.4401510638297874</v>
      </c>
      <c r="F4071" s="32">
        <v>0</v>
      </c>
      <c r="G4071" s="32">
        <v>0</v>
      </c>
      <c r="H4071" s="32">
        <v>0</v>
      </c>
      <c r="I4071" s="32">
        <v>0</v>
      </c>
      <c r="J4071" s="29">
        <f>Лист4!E4069/1000</f>
        <v>53.895699999999998</v>
      </c>
      <c r="K4071" s="33"/>
      <c r="L4071" s="33"/>
    </row>
    <row r="4072" spans="1:12" s="34" customFormat="1" ht="30" customHeight="1" x14ac:dyDescent="0.25">
      <c r="A4072" s="23" t="str">
        <f>Лист4!A4070</f>
        <v xml:space="preserve">БОС ул. д.4 </v>
      </c>
      <c r="B4072" s="49">
        <f t="shared" si="126"/>
        <v>53.570093617021278</v>
      </c>
      <c r="C4072" s="49">
        <f t="shared" si="127"/>
        <v>3.6525063829787237</v>
      </c>
      <c r="D4072" s="30">
        <v>0</v>
      </c>
      <c r="E4072" s="31">
        <v>3.6525063829787237</v>
      </c>
      <c r="F4072" s="32">
        <v>0</v>
      </c>
      <c r="G4072" s="32">
        <v>0</v>
      </c>
      <c r="H4072" s="32">
        <v>0</v>
      </c>
      <c r="I4072" s="32">
        <v>0</v>
      </c>
      <c r="J4072" s="29">
        <f>Лист4!E4070/1000</f>
        <v>57.2226</v>
      </c>
      <c r="K4072" s="33"/>
      <c r="L4072" s="33"/>
    </row>
    <row r="4073" spans="1:12" s="34" customFormat="1" ht="24.95" customHeight="1" x14ac:dyDescent="0.25">
      <c r="A4073" s="23" t="str">
        <f>Лист4!A4071</f>
        <v xml:space="preserve">БОС ул. д.5 </v>
      </c>
      <c r="B4073" s="49">
        <f t="shared" si="126"/>
        <v>132.20015319148939</v>
      </c>
      <c r="C4073" s="49">
        <f t="shared" si="127"/>
        <v>9.0136468085106394</v>
      </c>
      <c r="D4073" s="30">
        <v>0</v>
      </c>
      <c r="E4073" s="31">
        <v>9.0136468085106394</v>
      </c>
      <c r="F4073" s="32">
        <v>0</v>
      </c>
      <c r="G4073" s="32">
        <v>0</v>
      </c>
      <c r="H4073" s="32">
        <v>0</v>
      </c>
      <c r="I4073" s="32">
        <v>0</v>
      </c>
      <c r="J4073" s="29">
        <f>Лист4!E4071/1000</f>
        <v>141.21380000000002</v>
      </c>
      <c r="K4073" s="33"/>
      <c r="L4073" s="33"/>
    </row>
    <row r="4074" spans="1:12" s="44" customFormat="1" ht="66.75" customHeight="1" x14ac:dyDescent="0.25">
      <c r="A4074" s="23" t="str">
        <f>Лист4!A4072</f>
        <v xml:space="preserve">Гагарина ул. д.14 </v>
      </c>
      <c r="B4074" s="49">
        <f t="shared" si="126"/>
        <v>0</v>
      </c>
      <c r="C4074" s="49">
        <f t="shared" si="127"/>
        <v>0</v>
      </c>
      <c r="D4074" s="30">
        <v>0</v>
      </c>
      <c r="E4074" s="31">
        <v>0</v>
      </c>
      <c r="F4074" s="32">
        <v>0</v>
      </c>
      <c r="G4074" s="32">
        <v>0</v>
      </c>
      <c r="H4074" s="32">
        <v>0</v>
      </c>
      <c r="I4074" s="32">
        <v>0</v>
      </c>
      <c r="J4074" s="29">
        <f>Лист4!E4072/1000</f>
        <v>0</v>
      </c>
      <c r="K4074" s="33"/>
      <c r="L4074" s="33"/>
    </row>
    <row r="4075" spans="1:12" s="45" customFormat="1" ht="42" customHeight="1" x14ac:dyDescent="0.25">
      <c r="A4075" s="23" t="str">
        <f>Лист4!A4073</f>
        <v xml:space="preserve">Галкина ул. д.2 </v>
      </c>
      <c r="B4075" s="49">
        <f t="shared" si="126"/>
        <v>110.18021276595744</v>
      </c>
      <c r="C4075" s="49">
        <f t="shared" si="127"/>
        <v>7.5122872340425531</v>
      </c>
      <c r="D4075" s="30">
        <v>0</v>
      </c>
      <c r="E4075" s="31">
        <v>7.5122872340425531</v>
      </c>
      <c r="F4075" s="32">
        <v>0</v>
      </c>
      <c r="G4075" s="32">
        <v>0</v>
      </c>
      <c r="H4075" s="32">
        <v>0</v>
      </c>
      <c r="I4075" s="32">
        <v>0</v>
      </c>
      <c r="J4075" s="29">
        <f>Лист4!E4073/1000</f>
        <v>117.6925</v>
      </c>
      <c r="K4075" s="33"/>
      <c r="L4075" s="33"/>
    </row>
    <row r="4076" spans="1:12" s="45" customFormat="1" ht="33" customHeight="1" x14ac:dyDescent="0.25">
      <c r="A4076" s="23" t="str">
        <f>Лист4!A4074</f>
        <v xml:space="preserve">Кирова ул. д.114 </v>
      </c>
      <c r="B4076" s="49">
        <f t="shared" si="126"/>
        <v>0.67965957446808511</v>
      </c>
      <c r="C4076" s="49">
        <f t="shared" si="127"/>
        <v>4.6340425531914892E-2</v>
      </c>
      <c r="D4076" s="30">
        <v>0</v>
      </c>
      <c r="E4076" s="31">
        <v>4.6340425531914892E-2</v>
      </c>
      <c r="F4076" s="32">
        <v>0</v>
      </c>
      <c r="G4076" s="32">
        <v>0</v>
      </c>
      <c r="H4076" s="32">
        <v>0</v>
      </c>
      <c r="I4076" s="32">
        <v>0</v>
      </c>
      <c r="J4076" s="29">
        <f>Лист4!E4074/1000</f>
        <v>0.72599999999999998</v>
      </c>
      <c r="K4076" s="33"/>
      <c r="L4076" s="33"/>
    </row>
    <row r="4077" spans="1:12" s="45" customFormat="1" ht="33.75" customHeight="1" x14ac:dyDescent="0.25">
      <c r="A4077" s="23" t="str">
        <f>Лист4!A4075</f>
        <v xml:space="preserve">Кирова ул. д.116 </v>
      </c>
      <c r="B4077" s="49">
        <f t="shared" si="126"/>
        <v>8.0281276595744675</v>
      </c>
      <c r="C4077" s="49">
        <f t="shared" si="127"/>
        <v>0.54737234042553196</v>
      </c>
      <c r="D4077" s="30">
        <v>0</v>
      </c>
      <c r="E4077" s="31">
        <v>0.54737234042553196</v>
      </c>
      <c r="F4077" s="32">
        <v>0</v>
      </c>
      <c r="G4077" s="32">
        <v>0</v>
      </c>
      <c r="H4077" s="32">
        <v>0</v>
      </c>
      <c r="I4077" s="32">
        <v>0</v>
      </c>
      <c r="J4077" s="29">
        <f>Лист4!E4075/1000</f>
        <v>8.5754999999999999</v>
      </c>
      <c r="K4077" s="33"/>
      <c r="L4077" s="33"/>
    </row>
    <row r="4078" spans="1:12" s="45" customFormat="1" ht="30.75" customHeight="1" x14ac:dyDescent="0.25">
      <c r="A4078" s="23" t="str">
        <f>Лист4!A4076</f>
        <v xml:space="preserve">Кирова ул. д.118 </v>
      </c>
      <c r="B4078" s="49">
        <f t="shared" si="126"/>
        <v>4.2315829787234041</v>
      </c>
      <c r="C4078" s="49">
        <f t="shared" si="127"/>
        <v>0.28851702127659579</v>
      </c>
      <c r="D4078" s="30">
        <v>0</v>
      </c>
      <c r="E4078" s="31">
        <v>0.28851702127659579</v>
      </c>
      <c r="F4078" s="32">
        <v>0</v>
      </c>
      <c r="G4078" s="32">
        <v>0</v>
      </c>
      <c r="H4078" s="32">
        <v>0</v>
      </c>
      <c r="I4078" s="32">
        <v>0</v>
      </c>
      <c r="J4078" s="29">
        <f>Лист4!E4076/1000</f>
        <v>4.5201000000000002</v>
      </c>
      <c r="K4078" s="33"/>
      <c r="L4078" s="33"/>
    </row>
    <row r="4079" spans="1:12" s="45" customFormat="1" ht="30" customHeight="1" x14ac:dyDescent="0.25">
      <c r="A4079" s="23" t="str">
        <f>Лист4!A4077</f>
        <v xml:space="preserve">Кирова ул. д.120 </v>
      </c>
      <c r="B4079" s="49">
        <f t="shared" si="126"/>
        <v>14.754791489361702</v>
      </c>
      <c r="C4079" s="49">
        <f t="shared" si="127"/>
        <v>1.0060085106382979</v>
      </c>
      <c r="D4079" s="30">
        <v>0</v>
      </c>
      <c r="E4079" s="31">
        <v>1.0060085106382979</v>
      </c>
      <c r="F4079" s="32">
        <v>0</v>
      </c>
      <c r="G4079" s="32">
        <v>0</v>
      </c>
      <c r="H4079" s="32">
        <v>0</v>
      </c>
      <c r="I4079" s="32">
        <v>0</v>
      </c>
      <c r="J4079" s="29">
        <f>Лист4!E4077/1000</f>
        <v>15.7608</v>
      </c>
      <c r="K4079" s="33"/>
      <c r="L4079" s="33"/>
    </row>
    <row r="4080" spans="1:12" s="45" customFormat="1" ht="32.25" customHeight="1" x14ac:dyDescent="0.25">
      <c r="A4080" s="23" t="str">
        <f>Лист4!A4078</f>
        <v xml:space="preserve">Кирова ул. д.122 </v>
      </c>
      <c r="B4080" s="49">
        <f t="shared" si="126"/>
        <v>29.408476595744681</v>
      </c>
      <c r="C4080" s="49">
        <f t="shared" si="127"/>
        <v>2.0051234042553192</v>
      </c>
      <c r="D4080" s="30">
        <v>0</v>
      </c>
      <c r="E4080" s="31">
        <v>2.0051234042553192</v>
      </c>
      <c r="F4080" s="32">
        <v>0</v>
      </c>
      <c r="G4080" s="32">
        <v>0</v>
      </c>
      <c r="H4080" s="32">
        <v>0</v>
      </c>
      <c r="I4080" s="32">
        <v>0</v>
      </c>
      <c r="J4080" s="29">
        <f>Лист4!E4078/1000</f>
        <v>31.413599999999999</v>
      </c>
      <c r="K4080" s="33"/>
      <c r="L4080" s="33"/>
    </row>
    <row r="4081" spans="1:12" s="45" customFormat="1" ht="36.75" customHeight="1" x14ac:dyDescent="0.25">
      <c r="A4081" s="23" t="str">
        <f>Лист4!A4079</f>
        <v xml:space="preserve">Комарова ул. д.45 </v>
      </c>
      <c r="B4081" s="49">
        <f t="shared" si="126"/>
        <v>40.834434042553198</v>
      </c>
      <c r="C4081" s="49">
        <f t="shared" si="127"/>
        <v>2.7841659574468092</v>
      </c>
      <c r="D4081" s="30">
        <v>0</v>
      </c>
      <c r="E4081" s="31">
        <v>2.7841659574468092</v>
      </c>
      <c r="F4081" s="32">
        <v>0</v>
      </c>
      <c r="G4081" s="32">
        <v>0</v>
      </c>
      <c r="H4081" s="32">
        <v>0</v>
      </c>
      <c r="I4081" s="32">
        <v>0</v>
      </c>
      <c r="J4081" s="29">
        <f>Лист4!E4079/1000</f>
        <v>43.618600000000008</v>
      </c>
      <c r="K4081" s="33"/>
      <c r="L4081" s="33"/>
    </row>
    <row r="4082" spans="1:12" s="45" customFormat="1" ht="36.75" customHeight="1" x14ac:dyDescent="0.25">
      <c r="A4082" s="23" t="str">
        <f>Лист4!A4080</f>
        <v xml:space="preserve">Московская ул. д.92 </v>
      </c>
      <c r="B4082" s="49">
        <f t="shared" si="126"/>
        <v>126.14725106382981</v>
      </c>
      <c r="C4082" s="49">
        <f t="shared" si="127"/>
        <v>8.6009489361702141</v>
      </c>
      <c r="D4082" s="30">
        <v>0</v>
      </c>
      <c r="E4082" s="31">
        <v>8.6009489361702141</v>
      </c>
      <c r="F4082" s="32">
        <v>0</v>
      </c>
      <c r="G4082" s="32">
        <v>0</v>
      </c>
      <c r="H4082" s="32">
        <v>0</v>
      </c>
      <c r="I4082" s="32">
        <v>0</v>
      </c>
      <c r="J4082" s="29">
        <f>Лист4!E4080/1000</f>
        <v>134.74820000000003</v>
      </c>
      <c r="K4082" s="33"/>
      <c r="L4082" s="33"/>
    </row>
    <row r="4083" spans="1:12" s="45" customFormat="1" ht="33" customHeight="1" x14ac:dyDescent="0.25">
      <c r="A4083" s="23" t="str">
        <f>Лист4!A4081</f>
        <v xml:space="preserve">Пионерская ул. д.89 </v>
      </c>
      <c r="B4083" s="49">
        <f t="shared" si="126"/>
        <v>24.07544255319149</v>
      </c>
      <c r="C4083" s="49">
        <f t="shared" si="127"/>
        <v>1.6415074468085105</v>
      </c>
      <c r="D4083" s="30">
        <v>0</v>
      </c>
      <c r="E4083" s="31">
        <v>1.6415074468085105</v>
      </c>
      <c r="F4083" s="32">
        <v>0</v>
      </c>
      <c r="G4083" s="32">
        <v>0</v>
      </c>
      <c r="H4083" s="32">
        <v>0</v>
      </c>
      <c r="I4083" s="32">
        <v>0</v>
      </c>
      <c r="J4083" s="29">
        <f>Лист4!E4081/1000</f>
        <v>25.716950000000001</v>
      </c>
      <c r="K4083" s="33"/>
      <c r="L4083" s="33"/>
    </row>
    <row r="4084" spans="1:12" s="45" customFormat="1" ht="37.5" customHeight="1" x14ac:dyDescent="0.25">
      <c r="A4084" s="23" t="str">
        <f>Лист4!A4082</f>
        <v xml:space="preserve">Пирогова ул. д.11 </v>
      </c>
      <c r="B4084" s="49">
        <f t="shared" si="126"/>
        <v>131.8376680851064</v>
      </c>
      <c r="C4084" s="49">
        <f t="shared" si="127"/>
        <v>8.9889319148936178</v>
      </c>
      <c r="D4084" s="30">
        <v>0</v>
      </c>
      <c r="E4084" s="31">
        <v>8.9889319148936178</v>
      </c>
      <c r="F4084" s="32">
        <v>0</v>
      </c>
      <c r="G4084" s="32">
        <v>0</v>
      </c>
      <c r="H4084" s="32">
        <v>0</v>
      </c>
      <c r="I4084" s="32">
        <v>0</v>
      </c>
      <c r="J4084" s="29">
        <f>Лист4!E4082/1000</f>
        <v>140.82660000000001</v>
      </c>
      <c r="K4084" s="33"/>
      <c r="L4084" s="33"/>
    </row>
    <row r="4085" spans="1:12" s="45" customFormat="1" ht="35.25" customHeight="1" x14ac:dyDescent="0.25">
      <c r="A4085" s="23" t="str">
        <f>Лист4!A4083</f>
        <v xml:space="preserve">Пирогова ул. д.26 </v>
      </c>
      <c r="B4085" s="49">
        <f t="shared" si="126"/>
        <v>110.63032340425531</v>
      </c>
      <c r="C4085" s="49">
        <f t="shared" si="127"/>
        <v>7.5429765957446797</v>
      </c>
      <c r="D4085" s="30">
        <v>0</v>
      </c>
      <c r="E4085" s="31">
        <v>7.5429765957446797</v>
      </c>
      <c r="F4085" s="32">
        <v>0</v>
      </c>
      <c r="G4085" s="32">
        <v>0</v>
      </c>
      <c r="H4085" s="32">
        <v>0</v>
      </c>
      <c r="I4085" s="32">
        <v>0</v>
      </c>
      <c r="J4085" s="29">
        <f>Лист4!E4083/1000</f>
        <v>118.17329999999998</v>
      </c>
      <c r="K4085" s="33"/>
      <c r="L4085" s="33"/>
    </row>
    <row r="4086" spans="1:12" s="45" customFormat="1" ht="30" customHeight="1" x14ac:dyDescent="0.25">
      <c r="A4086" s="23" t="str">
        <f>Лист4!A4084</f>
        <v xml:space="preserve">Пирогова ул. д.5 </v>
      </c>
      <c r="B4086" s="49">
        <f t="shared" si="126"/>
        <v>121.76822127659572</v>
      </c>
      <c r="C4086" s="49">
        <f t="shared" si="127"/>
        <v>8.3023787234042548</v>
      </c>
      <c r="D4086" s="30">
        <v>0</v>
      </c>
      <c r="E4086" s="31">
        <v>8.3023787234042548</v>
      </c>
      <c r="F4086" s="32">
        <v>0</v>
      </c>
      <c r="G4086" s="32">
        <v>0</v>
      </c>
      <c r="H4086" s="32">
        <v>0</v>
      </c>
      <c r="I4086" s="32">
        <v>0</v>
      </c>
      <c r="J4086" s="29">
        <f>Лист4!E4084/1000</f>
        <v>130.07059999999998</v>
      </c>
      <c r="K4086" s="33"/>
      <c r="L4086" s="33"/>
    </row>
    <row r="4087" spans="1:12" s="45" customFormat="1" ht="36" customHeight="1" x14ac:dyDescent="0.25">
      <c r="A4087" s="23" t="str">
        <f>Лист4!A4085</f>
        <v xml:space="preserve">Пирогова ул. д.7 </v>
      </c>
      <c r="B4087" s="49">
        <f t="shared" si="126"/>
        <v>151.52467234042555</v>
      </c>
      <c r="C4087" s="49">
        <f t="shared" si="127"/>
        <v>10.33122765957447</v>
      </c>
      <c r="D4087" s="30">
        <v>0</v>
      </c>
      <c r="E4087" s="31">
        <v>10.33122765957447</v>
      </c>
      <c r="F4087" s="32">
        <v>0</v>
      </c>
      <c r="G4087" s="32">
        <v>0</v>
      </c>
      <c r="H4087" s="32">
        <v>0</v>
      </c>
      <c r="I4087" s="32">
        <v>0</v>
      </c>
      <c r="J4087" s="29">
        <f>Лист4!E4085/1000</f>
        <v>161.85590000000002</v>
      </c>
      <c r="K4087" s="33"/>
      <c r="L4087" s="33"/>
    </row>
    <row r="4088" spans="1:12" s="45" customFormat="1" ht="34.5" customHeight="1" x14ac:dyDescent="0.25">
      <c r="A4088" s="23" t="str">
        <f>Лист4!A4086</f>
        <v xml:space="preserve">Пирогова ул. д.9 </v>
      </c>
      <c r="B4088" s="49">
        <f t="shared" si="126"/>
        <v>217.39070638297875</v>
      </c>
      <c r="C4088" s="49">
        <f t="shared" si="127"/>
        <v>14.822093617021277</v>
      </c>
      <c r="D4088" s="30">
        <v>0</v>
      </c>
      <c r="E4088" s="31">
        <v>14.822093617021277</v>
      </c>
      <c r="F4088" s="32">
        <v>0</v>
      </c>
      <c r="G4088" s="32">
        <v>0</v>
      </c>
      <c r="H4088" s="32">
        <v>0</v>
      </c>
      <c r="I4088" s="32">
        <v>0</v>
      </c>
      <c r="J4088" s="29">
        <f>Лист4!E4086/1000</f>
        <v>232.21280000000002</v>
      </c>
      <c r="K4088" s="33"/>
      <c r="L4088" s="33"/>
    </row>
    <row r="4089" spans="1:12" s="45" customFormat="1" ht="39" customHeight="1" x14ac:dyDescent="0.25">
      <c r="A4089" s="23" t="str">
        <f>Лист4!A4087</f>
        <v xml:space="preserve">Советская ул. д.110 </v>
      </c>
      <c r="B4089" s="49">
        <f t="shared" si="126"/>
        <v>332.16245957446819</v>
      </c>
      <c r="C4089" s="49">
        <f t="shared" si="127"/>
        <v>22.647440425531919</v>
      </c>
      <c r="D4089" s="30">
        <v>0</v>
      </c>
      <c r="E4089" s="31">
        <v>22.647440425531919</v>
      </c>
      <c r="F4089" s="32">
        <v>0</v>
      </c>
      <c r="G4089" s="32">
        <v>0</v>
      </c>
      <c r="H4089" s="32">
        <v>0</v>
      </c>
      <c r="I4089" s="32">
        <v>0</v>
      </c>
      <c r="J4089" s="29">
        <f>Лист4!E4087/1000</f>
        <v>354.80990000000008</v>
      </c>
      <c r="K4089" s="33"/>
      <c r="L4089" s="33"/>
    </row>
    <row r="4090" spans="1:12" s="45" customFormat="1" ht="36" customHeight="1" x14ac:dyDescent="0.25">
      <c r="A4090" s="23" t="str">
        <f>Лист4!A4088</f>
        <v xml:space="preserve">Советская ул. д.147 </v>
      </c>
      <c r="B4090" s="49">
        <f t="shared" si="126"/>
        <v>71.183293617021263</v>
      </c>
      <c r="C4090" s="49">
        <f t="shared" si="127"/>
        <v>4.8534063829787222</v>
      </c>
      <c r="D4090" s="30">
        <v>0</v>
      </c>
      <c r="E4090" s="31">
        <v>4.8534063829787222</v>
      </c>
      <c r="F4090" s="32">
        <v>0</v>
      </c>
      <c r="G4090" s="32">
        <v>0</v>
      </c>
      <c r="H4090" s="32">
        <v>0</v>
      </c>
      <c r="I4090" s="32">
        <v>0</v>
      </c>
      <c r="J4090" s="29">
        <f>Лист4!E4088/1000</f>
        <v>76.036699999999982</v>
      </c>
      <c r="K4090" s="33"/>
      <c r="L4090" s="33"/>
    </row>
    <row r="4091" spans="1:12" s="45" customFormat="1" ht="33.75" customHeight="1" x14ac:dyDescent="0.25">
      <c r="A4091" s="23" t="str">
        <f>Лист4!A4089</f>
        <v xml:space="preserve">Октябрьская ул. д.50 </v>
      </c>
      <c r="B4091" s="49">
        <f t="shared" si="126"/>
        <v>70.271276595744681</v>
      </c>
      <c r="C4091" s="49">
        <f t="shared" si="127"/>
        <v>4.7912234042553195</v>
      </c>
      <c r="D4091" s="30">
        <v>0</v>
      </c>
      <c r="E4091" s="31">
        <v>4.7912234042553195</v>
      </c>
      <c r="F4091" s="32">
        <v>0</v>
      </c>
      <c r="G4091" s="32">
        <v>0</v>
      </c>
      <c r="H4091" s="32">
        <v>0</v>
      </c>
      <c r="I4091" s="32">
        <v>0</v>
      </c>
      <c r="J4091" s="29">
        <f>Лист4!E4089/1000</f>
        <v>75.0625</v>
      </c>
      <c r="K4091" s="33"/>
      <c r="L4091" s="33"/>
    </row>
    <row r="4092" spans="1:12" s="45" customFormat="1" ht="36.75" customHeight="1" x14ac:dyDescent="0.25">
      <c r="A4092" s="23" t="str">
        <f>Лист4!A4090</f>
        <v xml:space="preserve">Комсомольская ул. д.19 </v>
      </c>
      <c r="B4092" s="49">
        <f t="shared" si="126"/>
        <v>6.2240340425531908</v>
      </c>
      <c r="C4092" s="49">
        <f t="shared" si="127"/>
        <v>0.42436595744680849</v>
      </c>
      <c r="D4092" s="30">
        <v>0</v>
      </c>
      <c r="E4092" s="31">
        <v>0.42436595744680849</v>
      </c>
      <c r="F4092" s="32">
        <v>0</v>
      </c>
      <c r="G4092" s="32">
        <v>0</v>
      </c>
      <c r="H4092" s="32">
        <v>0</v>
      </c>
      <c r="I4092" s="32">
        <v>0</v>
      </c>
      <c r="J4092" s="29">
        <f>Лист4!E4090/1000</f>
        <v>6.6483999999999996</v>
      </c>
      <c r="K4092" s="33"/>
      <c r="L4092" s="33"/>
    </row>
    <row r="4093" spans="1:12" s="45" customFormat="1" ht="36.75" customHeight="1" x14ac:dyDescent="0.25">
      <c r="A4093" s="23" t="str">
        <f>Лист4!A4091</f>
        <v xml:space="preserve">Комсомольская ул. д.21 </v>
      </c>
      <c r="B4093" s="49">
        <f t="shared" si="126"/>
        <v>5.3548936170212764</v>
      </c>
      <c r="C4093" s="49">
        <f t="shared" si="127"/>
        <v>0.36510638297872339</v>
      </c>
      <c r="D4093" s="30">
        <v>0</v>
      </c>
      <c r="E4093" s="31">
        <v>0.36510638297872339</v>
      </c>
      <c r="F4093" s="32">
        <v>0</v>
      </c>
      <c r="G4093" s="32">
        <v>0</v>
      </c>
      <c r="H4093" s="32">
        <v>0</v>
      </c>
      <c r="I4093" s="32">
        <v>0</v>
      </c>
      <c r="J4093" s="29">
        <f>Лист4!E4091/1000</f>
        <v>5.72</v>
      </c>
      <c r="K4093" s="33"/>
      <c r="L4093" s="33"/>
    </row>
    <row r="4094" spans="1:12" s="45" customFormat="1" ht="37.5" customHeight="1" x14ac:dyDescent="0.25">
      <c r="A4094" s="23" t="str">
        <f>Лист4!A4092</f>
        <v xml:space="preserve">Комсомольская ул. д.23 </v>
      </c>
      <c r="B4094" s="49">
        <f t="shared" si="126"/>
        <v>22.028085106382981</v>
      </c>
      <c r="C4094" s="49">
        <f t="shared" si="127"/>
        <v>1.5019148936170215</v>
      </c>
      <c r="D4094" s="30">
        <v>0</v>
      </c>
      <c r="E4094" s="31">
        <v>1.5019148936170215</v>
      </c>
      <c r="F4094" s="32">
        <v>0</v>
      </c>
      <c r="G4094" s="32">
        <v>0</v>
      </c>
      <c r="H4094" s="32">
        <v>0</v>
      </c>
      <c r="I4094" s="32">
        <v>0</v>
      </c>
      <c r="J4094" s="29">
        <f>Лист4!E4092/1000</f>
        <v>23.53</v>
      </c>
      <c r="K4094" s="33"/>
      <c r="L4094" s="33"/>
    </row>
    <row r="4095" spans="1:12" s="45" customFormat="1" ht="35.25" customHeight="1" x14ac:dyDescent="0.25">
      <c r="A4095" s="23" t="str">
        <f>Лист4!A4093</f>
        <v xml:space="preserve">Советская ул. д.12 </v>
      </c>
      <c r="B4095" s="49">
        <f t="shared" si="126"/>
        <v>0</v>
      </c>
      <c r="C4095" s="49">
        <f t="shared" si="127"/>
        <v>0</v>
      </c>
      <c r="D4095" s="30">
        <v>0</v>
      </c>
      <c r="E4095" s="31">
        <v>0</v>
      </c>
      <c r="F4095" s="32">
        <v>0</v>
      </c>
      <c r="G4095" s="32">
        <v>0</v>
      </c>
      <c r="H4095" s="32">
        <v>0</v>
      </c>
      <c r="I4095" s="32">
        <v>0</v>
      </c>
      <c r="J4095" s="29">
        <f>Лист4!E4093/1000</f>
        <v>0</v>
      </c>
      <c r="K4095" s="33"/>
      <c r="L4095" s="33"/>
    </row>
    <row r="4096" spans="1:12" s="45" customFormat="1" ht="34.5" customHeight="1" x14ac:dyDescent="0.25">
      <c r="A4096" s="23" t="str">
        <f>Лист4!A4094</f>
        <v xml:space="preserve">Советская ул. д.14 </v>
      </c>
      <c r="B4096" s="49">
        <f t="shared" si="126"/>
        <v>4.4149787234042552</v>
      </c>
      <c r="C4096" s="49">
        <f t="shared" si="127"/>
        <v>0.30102127659574468</v>
      </c>
      <c r="D4096" s="30">
        <v>0</v>
      </c>
      <c r="E4096" s="31">
        <v>0.30102127659574468</v>
      </c>
      <c r="F4096" s="32">
        <v>0</v>
      </c>
      <c r="G4096" s="32">
        <v>0</v>
      </c>
      <c r="H4096" s="32">
        <v>0</v>
      </c>
      <c r="I4096" s="32">
        <v>0</v>
      </c>
      <c r="J4096" s="29">
        <f>Лист4!E4094/1000</f>
        <v>4.7160000000000002</v>
      </c>
      <c r="K4096" s="33"/>
      <c r="L4096" s="33"/>
    </row>
    <row r="4097" spans="1:12" s="45" customFormat="1" ht="33" customHeight="1" x14ac:dyDescent="0.25">
      <c r="A4097" s="23" t="str">
        <f>Лист4!A4095</f>
        <v xml:space="preserve">Советская ул. д.16 </v>
      </c>
      <c r="B4097" s="49">
        <f t="shared" si="126"/>
        <v>18.728272340425534</v>
      </c>
      <c r="C4097" s="49">
        <f t="shared" si="127"/>
        <v>1.2769276595744683</v>
      </c>
      <c r="D4097" s="30">
        <v>0</v>
      </c>
      <c r="E4097" s="31">
        <v>1.2769276595744683</v>
      </c>
      <c r="F4097" s="32">
        <v>0</v>
      </c>
      <c r="G4097" s="32">
        <v>0</v>
      </c>
      <c r="H4097" s="32">
        <v>0</v>
      </c>
      <c r="I4097" s="32">
        <v>0</v>
      </c>
      <c r="J4097" s="29">
        <f>Лист4!E4095/1000</f>
        <v>20.005200000000002</v>
      </c>
      <c r="K4097" s="33"/>
      <c r="L4097" s="33"/>
    </row>
    <row r="4098" spans="1:12" s="45" customFormat="1" ht="31.5" customHeight="1" x14ac:dyDescent="0.25">
      <c r="A4098" s="23" t="str">
        <f>Лист4!A4096</f>
        <v xml:space="preserve">Советская ул. д.18 </v>
      </c>
      <c r="B4098" s="49">
        <f t="shared" si="126"/>
        <v>0</v>
      </c>
      <c r="C4098" s="49">
        <f t="shared" si="127"/>
        <v>0</v>
      </c>
      <c r="D4098" s="30">
        <v>0</v>
      </c>
      <c r="E4098" s="31">
        <v>0</v>
      </c>
      <c r="F4098" s="32">
        <v>0</v>
      </c>
      <c r="G4098" s="32">
        <v>0</v>
      </c>
      <c r="H4098" s="32">
        <v>0</v>
      </c>
      <c r="I4098" s="32">
        <v>0</v>
      </c>
      <c r="J4098" s="29">
        <f>Лист4!E4096/1000</f>
        <v>0</v>
      </c>
      <c r="K4098" s="33"/>
      <c r="L4098" s="33"/>
    </row>
    <row r="4099" spans="1:12" s="45" customFormat="1" ht="31.5" customHeight="1" x14ac:dyDescent="0.25">
      <c r="A4099" s="23" t="str">
        <f>Лист4!A4097</f>
        <v xml:space="preserve">Школьная ул. д.10 </v>
      </c>
      <c r="B4099" s="49">
        <f t="shared" si="126"/>
        <v>14.449319148936169</v>
      </c>
      <c r="C4099" s="49">
        <f t="shared" si="127"/>
        <v>0.9851808510638298</v>
      </c>
      <c r="D4099" s="30">
        <v>0</v>
      </c>
      <c r="E4099" s="31">
        <v>0.9851808510638298</v>
      </c>
      <c r="F4099" s="32">
        <v>0</v>
      </c>
      <c r="G4099" s="32">
        <v>0</v>
      </c>
      <c r="H4099" s="32">
        <v>0</v>
      </c>
      <c r="I4099" s="32">
        <v>0</v>
      </c>
      <c r="J4099" s="29">
        <f>Лист4!E4097/1000</f>
        <v>15.4345</v>
      </c>
      <c r="K4099" s="33"/>
      <c r="L4099" s="33"/>
    </row>
    <row r="4100" spans="1:12" s="45" customFormat="1" ht="36" customHeight="1" x14ac:dyDescent="0.25">
      <c r="A4100" s="23" t="str">
        <f>Лист4!A4098</f>
        <v xml:space="preserve">Школьная ул. д.11 </v>
      </c>
      <c r="B4100" s="49">
        <f t="shared" ref="B4100:B4163" si="128">J4100+I4100-E4100</f>
        <v>37.545855319148941</v>
      </c>
      <c r="C4100" s="49">
        <f t="shared" ref="C4100:C4163" si="129">E4100</f>
        <v>2.5599446808510637</v>
      </c>
      <c r="D4100" s="30">
        <v>0</v>
      </c>
      <c r="E4100" s="31">
        <v>2.5599446808510637</v>
      </c>
      <c r="F4100" s="32">
        <v>0</v>
      </c>
      <c r="G4100" s="32">
        <v>0</v>
      </c>
      <c r="H4100" s="32">
        <v>0</v>
      </c>
      <c r="I4100" s="32">
        <v>0</v>
      </c>
      <c r="J4100" s="29">
        <f>Лист4!E4098/1000</f>
        <v>40.105800000000002</v>
      </c>
      <c r="K4100" s="33"/>
      <c r="L4100" s="33"/>
    </row>
    <row r="4101" spans="1:12" s="45" customFormat="1" ht="36" customHeight="1" x14ac:dyDescent="0.25">
      <c r="A4101" s="23" t="str">
        <f>Лист4!A4099</f>
        <v xml:space="preserve">Школьная ул. д.12 </v>
      </c>
      <c r="B4101" s="49">
        <f t="shared" si="128"/>
        <v>5.6816170212765957</v>
      </c>
      <c r="C4101" s="49">
        <f t="shared" si="129"/>
        <v>0.38738297872340427</v>
      </c>
      <c r="D4101" s="30">
        <v>0</v>
      </c>
      <c r="E4101" s="31">
        <v>0.38738297872340427</v>
      </c>
      <c r="F4101" s="32">
        <v>0</v>
      </c>
      <c r="G4101" s="32">
        <v>0</v>
      </c>
      <c r="H4101" s="32">
        <v>0</v>
      </c>
      <c r="I4101" s="32">
        <v>0</v>
      </c>
      <c r="J4101" s="29">
        <f>Лист4!E4099/1000</f>
        <v>6.069</v>
      </c>
      <c r="K4101" s="33"/>
      <c r="L4101" s="33"/>
    </row>
    <row r="4102" spans="1:12" s="45" customFormat="1" ht="38.25" customHeight="1" x14ac:dyDescent="0.25">
      <c r="A4102" s="23" t="str">
        <f>Лист4!A4100</f>
        <v xml:space="preserve">Школьная ул. д.3 </v>
      </c>
      <c r="B4102" s="49">
        <f t="shared" si="128"/>
        <v>8.6461872340425536</v>
      </c>
      <c r="C4102" s="49">
        <f t="shared" si="129"/>
        <v>0.58951276595744695</v>
      </c>
      <c r="D4102" s="30">
        <v>0</v>
      </c>
      <c r="E4102" s="31">
        <v>0.58951276595744695</v>
      </c>
      <c r="F4102" s="32">
        <v>0</v>
      </c>
      <c r="G4102" s="32">
        <v>0</v>
      </c>
      <c r="H4102" s="32">
        <v>0</v>
      </c>
      <c r="I4102" s="32">
        <v>0</v>
      </c>
      <c r="J4102" s="29">
        <f>Лист4!E4100/1000</f>
        <v>9.2357000000000014</v>
      </c>
      <c r="K4102" s="33"/>
      <c r="L4102" s="33"/>
    </row>
    <row r="4103" spans="1:12" s="45" customFormat="1" ht="35.25" customHeight="1" x14ac:dyDescent="0.25">
      <c r="A4103" s="23" t="str">
        <f>Лист4!A4101</f>
        <v xml:space="preserve">Школьная ул. д.4 </v>
      </c>
      <c r="B4103" s="49">
        <f t="shared" si="128"/>
        <v>2.2271489361702126</v>
      </c>
      <c r="C4103" s="49">
        <f t="shared" si="129"/>
        <v>0.15185106382978725</v>
      </c>
      <c r="D4103" s="30">
        <v>0</v>
      </c>
      <c r="E4103" s="31">
        <v>0.15185106382978725</v>
      </c>
      <c r="F4103" s="32">
        <v>0</v>
      </c>
      <c r="G4103" s="32">
        <v>0</v>
      </c>
      <c r="H4103" s="32">
        <v>0</v>
      </c>
      <c r="I4103" s="32">
        <v>0</v>
      </c>
      <c r="J4103" s="29">
        <f>Лист4!E4101/1000</f>
        <v>2.379</v>
      </c>
      <c r="K4103" s="33"/>
      <c r="L4103" s="33"/>
    </row>
    <row r="4104" spans="1:12" s="45" customFormat="1" ht="36.75" customHeight="1" x14ac:dyDescent="0.25">
      <c r="A4104" s="23" t="str">
        <f>Лист4!A4102</f>
        <v xml:space="preserve">Школьная ул. д.5 </v>
      </c>
      <c r="B4104" s="49">
        <f t="shared" si="128"/>
        <v>7.5829787234042545</v>
      </c>
      <c r="C4104" s="49">
        <f t="shared" si="129"/>
        <v>0.51702127659574471</v>
      </c>
      <c r="D4104" s="30">
        <v>0</v>
      </c>
      <c r="E4104" s="31">
        <v>0.51702127659574471</v>
      </c>
      <c r="F4104" s="32">
        <v>0</v>
      </c>
      <c r="G4104" s="32">
        <v>0</v>
      </c>
      <c r="H4104" s="32">
        <v>0</v>
      </c>
      <c r="I4104" s="32">
        <v>0</v>
      </c>
      <c r="J4104" s="29">
        <f>Лист4!E4102/1000</f>
        <v>8.1</v>
      </c>
      <c r="K4104" s="33"/>
      <c r="L4104" s="33"/>
    </row>
    <row r="4105" spans="1:12" s="45" customFormat="1" ht="34.5" customHeight="1" x14ac:dyDescent="0.25">
      <c r="A4105" s="23" t="str">
        <f>Лист4!A4103</f>
        <v xml:space="preserve">Школьная ул. д.7 </v>
      </c>
      <c r="B4105" s="49">
        <f t="shared" si="128"/>
        <v>21.771012765957447</v>
      </c>
      <c r="C4105" s="49">
        <f t="shared" si="129"/>
        <v>1.4843872340425532</v>
      </c>
      <c r="D4105" s="30">
        <v>0</v>
      </c>
      <c r="E4105" s="31">
        <v>1.4843872340425532</v>
      </c>
      <c r="F4105" s="32">
        <v>0</v>
      </c>
      <c r="G4105" s="32">
        <v>0</v>
      </c>
      <c r="H4105" s="32">
        <v>0</v>
      </c>
      <c r="I4105" s="32">
        <v>0</v>
      </c>
      <c r="J4105" s="29">
        <f>Лист4!E4103/1000</f>
        <v>23.255400000000002</v>
      </c>
      <c r="K4105" s="33"/>
      <c r="L4105" s="33"/>
    </row>
    <row r="4106" spans="1:12" s="45" customFormat="1" ht="30.75" customHeight="1" x14ac:dyDescent="0.25">
      <c r="A4106" s="23" t="str">
        <f>Лист4!A4104</f>
        <v xml:space="preserve">1 Мая ул. д.42А </v>
      </c>
      <c r="B4106" s="49">
        <f t="shared" si="128"/>
        <v>30.617914893617023</v>
      </c>
      <c r="C4106" s="49">
        <f t="shared" si="129"/>
        <v>2.0875851063829787</v>
      </c>
      <c r="D4106" s="30">
        <v>0</v>
      </c>
      <c r="E4106" s="31">
        <v>2.0875851063829787</v>
      </c>
      <c r="F4106" s="32">
        <v>0</v>
      </c>
      <c r="G4106" s="32">
        <v>0</v>
      </c>
      <c r="H4106" s="32">
        <v>0</v>
      </c>
      <c r="I4106" s="32">
        <v>0</v>
      </c>
      <c r="J4106" s="29">
        <f>Лист4!E4104/1000</f>
        <v>32.705500000000001</v>
      </c>
      <c r="K4106" s="33"/>
      <c r="L4106" s="33"/>
    </row>
    <row r="4107" spans="1:12" s="45" customFormat="1" ht="34.5" customHeight="1" x14ac:dyDescent="0.25">
      <c r="A4107" s="23" t="str">
        <f>Лист4!A4105</f>
        <v xml:space="preserve">70 лет ВЛКСМ мкн. д.1 </v>
      </c>
      <c r="B4107" s="49">
        <f t="shared" si="128"/>
        <v>47.971702127659576</v>
      </c>
      <c r="C4107" s="49">
        <f t="shared" si="129"/>
        <v>3.2707978723404256</v>
      </c>
      <c r="D4107" s="30">
        <v>0</v>
      </c>
      <c r="E4107" s="31">
        <v>3.2707978723404256</v>
      </c>
      <c r="F4107" s="32">
        <v>0</v>
      </c>
      <c r="G4107" s="32">
        <v>0</v>
      </c>
      <c r="H4107" s="32">
        <v>0</v>
      </c>
      <c r="I4107" s="32">
        <v>0</v>
      </c>
      <c r="J4107" s="29">
        <f>Лист4!E4105/1000</f>
        <v>51.2425</v>
      </c>
      <c r="K4107" s="33"/>
      <c r="L4107" s="33"/>
    </row>
    <row r="4108" spans="1:12" s="45" customFormat="1" ht="34.5" customHeight="1" x14ac:dyDescent="0.25">
      <c r="A4108" s="23" t="str">
        <f>Лист4!A4106</f>
        <v xml:space="preserve">70 лет ВЛКСМ мкн. д.2 </v>
      </c>
      <c r="B4108" s="49">
        <f t="shared" si="128"/>
        <v>49.769429787234039</v>
      </c>
      <c r="C4108" s="49">
        <f t="shared" si="129"/>
        <v>3.3933702127659573</v>
      </c>
      <c r="D4108" s="30">
        <v>0</v>
      </c>
      <c r="E4108" s="31">
        <v>3.3933702127659573</v>
      </c>
      <c r="F4108" s="32">
        <v>0</v>
      </c>
      <c r="G4108" s="32">
        <v>0</v>
      </c>
      <c r="H4108" s="32">
        <v>0</v>
      </c>
      <c r="I4108" s="32">
        <v>0</v>
      </c>
      <c r="J4108" s="29">
        <f>Лист4!E4106/1000</f>
        <v>53.162799999999997</v>
      </c>
      <c r="K4108" s="33"/>
      <c r="L4108" s="33"/>
    </row>
    <row r="4109" spans="1:12" s="45" customFormat="1" ht="16.5" customHeight="1" x14ac:dyDescent="0.25">
      <c r="A4109" s="23" t="str">
        <f>Лист4!A4107</f>
        <v xml:space="preserve">70 лет ВЛКСМ мкн. д.3 </v>
      </c>
      <c r="B4109" s="49">
        <f t="shared" si="128"/>
        <v>40.80616170212766</v>
      </c>
      <c r="C4109" s="49">
        <f t="shared" si="129"/>
        <v>2.7822382978723406</v>
      </c>
      <c r="D4109" s="30">
        <v>0</v>
      </c>
      <c r="E4109" s="31">
        <v>2.7822382978723406</v>
      </c>
      <c r="F4109" s="32">
        <v>0</v>
      </c>
      <c r="G4109" s="32">
        <v>0</v>
      </c>
      <c r="H4109" s="32">
        <v>0</v>
      </c>
      <c r="I4109" s="32">
        <v>0</v>
      </c>
      <c r="J4109" s="29">
        <f>Лист4!E4107/1000</f>
        <v>43.5884</v>
      </c>
      <c r="K4109" s="33"/>
      <c r="L4109" s="33"/>
    </row>
    <row r="4110" spans="1:12" s="45" customFormat="1" ht="16.5" customHeight="1" x14ac:dyDescent="0.25">
      <c r="A4110" s="23" t="str">
        <f>Лист4!A4108</f>
        <v xml:space="preserve">70 лет ВЛКСМ мкн. д.4 </v>
      </c>
      <c r="B4110" s="49">
        <f t="shared" si="128"/>
        <v>17.202689361702127</v>
      </c>
      <c r="C4110" s="49">
        <f t="shared" si="129"/>
        <v>1.1729106382978722</v>
      </c>
      <c r="D4110" s="30">
        <v>0</v>
      </c>
      <c r="E4110" s="31">
        <v>1.1729106382978722</v>
      </c>
      <c r="F4110" s="32">
        <v>0</v>
      </c>
      <c r="G4110" s="32">
        <v>0</v>
      </c>
      <c r="H4110" s="32">
        <v>0</v>
      </c>
      <c r="I4110" s="32">
        <v>0</v>
      </c>
      <c r="J4110" s="29">
        <f>Лист4!E4108/1000</f>
        <v>18.375599999999999</v>
      </c>
      <c r="K4110" s="33"/>
      <c r="L4110" s="33"/>
    </row>
    <row r="4111" spans="1:12" s="45" customFormat="1" ht="16.5" customHeight="1" x14ac:dyDescent="0.25">
      <c r="A4111" s="23" t="str">
        <f>Лист4!A4109</f>
        <v xml:space="preserve">70 лет ВЛКСМ мкн. д.5 </v>
      </c>
      <c r="B4111" s="49">
        <f t="shared" si="128"/>
        <v>30.456987234042554</v>
      </c>
      <c r="C4111" s="49">
        <f t="shared" si="129"/>
        <v>2.0766127659574467</v>
      </c>
      <c r="D4111" s="30">
        <v>0</v>
      </c>
      <c r="E4111" s="31">
        <v>2.0766127659574467</v>
      </c>
      <c r="F4111" s="32">
        <v>0</v>
      </c>
      <c r="G4111" s="32">
        <v>0</v>
      </c>
      <c r="H4111" s="32">
        <v>0</v>
      </c>
      <c r="I4111" s="32">
        <v>0</v>
      </c>
      <c r="J4111" s="29">
        <f>Лист4!E4109/1000</f>
        <v>32.5336</v>
      </c>
      <c r="K4111" s="33"/>
      <c r="L4111" s="33"/>
    </row>
    <row r="4112" spans="1:12" s="45" customFormat="1" ht="16.5" customHeight="1" x14ac:dyDescent="0.25">
      <c r="A4112" s="23" t="str">
        <f>Лист4!A4110</f>
        <v xml:space="preserve">70 лет ВЛКСМ мкн. д.6 </v>
      </c>
      <c r="B4112" s="49">
        <f t="shared" si="128"/>
        <v>0</v>
      </c>
      <c r="C4112" s="49">
        <f t="shared" si="129"/>
        <v>0</v>
      </c>
      <c r="D4112" s="30">
        <v>0</v>
      </c>
      <c r="E4112" s="31">
        <v>0</v>
      </c>
      <c r="F4112" s="32">
        <v>0</v>
      </c>
      <c r="G4112" s="32">
        <v>0</v>
      </c>
      <c r="H4112" s="32">
        <v>0</v>
      </c>
      <c r="I4112" s="32">
        <v>0</v>
      </c>
      <c r="J4112" s="29">
        <f>Лист4!E4110/1000</f>
        <v>0</v>
      </c>
      <c r="K4112" s="33"/>
      <c r="L4112" s="33"/>
    </row>
    <row r="4113" spans="1:12" s="45" customFormat="1" ht="16.5" customHeight="1" x14ac:dyDescent="0.25">
      <c r="A4113" s="23" t="str">
        <f>Лист4!A4111</f>
        <v xml:space="preserve">Ворошилова ул. д.20 </v>
      </c>
      <c r="B4113" s="49">
        <f t="shared" si="128"/>
        <v>0</v>
      </c>
      <c r="C4113" s="49">
        <f t="shared" si="129"/>
        <v>0</v>
      </c>
      <c r="D4113" s="30">
        <v>0</v>
      </c>
      <c r="E4113" s="31">
        <v>0</v>
      </c>
      <c r="F4113" s="32">
        <v>0</v>
      </c>
      <c r="G4113" s="32">
        <v>0</v>
      </c>
      <c r="H4113" s="32">
        <v>0</v>
      </c>
      <c r="I4113" s="32">
        <v>0</v>
      </c>
      <c r="J4113" s="29">
        <f>Лист4!E4111/1000</f>
        <v>0</v>
      </c>
      <c r="K4113" s="33"/>
      <c r="L4113" s="33"/>
    </row>
    <row r="4114" spans="1:12" s="45" customFormat="1" ht="16.5" customHeight="1" x14ac:dyDescent="0.25">
      <c r="A4114" s="23" t="str">
        <f>Лист4!A4112</f>
        <v xml:space="preserve">Ворошилова ул. д.22 </v>
      </c>
      <c r="B4114" s="49">
        <f t="shared" si="128"/>
        <v>5.1564255319148939</v>
      </c>
      <c r="C4114" s="49">
        <f t="shared" si="129"/>
        <v>0.3515744680851064</v>
      </c>
      <c r="D4114" s="30">
        <v>0</v>
      </c>
      <c r="E4114" s="31">
        <v>0.3515744680851064</v>
      </c>
      <c r="F4114" s="32">
        <v>0</v>
      </c>
      <c r="G4114" s="32">
        <v>0</v>
      </c>
      <c r="H4114" s="32">
        <v>0</v>
      </c>
      <c r="I4114" s="32">
        <v>0</v>
      </c>
      <c r="J4114" s="29">
        <f>Лист4!E4112/1000</f>
        <v>5.508</v>
      </c>
      <c r="K4114" s="33"/>
      <c r="L4114" s="33"/>
    </row>
    <row r="4115" spans="1:12" s="45" customFormat="1" ht="33.75" customHeight="1" x14ac:dyDescent="0.25">
      <c r="A4115" s="23" t="str">
        <f>Лист4!A4113</f>
        <v xml:space="preserve">Ворошилова ул. д.32 </v>
      </c>
      <c r="B4115" s="49">
        <f t="shared" si="128"/>
        <v>0</v>
      </c>
      <c r="C4115" s="49">
        <f t="shared" si="129"/>
        <v>0</v>
      </c>
      <c r="D4115" s="30">
        <v>0</v>
      </c>
      <c r="E4115" s="31">
        <v>0</v>
      </c>
      <c r="F4115" s="32">
        <v>0</v>
      </c>
      <c r="G4115" s="32">
        <v>0</v>
      </c>
      <c r="H4115" s="32">
        <v>0</v>
      </c>
      <c r="I4115" s="32">
        <v>0</v>
      </c>
      <c r="J4115" s="29">
        <f>Лист4!E4113/1000</f>
        <v>0</v>
      </c>
      <c r="K4115" s="33"/>
      <c r="L4115" s="33"/>
    </row>
    <row r="4116" spans="1:12" s="45" customFormat="1" ht="36" customHeight="1" x14ac:dyDescent="0.25">
      <c r="A4116" s="23" t="str">
        <f>Лист4!A4114</f>
        <v xml:space="preserve">Красногвардейская ул. д.2А </v>
      </c>
      <c r="B4116" s="49">
        <f t="shared" si="128"/>
        <v>0</v>
      </c>
      <c r="C4116" s="49">
        <f t="shared" si="129"/>
        <v>0</v>
      </c>
      <c r="D4116" s="30">
        <v>0</v>
      </c>
      <c r="E4116" s="31">
        <v>0</v>
      </c>
      <c r="F4116" s="32">
        <v>0</v>
      </c>
      <c r="G4116" s="32">
        <v>0</v>
      </c>
      <c r="H4116" s="32">
        <v>0</v>
      </c>
      <c r="I4116" s="32">
        <v>0</v>
      </c>
      <c r="J4116" s="29">
        <f>Лист4!E4114/1000</f>
        <v>0</v>
      </c>
      <c r="K4116" s="33"/>
      <c r="L4116" s="33"/>
    </row>
    <row r="4117" spans="1:12" s="45" customFormat="1" ht="32.25" customHeight="1" x14ac:dyDescent="0.25">
      <c r="A4117" s="23" t="str">
        <f>Лист4!A4115</f>
        <v xml:space="preserve">Л. Рейснер ул. д.2 </v>
      </c>
      <c r="B4117" s="49">
        <f t="shared" si="128"/>
        <v>39.830953191489357</v>
      </c>
      <c r="C4117" s="49">
        <f t="shared" si="129"/>
        <v>2.7157468085106378</v>
      </c>
      <c r="D4117" s="30">
        <v>0</v>
      </c>
      <c r="E4117" s="31">
        <v>2.7157468085106378</v>
      </c>
      <c r="F4117" s="32">
        <v>0</v>
      </c>
      <c r="G4117" s="32">
        <v>0</v>
      </c>
      <c r="H4117" s="32">
        <v>0</v>
      </c>
      <c r="I4117" s="32">
        <v>0</v>
      </c>
      <c r="J4117" s="29">
        <f>Лист4!E4115/1000</f>
        <v>42.546699999999994</v>
      </c>
      <c r="K4117" s="33"/>
      <c r="L4117" s="33"/>
    </row>
    <row r="4118" spans="1:12" s="45" customFormat="1" ht="36.75" customHeight="1" x14ac:dyDescent="0.25">
      <c r="A4118" s="23" t="str">
        <f>Лист4!A4116</f>
        <v xml:space="preserve">Ленина пл д.13 </v>
      </c>
      <c r="B4118" s="49">
        <f t="shared" si="128"/>
        <v>11.268868085106384</v>
      </c>
      <c r="C4118" s="49">
        <f t="shared" si="129"/>
        <v>0.76833191489361696</v>
      </c>
      <c r="D4118" s="30">
        <v>0</v>
      </c>
      <c r="E4118" s="31">
        <v>0.76833191489361696</v>
      </c>
      <c r="F4118" s="32">
        <v>0</v>
      </c>
      <c r="G4118" s="32">
        <v>0</v>
      </c>
      <c r="H4118" s="32">
        <v>0</v>
      </c>
      <c r="I4118" s="32">
        <v>0</v>
      </c>
      <c r="J4118" s="29">
        <f>Лист4!E4116/1000</f>
        <v>12.0372</v>
      </c>
      <c r="K4118" s="33"/>
      <c r="L4118" s="33"/>
    </row>
    <row r="4119" spans="1:12" s="45" customFormat="1" ht="36.75" customHeight="1" x14ac:dyDescent="0.25">
      <c r="A4119" s="23" t="str">
        <f>Лист4!A4117</f>
        <v xml:space="preserve">М. Жукова ул. д.45 </v>
      </c>
      <c r="B4119" s="49">
        <f t="shared" si="128"/>
        <v>32.763804255319151</v>
      </c>
      <c r="C4119" s="49">
        <f t="shared" si="129"/>
        <v>2.2338957446808512</v>
      </c>
      <c r="D4119" s="30">
        <v>0</v>
      </c>
      <c r="E4119" s="31">
        <v>2.2338957446808512</v>
      </c>
      <c r="F4119" s="32">
        <v>0</v>
      </c>
      <c r="G4119" s="32">
        <v>0</v>
      </c>
      <c r="H4119" s="32">
        <v>0</v>
      </c>
      <c r="I4119" s="32">
        <v>0</v>
      </c>
      <c r="J4119" s="29">
        <f>Лист4!E4117/1000</f>
        <v>34.997700000000002</v>
      </c>
      <c r="K4119" s="33"/>
      <c r="L4119" s="33"/>
    </row>
    <row r="4120" spans="1:12" s="45" customFormat="1" ht="36.75" customHeight="1" x14ac:dyDescent="0.25">
      <c r="A4120" s="23" t="str">
        <f>Лист4!A4118</f>
        <v xml:space="preserve">М. Жукова ул. д.47 </v>
      </c>
      <c r="B4120" s="49">
        <f t="shared" si="128"/>
        <v>42.05894468085107</v>
      </c>
      <c r="C4120" s="49">
        <f t="shared" si="129"/>
        <v>2.8676553191489367</v>
      </c>
      <c r="D4120" s="30">
        <v>0</v>
      </c>
      <c r="E4120" s="31">
        <v>2.8676553191489367</v>
      </c>
      <c r="F4120" s="32">
        <v>0</v>
      </c>
      <c r="G4120" s="32">
        <v>0</v>
      </c>
      <c r="H4120" s="32">
        <v>0</v>
      </c>
      <c r="I4120" s="32">
        <v>0</v>
      </c>
      <c r="J4120" s="29">
        <f>Лист4!E4118/1000</f>
        <v>44.926600000000008</v>
      </c>
      <c r="K4120" s="33"/>
      <c r="L4120" s="33"/>
    </row>
    <row r="4121" spans="1:12" s="45" customFormat="1" ht="30.75" customHeight="1" x14ac:dyDescent="0.25">
      <c r="A4121" s="23" t="str">
        <f>Лист4!A4119</f>
        <v xml:space="preserve">М. Жукова ул. д.49 </v>
      </c>
      <c r="B4121" s="49">
        <f t="shared" si="128"/>
        <v>59.247965957446809</v>
      </c>
      <c r="C4121" s="49">
        <f t="shared" si="129"/>
        <v>4.0396340425531907</v>
      </c>
      <c r="D4121" s="30">
        <v>0</v>
      </c>
      <c r="E4121" s="31">
        <v>4.0396340425531907</v>
      </c>
      <c r="F4121" s="32">
        <v>0</v>
      </c>
      <c r="G4121" s="32">
        <v>0</v>
      </c>
      <c r="H4121" s="32">
        <v>0</v>
      </c>
      <c r="I4121" s="32">
        <v>0</v>
      </c>
      <c r="J4121" s="29">
        <f>Лист4!E4119/1000</f>
        <v>63.287599999999998</v>
      </c>
      <c r="K4121" s="33"/>
      <c r="L4121" s="33"/>
    </row>
    <row r="4122" spans="1:12" s="45" customFormat="1" ht="48.75" customHeight="1" x14ac:dyDescent="0.25">
      <c r="A4122" s="23" t="str">
        <f>Лист4!A4120</f>
        <v xml:space="preserve">Молодежная ул. д.12 </v>
      </c>
      <c r="B4122" s="49">
        <f t="shared" si="128"/>
        <v>6.5545957446808512</v>
      </c>
      <c r="C4122" s="49">
        <f t="shared" si="129"/>
        <v>0.44690425531914896</v>
      </c>
      <c r="D4122" s="30">
        <v>0</v>
      </c>
      <c r="E4122" s="31">
        <v>0.44690425531914896</v>
      </c>
      <c r="F4122" s="32">
        <v>0</v>
      </c>
      <c r="G4122" s="32">
        <v>0</v>
      </c>
      <c r="H4122" s="32">
        <v>0</v>
      </c>
      <c r="I4122" s="32">
        <v>0</v>
      </c>
      <c r="J4122" s="29">
        <f>Лист4!E4120/1000</f>
        <v>7.0015000000000001</v>
      </c>
      <c r="K4122" s="33"/>
      <c r="L4122" s="33"/>
    </row>
    <row r="4123" spans="1:12" s="45" customFormat="1" ht="37.5" customHeight="1" x14ac:dyDescent="0.25">
      <c r="A4123" s="23" t="str">
        <f>Лист4!A4121</f>
        <v xml:space="preserve">Молодежный пер. д.2 </v>
      </c>
      <c r="B4123" s="49">
        <f t="shared" si="128"/>
        <v>6.0259404255319149</v>
      </c>
      <c r="C4123" s="49">
        <f t="shared" si="129"/>
        <v>0.41085957446808508</v>
      </c>
      <c r="D4123" s="30">
        <v>0</v>
      </c>
      <c r="E4123" s="31">
        <v>0.41085957446808508</v>
      </c>
      <c r="F4123" s="32">
        <v>0</v>
      </c>
      <c r="G4123" s="32">
        <v>0</v>
      </c>
      <c r="H4123" s="32">
        <v>0</v>
      </c>
      <c r="I4123" s="32">
        <v>0</v>
      </c>
      <c r="J4123" s="29">
        <f>Лист4!E4121/1000</f>
        <v>6.4367999999999999</v>
      </c>
      <c r="K4123" s="33"/>
      <c r="L4123" s="33"/>
    </row>
    <row r="4124" spans="1:12" s="45" customFormat="1" ht="36.75" customHeight="1" x14ac:dyDescent="0.25">
      <c r="A4124" s="23" t="str">
        <f>Лист4!A4122</f>
        <v xml:space="preserve">Победы ул. д.23 </v>
      </c>
      <c r="B4124" s="49">
        <f t="shared" si="128"/>
        <v>8.8510212765957448</v>
      </c>
      <c r="C4124" s="49">
        <f t="shared" si="129"/>
        <v>0.60347872340425535</v>
      </c>
      <c r="D4124" s="30">
        <v>0</v>
      </c>
      <c r="E4124" s="31">
        <v>0.60347872340425535</v>
      </c>
      <c r="F4124" s="32">
        <v>0</v>
      </c>
      <c r="G4124" s="32">
        <v>0</v>
      </c>
      <c r="H4124" s="32">
        <v>0</v>
      </c>
      <c r="I4124" s="32">
        <v>0</v>
      </c>
      <c r="J4124" s="29">
        <f>Лист4!E4122/1000</f>
        <v>9.4544999999999995</v>
      </c>
      <c r="K4124" s="33"/>
      <c r="L4124" s="33"/>
    </row>
    <row r="4125" spans="1:12" s="45" customFormat="1" ht="35.25" customHeight="1" x14ac:dyDescent="0.25">
      <c r="A4125" s="23" t="str">
        <f>Лист4!A4123</f>
        <v xml:space="preserve">Победы ул. д.25 </v>
      </c>
      <c r="B4125" s="49">
        <f t="shared" si="128"/>
        <v>21.923795744680849</v>
      </c>
      <c r="C4125" s="49">
        <f t="shared" si="129"/>
        <v>1.4948042553191487</v>
      </c>
      <c r="D4125" s="30">
        <v>0</v>
      </c>
      <c r="E4125" s="31">
        <v>1.4948042553191487</v>
      </c>
      <c r="F4125" s="32">
        <v>0</v>
      </c>
      <c r="G4125" s="32">
        <v>0</v>
      </c>
      <c r="H4125" s="32">
        <v>0</v>
      </c>
      <c r="I4125" s="32">
        <v>0</v>
      </c>
      <c r="J4125" s="29">
        <f>Лист4!E4123/1000</f>
        <v>23.418599999999998</v>
      </c>
      <c r="K4125" s="33"/>
      <c r="L4125" s="33"/>
    </row>
    <row r="4126" spans="1:12" s="45" customFormat="1" ht="32.25" customHeight="1" x14ac:dyDescent="0.25">
      <c r="A4126" s="23" t="str">
        <f>Лист4!A4124</f>
        <v xml:space="preserve">Победы ул. д.27 </v>
      </c>
      <c r="B4126" s="49">
        <f t="shared" si="128"/>
        <v>17.067319148936171</v>
      </c>
      <c r="C4126" s="49">
        <f t="shared" si="129"/>
        <v>1.1636808510638299</v>
      </c>
      <c r="D4126" s="30">
        <v>0</v>
      </c>
      <c r="E4126" s="31">
        <v>1.1636808510638299</v>
      </c>
      <c r="F4126" s="32">
        <v>0</v>
      </c>
      <c r="G4126" s="32">
        <v>0</v>
      </c>
      <c r="H4126" s="32">
        <v>0</v>
      </c>
      <c r="I4126" s="32">
        <v>0</v>
      </c>
      <c r="J4126" s="29">
        <f>Лист4!E4124/1000</f>
        <v>18.231000000000002</v>
      </c>
      <c r="K4126" s="33"/>
      <c r="L4126" s="33"/>
    </row>
    <row r="4127" spans="1:12" s="45" customFormat="1" ht="32.25" customHeight="1" x14ac:dyDescent="0.25">
      <c r="A4127" s="23" t="str">
        <f>Лист4!A4125</f>
        <v xml:space="preserve">Победы ул. д.52 </v>
      </c>
      <c r="B4127" s="49">
        <f t="shared" si="128"/>
        <v>25.105182978723406</v>
      </c>
      <c r="C4127" s="49">
        <f t="shared" si="129"/>
        <v>1.7117170212765958</v>
      </c>
      <c r="D4127" s="30">
        <v>0</v>
      </c>
      <c r="E4127" s="31">
        <v>1.7117170212765958</v>
      </c>
      <c r="F4127" s="32">
        <v>0</v>
      </c>
      <c r="G4127" s="32">
        <v>0</v>
      </c>
      <c r="H4127" s="32">
        <v>0</v>
      </c>
      <c r="I4127" s="32">
        <v>0</v>
      </c>
      <c r="J4127" s="29">
        <f>Лист4!E4125/1000</f>
        <v>26.8169</v>
      </c>
      <c r="K4127" s="33"/>
      <c r="L4127" s="33"/>
    </row>
    <row r="4128" spans="1:12" s="45" customFormat="1" ht="15" x14ac:dyDescent="0.25">
      <c r="A4128" s="23" t="str">
        <f>Лист4!A4126</f>
        <v xml:space="preserve">Савельева ул. д.2И </v>
      </c>
      <c r="B4128" s="49">
        <f t="shared" si="128"/>
        <v>0</v>
      </c>
      <c r="C4128" s="49">
        <f t="shared" si="129"/>
        <v>0</v>
      </c>
      <c r="D4128" s="30">
        <v>0</v>
      </c>
      <c r="E4128" s="31">
        <v>0</v>
      </c>
      <c r="F4128" s="32">
        <v>0</v>
      </c>
      <c r="G4128" s="32">
        <v>0</v>
      </c>
      <c r="H4128" s="32">
        <v>0</v>
      </c>
      <c r="I4128" s="32">
        <v>0</v>
      </c>
      <c r="J4128" s="29">
        <f>Лист4!E4126/1000</f>
        <v>0</v>
      </c>
      <c r="K4128" s="33"/>
      <c r="L4128" s="33"/>
    </row>
    <row r="4129" spans="1:12" s="45" customFormat="1" ht="36" customHeight="1" x14ac:dyDescent="0.25">
      <c r="A4129" s="23" t="str">
        <f>Лист4!A4127</f>
        <v xml:space="preserve">Савельева ул. д.43 </v>
      </c>
      <c r="B4129" s="49">
        <f t="shared" si="128"/>
        <v>0</v>
      </c>
      <c r="C4129" s="49">
        <f t="shared" si="129"/>
        <v>0</v>
      </c>
      <c r="D4129" s="30">
        <v>0</v>
      </c>
      <c r="E4129" s="31">
        <v>0</v>
      </c>
      <c r="F4129" s="32">
        <v>0</v>
      </c>
      <c r="G4129" s="32">
        <v>0</v>
      </c>
      <c r="H4129" s="32">
        <v>0</v>
      </c>
      <c r="I4129" s="32">
        <v>0</v>
      </c>
      <c r="J4129" s="29">
        <f>Лист4!E4127/1000</f>
        <v>0</v>
      </c>
      <c r="K4129" s="33"/>
      <c r="L4129" s="33"/>
    </row>
    <row r="4130" spans="1:12" s="45" customFormat="1" ht="34.5" customHeight="1" x14ac:dyDescent="0.25">
      <c r="A4130" s="23" t="str">
        <f>Лист4!A4128</f>
        <v xml:space="preserve">Сеченова ул. д.2 </v>
      </c>
      <c r="B4130" s="49">
        <f t="shared" si="128"/>
        <v>60.660553191489356</v>
      </c>
      <c r="C4130" s="49">
        <f t="shared" si="129"/>
        <v>4.1359468085106377</v>
      </c>
      <c r="D4130" s="30">
        <v>0</v>
      </c>
      <c r="E4130" s="31">
        <v>4.1359468085106377</v>
      </c>
      <c r="F4130" s="32">
        <v>0</v>
      </c>
      <c r="G4130" s="32">
        <v>0</v>
      </c>
      <c r="H4130" s="32">
        <v>0</v>
      </c>
      <c r="I4130" s="32">
        <v>0</v>
      </c>
      <c r="J4130" s="29">
        <f>Лист4!E4128/1000</f>
        <v>64.796499999999995</v>
      </c>
      <c r="K4130" s="33"/>
      <c r="L4130" s="33"/>
    </row>
    <row r="4131" spans="1:12" s="45" customFormat="1" ht="31.5" customHeight="1" x14ac:dyDescent="0.25">
      <c r="A4131" s="23" t="str">
        <f>Лист4!A4129</f>
        <v xml:space="preserve">Южный мкн. д.1 </v>
      </c>
      <c r="B4131" s="49">
        <f t="shared" si="128"/>
        <v>7.257191489361702</v>
      </c>
      <c r="C4131" s="49">
        <f t="shared" si="129"/>
        <v>0.49480851063829789</v>
      </c>
      <c r="D4131" s="30">
        <v>0</v>
      </c>
      <c r="E4131" s="31">
        <v>0.49480851063829789</v>
      </c>
      <c r="F4131" s="32">
        <v>0</v>
      </c>
      <c r="G4131" s="32">
        <v>0</v>
      </c>
      <c r="H4131" s="32">
        <v>0</v>
      </c>
      <c r="I4131" s="32">
        <v>0</v>
      </c>
      <c r="J4131" s="29">
        <f>Лист4!E4129/1000</f>
        <v>7.7519999999999998</v>
      </c>
      <c r="K4131" s="33"/>
      <c r="L4131" s="33"/>
    </row>
    <row r="4132" spans="1:12" s="45" customFormat="1" ht="34.5" customHeight="1" x14ac:dyDescent="0.25">
      <c r="A4132" s="23" t="str">
        <f>Лист4!A4130</f>
        <v xml:space="preserve">Южный мкн. д.10 </v>
      </c>
      <c r="B4132" s="49">
        <f t="shared" si="128"/>
        <v>37.032553191489356</v>
      </c>
      <c r="C4132" s="49">
        <f t="shared" si="129"/>
        <v>2.5249468085106384</v>
      </c>
      <c r="D4132" s="30">
        <v>0</v>
      </c>
      <c r="E4132" s="31">
        <v>2.5249468085106384</v>
      </c>
      <c r="F4132" s="32">
        <v>0</v>
      </c>
      <c r="G4132" s="32">
        <v>0</v>
      </c>
      <c r="H4132" s="32">
        <v>0</v>
      </c>
      <c r="I4132" s="32">
        <v>0</v>
      </c>
      <c r="J4132" s="29">
        <f>Лист4!E4130/1000</f>
        <v>39.557499999999997</v>
      </c>
      <c r="K4132" s="33"/>
      <c r="L4132" s="33"/>
    </row>
    <row r="4133" spans="1:12" s="45" customFormat="1" ht="34.5" customHeight="1" x14ac:dyDescent="0.25">
      <c r="A4133" s="23" t="str">
        <f>Лист4!A4131</f>
        <v xml:space="preserve">Южный мкн. д.11 </v>
      </c>
      <c r="B4133" s="49">
        <f t="shared" si="128"/>
        <v>66.865208510638297</v>
      </c>
      <c r="C4133" s="49">
        <f t="shared" si="129"/>
        <v>4.5589914893617021</v>
      </c>
      <c r="D4133" s="30">
        <v>0</v>
      </c>
      <c r="E4133" s="31">
        <v>4.5589914893617021</v>
      </c>
      <c r="F4133" s="32">
        <v>0</v>
      </c>
      <c r="G4133" s="32">
        <v>0</v>
      </c>
      <c r="H4133" s="32">
        <v>0</v>
      </c>
      <c r="I4133" s="32">
        <v>0</v>
      </c>
      <c r="J4133" s="29">
        <f>Лист4!E4131/1000</f>
        <v>71.424199999999999</v>
      </c>
      <c r="K4133" s="33"/>
      <c r="L4133" s="33"/>
    </row>
    <row r="4134" spans="1:12" s="45" customFormat="1" ht="19.5" customHeight="1" x14ac:dyDescent="0.25">
      <c r="A4134" s="23" t="str">
        <f>Лист4!A4132</f>
        <v xml:space="preserve">Южный мкн. д.12 </v>
      </c>
      <c r="B4134" s="49">
        <f t="shared" si="128"/>
        <v>38.776170212765962</v>
      </c>
      <c r="C4134" s="49">
        <f t="shared" si="129"/>
        <v>2.6438297872340426</v>
      </c>
      <c r="D4134" s="30">
        <v>0</v>
      </c>
      <c r="E4134" s="31">
        <v>2.6438297872340426</v>
      </c>
      <c r="F4134" s="32">
        <v>0</v>
      </c>
      <c r="G4134" s="32">
        <v>0</v>
      </c>
      <c r="H4134" s="32">
        <v>0</v>
      </c>
      <c r="I4134" s="32">
        <v>0</v>
      </c>
      <c r="J4134" s="29">
        <f>Лист4!E4132/1000</f>
        <v>41.42</v>
      </c>
      <c r="K4134" s="33"/>
      <c r="L4134" s="33"/>
    </row>
    <row r="4135" spans="1:12" s="44" customFormat="1" ht="29.25" customHeight="1" x14ac:dyDescent="0.25">
      <c r="A4135" s="23" t="str">
        <f>Лист4!A4133</f>
        <v xml:space="preserve">Южный мкн. д.2 </v>
      </c>
      <c r="B4135" s="49">
        <f t="shared" si="128"/>
        <v>0</v>
      </c>
      <c r="C4135" s="49">
        <f t="shared" si="129"/>
        <v>0</v>
      </c>
      <c r="D4135" s="30">
        <v>0</v>
      </c>
      <c r="E4135" s="31">
        <v>0</v>
      </c>
      <c r="F4135" s="32">
        <v>0</v>
      </c>
      <c r="G4135" s="32">
        <v>0</v>
      </c>
      <c r="H4135" s="32">
        <v>0</v>
      </c>
      <c r="I4135" s="32">
        <v>0</v>
      </c>
      <c r="J4135" s="29">
        <f>Лист4!E4133/1000</f>
        <v>0</v>
      </c>
      <c r="K4135" s="33"/>
      <c r="L4135" s="33"/>
    </row>
    <row r="4136" spans="1:12" s="46" customFormat="1" ht="27.75" customHeight="1" x14ac:dyDescent="0.25">
      <c r="A4136" s="23" t="str">
        <f>Лист4!A4134</f>
        <v xml:space="preserve">Южный мкн. д.3 </v>
      </c>
      <c r="B4136" s="49">
        <f t="shared" si="128"/>
        <v>12.117412765957447</v>
      </c>
      <c r="C4136" s="49">
        <f t="shared" si="129"/>
        <v>0.82618723404255312</v>
      </c>
      <c r="D4136" s="30">
        <v>0</v>
      </c>
      <c r="E4136" s="31">
        <v>0.82618723404255312</v>
      </c>
      <c r="F4136" s="32">
        <v>0</v>
      </c>
      <c r="G4136" s="32">
        <v>0</v>
      </c>
      <c r="H4136" s="32">
        <v>0</v>
      </c>
      <c r="I4136" s="32">
        <v>0</v>
      </c>
      <c r="J4136" s="29">
        <f>Лист4!E4134/1000</f>
        <v>12.9436</v>
      </c>
      <c r="K4136" s="33"/>
      <c r="L4136" s="33"/>
    </row>
    <row r="4137" spans="1:12" s="46" customFormat="1" ht="27.75" customHeight="1" x14ac:dyDescent="0.25">
      <c r="A4137" s="23" t="str">
        <f>Лист4!A4135</f>
        <v xml:space="preserve">Южный мкн. д.4 </v>
      </c>
      <c r="B4137" s="49">
        <f t="shared" si="128"/>
        <v>0.93617021276595747</v>
      </c>
      <c r="C4137" s="49">
        <f t="shared" si="129"/>
        <v>6.3829787234042548E-2</v>
      </c>
      <c r="D4137" s="30">
        <v>0</v>
      </c>
      <c r="E4137" s="31">
        <v>6.3829787234042548E-2</v>
      </c>
      <c r="F4137" s="32">
        <v>0</v>
      </c>
      <c r="G4137" s="32">
        <v>0</v>
      </c>
      <c r="H4137" s="32">
        <v>0</v>
      </c>
      <c r="I4137" s="32">
        <v>0</v>
      </c>
      <c r="J4137" s="29">
        <f>Лист4!E4135/1000</f>
        <v>1</v>
      </c>
      <c r="K4137" s="33"/>
      <c r="L4137" s="33"/>
    </row>
    <row r="4138" spans="1:12" s="46" customFormat="1" ht="27.75" customHeight="1" x14ac:dyDescent="0.25">
      <c r="A4138" s="23" t="str">
        <f>Лист4!A4136</f>
        <v xml:space="preserve">Южный мкн. д.5 </v>
      </c>
      <c r="B4138" s="49">
        <f t="shared" si="128"/>
        <v>20.632255319148939</v>
      </c>
      <c r="C4138" s="49">
        <f t="shared" si="129"/>
        <v>1.406744680851064</v>
      </c>
      <c r="D4138" s="30">
        <v>0</v>
      </c>
      <c r="E4138" s="31">
        <v>1.406744680851064</v>
      </c>
      <c r="F4138" s="32">
        <v>0</v>
      </c>
      <c r="G4138" s="32">
        <v>0</v>
      </c>
      <c r="H4138" s="32">
        <v>0</v>
      </c>
      <c r="I4138" s="32">
        <v>0</v>
      </c>
      <c r="J4138" s="29">
        <f>Лист4!E4136/1000</f>
        <v>22.039000000000001</v>
      </c>
      <c r="K4138" s="33"/>
      <c r="L4138" s="33"/>
    </row>
    <row r="4139" spans="1:12" s="46" customFormat="1" ht="27.75" customHeight="1" x14ac:dyDescent="0.25">
      <c r="A4139" s="23" t="str">
        <f>Лист4!A4137</f>
        <v xml:space="preserve">Южный мкн. д.6 </v>
      </c>
      <c r="B4139" s="49">
        <f t="shared" si="128"/>
        <v>19.801123404255314</v>
      </c>
      <c r="C4139" s="49">
        <f t="shared" si="129"/>
        <v>1.3500765957446805</v>
      </c>
      <c r="D4139" s="30">
        <v>0</v>
      </c>
      <c r="E4139" s="31">
        <v>1.3500765957446805</v>
      </c>
      <c r="F4139" s="32">
        <v>0</v>
      </c>
      <c r="G4139" s="32">
        <v>0</v>
      </c>
      <c r="H4139" s="32">
        <v>0</v>
      </c>
      <c r="I4139" s="32">
        <v>0</v>
      </c>
      <c r="J4139" s="29">
        <f>Лист4!E4137/1000</f>
        <v>21.151199999999996</v>
      </c>
      <c r="K4139" s="33"/>
      <c r="L4139" s="33"/>
    </row>
    <row r="4140" spans="1:12" s="46" customFormat="1" ht="27.75" customHeight="1" x14ac:dyDescent="0.25">
      <c r="A4140" s="23" t="str">
        <f>Лист4!A4138</f>
        <v xml:space="preserve">Южный мкн. д.8 </v>
      </c>
      <c r="B4140" s="49">
        <f t="shared" si="128"/>
        <v>14.597234042553191</v>
      </c>
      <c r="C4140" s="49">
        <f t="shared" si="129"/>
        <v>0.99526595744680835</v>
      </c>
      <c r="D4140" s="30">
        <v>0</v>
      </c>
      <c r="E4140" s="31">
        <v>0.99526595744680835</v>
      </c>
      <c r="F4140" s="32">
        <v>0</v>
      </c>
      <c r="G4140" s="32">
        <v>0</v>
      </c>
      <c r="H4140" s="32">
        <v>0</v>
      </c>
      <c r="I4140" s="32">
        <v>0</v>
      </c>
      <c r="J4140" s="29">
        <f>Лист4!E4138/1000</f>
        <v>15.592499999999999</v>
      </c>
      <c r="K4140" s="33"/>
      <c r="L4140" s="33"/>
    </row>
    <row r="4141" spans="1:12" s="46" customFormat="1" ht="27.75" customHeight="1" x14ac:dyDescent="0.25">
      <c r="A4141" s="23" t="str">
        <f>Лист4!A4139</f>
        <v xml:space="preserve">Южный мкн. д.9 </v>
      </c>
      <c r="B4141" s="49">
        <f t="shared" si="128"/>
        <v>28.264476595744679</v>
      </c>
      <c r="C4141" s="49">
        <f t="shared" si="129"/>
        <v>1.9271234042553189</v>
      </c>
      <c r="D4141" s="30">
        <v>0</v>
      </c>
      <c r="E4141" s="31">
        <v>1.9271234042553189</v>
      </c>
      <c r="F4141" s="32">
        <v>0</v>
      </c>
      <c r="G4141" s="32">
        <v>0</v>
      </c>
      <c r="H4141" s="32">
        <v>0</v>
      </c>
      <c r="I4141" s="32">
        <v>0</v>
      </c>
      <c r="J4141" s="29">
        <f>Лист4!E4139/1000</f>
        <v>30.191599999999998</v>
      </c>
      <c r="K4141" s="33"/>
      <c r="L4141" s="33"/>
    </row>
    <row r="4142" spans="1:12" s="46" customFormat="1" ht="27.75" customHeight="1" x14ac:dyDescent="0.25">
      <c r="A4142" s="23" t="str">
        <f>Лист4!A4140</f>
        <v>г.Астрахань ул.Н.Островского д.67</v>
      </c>
      <c r="B4142" s="49">
        <f t="shared" si="128"/>
        <v>604.49674978723408</v>
      </c>
      <c r="C4142" s="49">
        <f t="shared" si="129"/>
        <v>8.5429602127659585</v>
      </c>
      <c r="D4142" s="30">
        <v>0</v>
      </c>
      <c r="E4142" s="31">
        <v>8.5429602127659585</v>
      </c>
      <c r="F4142" s="32">
        <v>0</v>
      </c>
      <c r="G4142" s="32">
        <v>0</v>
      </c>
      <c r="H4142" s="32">
        <v>0</v>
      </c>
      <c r="I4142" s="32">
        <f>398.2+81</f>
        <v>479.2</v>
      </c>
      <c r="J4142" s="29">
        <f>Лист4!E4140/1000</f>
        <v>133.83971</v>
      </c>
      <c r="K4142" s="33"/>
      <c r="L4142" s="33"/>
    </row>
    <row r="4143" spans="1:12" s="46" customFormat="1" ht="27.75" customHeight="1" x14ac:dyDescent="0.25">
      <c r="A4143" s="23" t="str">
        <f>Лист4!A4141</f>
        <v>г.Астрахань ул.Ген.Герасименко д.8</v>
      </c>
      <c r="B4143" s="49">
        <f t="shared" si="128"/>
        <v>1246.7642093617021</v>
      </c>
      <c r="C4143" s="49">
        <f t="shared" si="129"/>
        <v>85.006650638297884</v>
      </c>
      <c r="D4143" s="30">
        <v>0</v>
      </c>
      <c r="E4143" s="31">
        <v>85.006650638297884</v>
      </c>
      <c r="F4143" s="32">
        <v>0</v>
      </c>
      <c r="G4143" s="32">
        <v>0</v>
      </c>
      <c r="H4143" s="32">
        <v>0</v>
      </c>
      <c r="I4143" s="32">
        <v>0</v>
      </c>
      <c r="J4143" s="29">
        <f>Лист4!E4141/1000</f>
        <v>1331.7708600000001</v>
      </c>
      <c r="K4143" s="33"/>
      <c r="L4143" s="33"/>
    </row>
    <row r="4144" spans="1:12" s="46" customFormat="1" ht="27.75" customHeight="1" x14ac:dyDescent="0.25">
      <c r="A4144" s="23" t="str">
        <f>Лист4!A4142</f>
        <v>г.Астрахань ул.Жилая д.13</v>
      </c>
      <c r="B4144" s="49">
        <f t="shared" si="128"/>
        <v>1253.7721736170211</v>
      </c>
      <c r="C4144" s="49">
        <f t="shared" si="129"/>
        <v>85.484466382978709</v>
      </c>
      <c r="D4144" s="30">
        <v>0</v>
      </c>
      <c r="E4144" s="31">
        <v>85.484466382978709</v>
      </c>
      <c r="F4144" s="32">
        <v>0</v>
      </c>
      <c r="G4144" s="32">
        <v>0</v>
      </c>
      <c r="H4144" s="32">
        <v>0</v>
      </c>
      <c r="I4144" s="32">
        <v>0</v>
      </c>
      <c r="J4144" s="29">
        <f>Лист4!E4142/1000</f>
        <v>1339.2566399999998</v>
      </c>
      <c r="K4144" s="33"/>
      <c r="L4144" s="33"/>
    </row>
    <row r="4145" spans="1:12" s="46" customFormat="1" ht="27.75" customHeight="1" x14ac:dyDescent="0.25">
      <c r="A4145" s="23" t="str">
        <f>Лист4!A4143</f>
        <v>г.Астрахань ул.Космонавтов д.5</v>
      </c>
      <c r="B4145" s="49">
        <f t="shared" si="128"/>
        <v>333.93690468085106</v>
      </c>
      <c r="C4145" s="49">
        <f t="shared" si="129"/>
        <v>22.768425319148939</v>
      </c>
      <c r="D4145" s="30">
        <v>0</v>
      </c>
      <c r="E4145" s="31">
        <v>22.768425319148939</v>
      </c>
      <c r="F4145" s="32">
        <v>0</v>
      </c>
      <c r="G4145" s="32">
        <v>0</v>
      </c>
      <c r="H4145" s="32">
        <v>0</v>
      </c>
      <c r="I4145" s="32">
        <v>0</v>
      </c>
      <c r="J4145" s="29">
        <f>Лист4!E4143/1000</f>
        <v>356.70533</v>
      </c>
      <c r="K4145" s="33"/>
      <c r="L4145" s="33"/>
    </row>
    <row r="4146" spans="1:12" s="46" customFormat="1" ht="27.75" customHeight="1" x14ac:dyDescent="0.25">
      <c r="A4146" s="23" t="str">
        <f>Лист4!A4144</f>
        <v>г.Астрахань ул.1-ая Перевозная д.133</v>
      </c>
      <c r="B4146" s="49">
        <f t="shared" si="128"/>
        <v>494.22883914893612</v>
      </c>
      <c r="C4146" s="49">
        <f t="shared" si="129"/>
        <v>33.697420851063825</v>
      </c>
      <c r="D4146" s="30">
        <v>0</v>
      </c>
      <c r="E4146" s="31">
        <v>33.697420851063825</v>
      </c>
      <c r="F4146" s="32">
        <v>0</v>
      </c>
      <c r="G4146" s="32">
        <v>0</v>
      </c>
      <c r="H4146" s="32">
        <v>0</v>
      </c>
      <c r="I4146" s="32">
        <v>0</v>
      </c>
      <c r="J4146" s="29">
        <f>Лист4!E4144/1000</f>
        <v>527.92625999999996</v>
      </c>
      <c r="K4146" s="33"/>
      <c r="L4146" s="33"/>
    </row>
    <row r="4147" spans="1:12" s="46" customFormat="1" ht="27.75" customHeight="1" x14ac:dyDescent="0.25">
      <c r="A4147" s="23" t="str">
        <f>Лист4!A4145</f>
        <v>г.Астрахань ул.Сун-Ят-Сена д.61 корп.2</v>
      </c>
      <c r="B4147" s="49">
        <f t="shared" si="128"/>
        <v>702.81103574468079</v>
      </c>
      <c r="C4147" s="49">
        <f t="shared" si="129"/>
        <v>47.918934255319144</v>
      </c>
      <c r="D4147" s="30">
        <v>0</v>
      </c>
      <c r="E4147" s="31">
        <v>47.918934255319144</v>
      </c>
      <c r="F4147" s="32">
        <v>0</v>
      </c>
      <c r="G4147" s="32">
        <v>0</v>
      </c>
      <c r="H4147" s="32">
        <v>0</v>
      </c>
      <c r="I4147" s="32">
        <v>0</v>
      </c>
      <c r="J4147" s="29">
        <f>Лист4!E4145/1000</f>
        <v>750.72996999999998</v>
      </c>
      <c r="K4147" s="33"/>
      <c r="L4147" s="33"/>
    </row>
    <row r="4148" spans="1:12" s="46" customFormat="1" ht="27.75" customHeight="1" x14ac:dyDescent="0.25">
      <c r="A4148" s="23" t="str">
        <f>Лист4!A4146</f>
        <v>г.Астрахань ул.М.Луконина дом 12</v>
      </c>
      <c r="B4148" s="49">
        <f t="shared" si="128"/>
        <v>792.00701191489361</v>
      </c>
      <c r="C4148" s="49">
        <f t="shared" si="129"/>
        <v>54.00047808510638</v>
      </c>
      <c r="D4148" s="30">
        <v>0</v>
      </c>
      <c r="E4148" s="31">
        <v>54.00047808510638</v>
      </c>
      <c r="F4148" s="32">
        <v>0</v>
      </c>
      <c r="G4148" s="32">
        <v>0</v>
      </c>
      <c r="H4148" s="32">
        <v>0</v>
      </c>
      <c r="I4148" s="32">
        <v>0</v>
      </c>
      <c r="J4148" s="29">
        <f>Лист4!E4146/1000</f>
        <v>846.00748999999996</v>
      </c>
      <c r="K4148" s="33"/>
      <c r="L4148" s="33"/>
    </row>
    <row r="4149" spans="1:12" s="46" customFormat="1" ht="27.75" customHeight="1" x14ac:dyDescent="0.25">
      <c r="A4149" s="23" t="str">
        <f>Лист4!A4147</f>
        <v>г.Астрахань ул.Б.Хмельницкого д.34</v>
      </c>
      <c r="B4149" s="49">
        <f t="shared" si="128"/>
        <v>328.08279829787239</v>
      </c>
      <c r="C4149" s="49">
        <f t="shared" si="129"/>
        <v>22.369281702127662</v>
      </c>
      <c r="D4149" s="30">
        <v>0</v>
      </c>
      <c r="E4149" s="31">
        <v>22.369281702127662</v>
      </c>
      <c r="F4149" s="32">
        <v>0</v>
      </c>
      <c r="G4149" s="32">
        <v>0</v>
      </c>
      <c r="H4149" s="32">
        <v>0</v>
      </c>
      <c r="I4149" s="32">
        <v>0</v>
      </c>
      <c r="J4149" s="29">
        <f>Лист4!E4147/1000</f>
        <v>350.45208000000002</v>
      </c>
      <c r="K4149" s="33"/>
      <c r="L4149" s="33"/>
    </row>
    <row r="4150" spans="1:12" s="46" customFormat="1" ht="27.75" customHeight="1" x14ac:dyDescent="0.25">
      <c r="A4150" s="23" t="str">
        <f>Лист4!A4148</f>
        <v>г.Астрахань ул.Александрова д.13</v>
      </c>
      <c r="B4150" s="49">
        <f t="shared" si="128"/>
        <v>499.14531489361701</v>
      </c>
      <c r="C4150" s="49">
        <f t="shared" si="129"/>
        <v>34.032635106382983</v>
      </c>
      <c r="D4150" s="30">
        <v>0</v>
      </c>
      <c r="E4150" s="31">
        <v>34.032635106382983</v>
      </c>
      <c r="F4150" s="32">
        <v>0</v>
      </c>
      <c r="G4150" s="32">
        <v>0</v>
      </c>
      <c r="H4150" s="32">
        <v>0</v>
      </c>
      <c r="I4150" s="32">
        <v>0</v>
      </c>
      <c r="J4150" s="29">
        <f>Лист4!E4148/1000</f>
        <v>533.17795000000001</v>
      </c>
      <c r="K4150" s="33"/>
      <c r="L4150" s="33"/>
    </row>
    <row r="4151" spans="1:12" s="46" customFormat="1" ht="27.75" customHeight="1" x14ac:dyDescent="0.25">
      <c r="A4151" s="23" t="str">
        <f>Лист4!A4149</f>
        <v>г.Астрахань ул.Татищева к.11</v>
      </c>
      <c r="B4151" s="49">
        <f t="shared" si="128"/>
        <v>453.7938034042553</v>
      </c>
      <c r="C4151" s="49">
        <f t="shared" si="129"/>
        <v>30.94048659574468</v>
      </c>
      <c r="D4151" s="30">
        <v>0</v>
      </c>
      <c r="E4151" s="31">
        <v>30.94048659574468</v>
      </c>
      <c r="F4151" s="32">
        <v>0</v>
      </c>
      <c r="G4151" s="32">
        <v>0</v>
      </c>
      <c r="H4151" s="32">
        <v>0</v>
      </c>
      <c r="I4151" s="32">
        <v>0</v>
      </c>
      <c r="J4151" s="29">
        <f>Лист4!E4149/1000</f>
        <v>484.73428999999999</v>
      </c>
      <c r="K4151" s="33"/>
      <c r="L4151" s="33"/>
    </row>
    <row r="4152" spans="1:12" s="46" customFormat="1" ht="27.75" customHeight="1" x14ac:dyDescent="0.25">
      <c r="A4152" s="23" t="str">
        <f>Лист4!A4150</f>
        <v>г.Астрахань ул.Кубанская дом 17 корпус 1</v>
      </c>
      <c r="B4152" s="49">
        <f t="shared" si="128"/>
        <v>999.85291063829777</v>
      </c>
      <c r="C4152" s="49">
        <f t="shared" si="129"/>
        <v>68.171789361702125</v>
      </c>
      <c r="D4152" s="30">
        <v>0</v>
      </c>
      <c r="E4152" s="31">
        <v>68.171789361702125</v>
      </c>
      <c r="F4152" s="32">
        <v>0</v>
      </c>
      <c r="G4152" s="32">
        <v>0</v>
      </c>
      <c r="H4152" s="32">
        <v>0</v>
      </c>
      <c r="I4152" s="32">
        <v>0</v>
      </c>
      <c r="J4152" s="29">
        <f>Лист4!E4150/1000</f>
        <v>1068.0246999999999</v>
      </c>
      <c r="K4152" s="33"/>
      <c r="L4152" s="33"/>
    </row>
    <row r="4153" spans="1:12" s="46" customFormat="1" ht="27.75" customHeight="1" x14ac:dyDescent="0.25">
      <c r="A4153" s="23" t="str">
        <f>Лист4!A4151</f>
        <v>г.Астрахань ул. Космонавтов д. 14 корп. 1</v>
      </c>
      <c r="B4153" s="49">
        <f t="shared" si="128"/>
        <v>66.920685957446821</v>
      </c>
      <c r="C4153" s="49">
        <f t="shared" si="129"/>
        <v>4.5627740425531922</v>
      </c>
      <c r="D4153" s="30">
        <v>0</v>
      </c>
      <c r="E4153" s="31">
        <v>4.5627740425531922</v>
      </c>
      <c r="F4153" s="32">
        <v>0</v>
      </c>
      <c r="G4153" s="32">
        <v>0</v>
      </c>
      <c r="H4153" s="32">
        <v>0</v>
      </c>
      <c r="I4153" s="32">
        <v>0</v>
      </c>
      <c r="J4153" s="29">
        <f>Лист4!E4151/1000</f>
        <v>71.483460000000008</v>
      </c>
      <c r="K4153" s="33"/>
      <c r="L4153" s="33"/>
    </row>
    <row r="4154" spans="1:12" s="46" customFormat="1" ht="27.75" customHeight="1" x14ac:dyDescent="0.25">
      <c r="A4154" s="23" t="str">
        <f>Лист4!A4152</f>
        <v>г. Астрахань, ул. Галлея, д. 5</v>
      </c>
      <c r="B4154" s="49">
        <f t="shared" si="128"/>
        <v>224.0247395744681</v>
      </c>
      <c r="C4154" s="49">
        <f t="shared" si="129"/>
        <v>1.338050425531915</v>
      </c>
      <c r="D4154" s="30">
        <v>0</v>
      </c>
      <c r="E4154" s="31">
        <v>1.338050425531915</v>
      </c>
      <c r="F4154" s="32">
        <v>0</v>
      </c>
      <c r="G4154" s="32">
        <v>0</v>
      </c>
      <c r="H4154" s="32">
        <v>0</v>
      </c>
      <c r="I4154" s="32">
        <v>204.4</v>
      </c>
      <c r="J4154" s="29">
        <f>Лист4!E4152/1000</f>
        <v>20.962790000000002</v>
      </c>
      <c r="K4154" s="33"/>
      <c r="L4154" s="33"/>
    </row>
    <row r="4155" spans="1:12" s="46" customFormat="1" ht="27.75" customHeight="1" x14ac:dyDescent="0.25">
      <c r="A4155" s="23" t="str">
        <f>Лист4!A4153</f>
        <v>: г. Знаменск, ул. Маршала Жукова, д. 12</v>
      </c>
      <c r="B4155" s="49">
        <f t="shared" si="128"/>
        <v>149.29995744680852</v>
      </c>
      <c r="C4155" s="49">
        <f t="shared" si="129"/>
        <v>10.179542553191489</v>
      </c>
      <c r="D4155" s="30">
        <v>0</v>
      </c>
      <c r="E4155" s="31">
        <v>10.179542553191489</v>
      </c>
      <c r="F4155" s="32">
        <v>0</v>
      </c>
      <c r="G4155" s="32">
        <v>0</v>
      </c>
      <c r="H4155" s="32">
        <v>0</v>
      </c>
      <c r="I4155" s="32">
        <v>0</v>
      </c>
      <c r="J4155" s="29">
        <f>Лист4!E4153/1000</f>
        <v>159.4795</v>
      </c>
      <c r="K4155" s="33"/>
      <c r="L4155" s="33"/>
    </row>
    <row r="4156" spans="1:12" s="46" customFormat="1" ht="27.75" customHeight="1" x14ac:dyDescent="0.25">
      <c r="A4156" s="23" t="str">
        <f>Лист4!A4154</f>
        <v xml:space="preserve"> г. Астрахань, ул. Звездная, д. 1/33</v>
      </c>
      <c r="B4156" s="49">
        <f t="shared" si="128"/>
        <v>232.02362723404255</v>
      </c>
      <c r="C4156" s="49">
        <f t="shared" si="129"/>
        <v>15.819792765957448</v>
      </c>
      <c r="D4156" s="30">
        <v>0</v>
      </c>
      <c r="E4156" s="31">
        <v>15.819792765957448</v>
      </c>
      <c r="F4156" s="32">
        <v>0</v>
      </c>
      <c r="G4156" s="32">
        <v>0</v>
      </c>
      <c r="H4156" s="32">
        <v>0</v>
      </c>
      <c r="I4156" s="32">
        <v>0</v>
      </c>
      <c r="J4156" s="29">
        <f>Лист4!E4154/1000</f>
        <v>247.84342000000001</v>
      </c>
      <c r="K4156" s="33"/>
      <c r="L4156" s="33"/>
    </row>
    <row r="4157" spans="1:12" s="46" customFormat="1" ht="27.75" customHeight="1" x14ac:dyDescent="0.25">
      <c r="A4157" s="23" t="str">
        <f>Лист4!A4155</f>
        <v>г. Астрахань, ул. Космонавтов, д. 10</v>
      </c>
      <c r="B4157" s="49">
        <f t="shared" si="128"/>
        <v>425.34369617021275</v>
      </c>
      <c r="C4157" s="49">
        <f t="shared" si="129"/>
        <v>3.098433829787234</v>
      </c>
      <c r="D4157" s="30">
        <v>0</v>
      </c>
      <c r="E4157" s="31">
        <v>3.098433829787234</v>
      </c>
      <c r="F4157" s="32">
        <v>0</v>
      </c>
      <c r="G4157" s="32">
        <v>0</v>
      </c>
      <c r="H4157" s="32">
        <v>0</v>
      </c>
      <c r="I4157" s="32">
        <v>379.9</v>
      </c>
      <c r="J4157" s="29">
        <f>Лист4!E4155/1000</f>
        <v>48.54213</v>
      </c>
      <c r="K4157" s="33"/>
      <c r="L4157" s="33"/>
    </row>
    <row r="4158" spans="1:12" s="46" customFormat="1" ht="27.75" customHeight="1" x14ac:dyDescent="0.25">
      <c r="A4158" s="23" t="str">
        <f>Лист4!A4156</f>
        <v>г. Астрахань, Энергетическая, д. 3</v>
      </c>
      <c r="B4158" s="49">
        <f t="shared" si="128"/>
        <v>1239.8840229787234</v>
      </c>
      <c r="C4158" s="49">
        <f t="shared" si="129"/>
        <v>84.537547021276595</v>
      </c>
      <c r="D4158" s="30">
        <v>0</v>
      </c>
      <c r="E4158" s="31">
        <v>84.537547021276595</v>
      </c>
      <c r="F4158" s="32">
        <v>0</v>
      </c>
      <c r="G4158" s="32">
        <v>0</v>
      </c>
      <c r="H4158" s="32">
        <v>0</v>
      </c>
      <c r="I4158" s="32">
        <v>0</v>
      </c>
      <c r="J4158" s="29">
        <f>Лист4!E4156/1000</f>
        <v>1324.42157</v>
      </c>
      <c r="K4158" s="33"/>
      <c r="L4158" s="33"/>
    </row>
    <row r="4159" spans="1:12" s="46" customFormat="1" ht="27.75" customHeight="1" x14ac:dyDescent="0.25">
      <c r="A4159" s="23" t="str">
        <f>Лист4!A4157</f>
        <v>г. Астрахань, ул.Химиков, д. 7</v>
      </c>
      <c r="B4159" s="49">
        <f t="shared" si="128"/>
        <v>1661.1998791489361</v>
      </c>
      <c r="C4159" s="49">
        <f t="shared" si="129"/>
        <v>41.215900851063829</v>
      </c>
      <c r="D4159" s="30">
        <v>0</v>
      </c>
      <c r="E4159" s="31">
        <v>41.215900851063829</v>
      </c>
      <c r="F4159" s="32">
        <v>0</v>
      </c>
      <c r="G4159" s="32">
        <v>0</v>
      </c>
      <c r="H4159" s="32">
        <v>0</v>
      </c>
      <c r="I4159" s="32">
        <v>1056.7</v>
      </c>
      <c r="J4159" s="29">
        <f>Лист4!E4157/1000</f>
        <v>645.71578</v>
      </c>
      <c r="K4159" s="33"/>
      <c r="L4159" s="33"/>
    </row>
    <row r="4160" spans="1:12" s="46" customFormat="1" ht="31.5" customHeight="1" x14ac:dyDescent="0.25">
      <c r="A4160" s="23" t="str">
        <f>Лист4!A4158</f>
        <v>г. Астрахань, ул. Каунасская, д. 49, корп. 2</v>
      </c>
      <c r="B4160" s="49">
        <f t="shared" si="128"/>
        <v>630.4179761702128</v>
      </c>
      <c r="C4160" s="49">
        <f t="shared" si="129"/>
        <v>42.983043829787235</v>
      </c>
      <c r="D4160" s="30">
        <v>0</v>
      </c>
      <c r="E4160" s="31">
        <v>42.983043829787235</v>
      </c>
      <c r="F4160" s="32">
        <v>0</v>
      </c>
      <c r="G4160" s="32">
        <v>0</v>
      </c>
      <c r="H4160" s="32">
        <v>0</v>
      </c>
      <c r="I4160" s="32">
        <v>0</v>
      </c>
      <c r="J4160" s="29">
        <f>Лист4!E4158/1000</f>
        <v>673.40102000000002</v>
      </c>
      <c r="K4160" s="33"/>
      <c r="L4160" s="33"/>
    </row>
    <row r="4161" spans="1:12" s="46" customFormat="1" ht="31.5" customHeight="1" x14ac:dyDescent="0.25">
      <c r="A4161" s="23" t="str">
        <f>Лист4!A4159</f>
        <v>г. Астрахань, ул. В. Барсовой, д. 13</v>
      </c>
      <c r="B4161" s="49">
        <f t="shared" si="128"/>
        <v>181.12236765957448</v>
      </c>
      <c r="C4161" s="49">
        <f t="shared" si="129"/>
        <v>12.349252340425531</v>
      </c>
      <c r="D4161" s="30">
        <v>0</v>
      </c>
      <c r="E4161" s="31">
        <v>12.349252340425531</v>
      </c>
      <c r="F4161" s="32">
        <v>0</v>
      </c>
      <c r="G4161" s="32">
        <v>0</v>
      </c>
      <c r="H4161" s="32">
        <v>0</v>
      </c>
      <c r="I4161" s="32">
        <v>0</v>
      </c>
      <c r="J4161" s="29">
        <f>Лист4!E4159/1000</f>
        <v>193.47162</v>
      </c>
      <c r="K4161" s="33"/>
      <c r="L4161" s="33"/>
    </row>
    <row r="4162" spans="1:12" s="46" customFormat="1" ht="36" customHeight="1" x14ac:dyDescent="0.25">
      <c r="A4162" s="23" t="str">
        <f>Лист4!A4160</f>
        <v>г. Астрахань, 1-я Железнодорожная, д. 32</v>
      </c>
      <c r="B4162" s="49">
        <f t="shared" si="128"/>
        <v>521.58802978723406</v>
      </c>
      <c r="C4162" s="49">
        <f t="shared" si="129"/>
        <v>35.562820212765956</v>
      </c>
      <c r="D4162" s="30">
        <v>0</v>
      </c>
      <c r="E4162" s="31">
        <v>35.562820212765956</v>
      </c>
      <c r="F4162" s="32">
        <v>0</v>
      </c>
      <c r="G4162" s="32">
        <v>0</v>
      </c>
      <c r="H4162" s="32">
        <v>0</v>
      </c>
      <c r="I4162" s="32">
        <v>0</v>
      </c>
      <c r="J4162" s="29">
        <f>Лист4!E4160/1000</f>
        <v>557.15084999999999</v>
      </c>
      <c r="K4162" s="33"/>
      <c r="L4162" s="33"/>
    </row>
    <row r="4163" spans="1:12" s="46" customFormat="1" ht="30" customHeight="1" x14ac:dyDescent="0.25">
      <c r="A4163" s="23" t="str">
        <f>Лист4!A4161</f>
        <v>г. Знаменск, ул. Проспект 9 Мая, д. 9</v>
      </c>
      <c r="B4163" s="49">
        <f t="shared" si="128"/>
        <v>137.62834893617023</v>
      </c>
      <c r="C4163" s="49">
        <f t="shared" si="129"/>
        <v>9.3837510638297879</v>
      </c>
      <c r="D4163" s="30">
        <v>0</v>
      </c>
      <c r="E4163" s="31">
        <v>9.3837510638297879</v>
      </c>
      <c r="F4163" s="32">
        <v>0</v>
      </c>
      <c r="G4163" s="32">
        <v>0</v>
      </c>
      <c r="H4163" s="32">
        <v>0</v>
      </c>
      <c r="I4163" s="32">
        <v>0</v>
      </c>
      <c r="J4163" s="29">
        <f>Лист4!E4161/1000</f>
        <v>147.0121</v>
      </c>
      <c r="K4163" s="33"/>
      <c r="L4163" s="33"/>
    </row>
    <row r="4164" spans="1:12" s="46" customFormat="1" ht="33" customHeight="1" x14ac:dyDescent="0.25">
      <c r="A4164" s="23" t="str">
        <f>Лист4!A4162</f>
        <v>г. Астрахань, ул.Дубровинского, д. 68</v>
      </c>
      <c r="B4164" s="49">
        <f t="shared" ref="B4164:B4226" si="130">J4164+I4164-E4164</f>
        <v>566.15231574468089</v>
      </c>
      <c r="C4164" s="49">
        <f t="shared" ref="C4164:C4226" si="131">E4164</f>
        <v>38.601294255319146</v>
      </c>
      <c r="D4164" s="30">
        <v>0</v>
      </c>
      <c r="E4164" s="31">
        <v>38.601294255319146</v>
      </c>
      <c r="F4164" s="32">
        <v>0</v>
      </c>
      <c r="G4164" s="32">
        <v>0</v>
      </c>
      <c r="H4164" s="32">
        <v>0</v>
      </c>
      <c r="I4164" s="32">
        <v>0</v>
      </c>
      <c r="J4164" s="29">
        <f>Лист4!E4162/1000</f>
        <v>604.75360999999998</v>
      </c>
      <c r="K4164" s="33"/>
      <c r="L4164" s="33"/>
    </row>
    <row r="4165" spans="1:12" s="46" customFormat="1" ht="34.5" customHeight="1" x14ac:dyDescent="0.25">
      <c r="A4165" s="23" t="str">
        <f>Лист4!A4163</f>
        <v>Астраханская область, Приволжский район, с. Евпраксино, ул. Ленина, д. 43</v>
      </c>
      <c r="B4165" s="49">
        <f t="shared" si="130"/>
        <v>17.772077446808513</v>
      </c>
      <c r="C4165" s="49">
        <f t="shared" si="131"/>
        <v>1.2117325531914895</v>
      </c>
      <c r="D4165" s="30">
        <v>0</v>
      </c>
      <c r="E4165" s="31">
        <v>1.2117325531914895</v>
      </c>
      <c r="F4165" s="32">
        <v>0</v>
      </c>
      <c r="G4165" s="32">
        <v>0</v>
      </c>
      <c r="H4165" s="32">
        <v>0</v>
      </c>
      <c r="I4165" s="32">
        <v>0</v>
      </c>
      <c r="J4165" s="29">
        <f>Лист4!E4163/1000</f>
        <v>18.983810000000002</v>
      </c>
      <c r="K4165" s="33"/>
      <c r="L4165" s="33"/>
    </row>
    <row r="4166" spans="1:12" s="46" customFormat="1" ht="35.25" customHeight="1" x14ac:dyDescent="0.25">
      <c r="A4166" s="23" t="str">
        <f>Лист4!A4164</f>
        <v>г. Астрахань, ул. Звездная, д. 3, корп. 2</v>
      </c>
      <c r="B4166" s="49">
        <f t="shared" si="130"/>
        <v>918.59856085106378</v>
      </c>
      <c r="C4166" s="49">
        <f t="shared" si="131"/>
        <v>11.597629148936171</v>
      </c>
      <c r="D4166" s="30">
        <v>0</v>
      </c>
      <c r="E4166" s="31">
        <v>11.597629148936171</v>
      </c>
      <c r="F4166" s="32">
        <v>0</v>
      </c>
      <c r="G4166" s="32">
        <v>0</v>
      </c>
      <c r="H4166" s="32">
        <v>0</v>
      </c>
      <c r="I4166" s="32">
        <v>748.5</v>
      </c>
      <c r="J4166" s="29">
        <f>Лист4!E4164/1000</f>
        <v>181.69619</v>
      </c>
      <c r="K4166" s="33"/>
      <c r="L4166" s="33"/>
    </row>
    <row r="4167" spans="1:12" s="46" customFormat="1" ht="34.5" customHeight="1" x14ac:dyDescent="0.25">
      <c r="A4167" s="23" t="str">
        <f>Лист4!A4165</f>
        <v>г. Астрахань, ул. Медиков, д. 8</v>
      </c>
      <c r="B4167" s="49">
        <f t="shared" si="130"/>
        <v>348.22238723404257</v>
      </c>
      <c r="C4167" s="49">
        <f t="shared" si="131"/>
        <v>7.6651627659574473</v>
      </c>
      <c r="D4167" s="30">
        <v>0</v>
      </c>
      <c r="E4167" s="31">
        <v>7.6651627659574473</v>
      </c>
      <c r="F4167" s="32">
        <v>0</v>
      </c>
      <c r="G4167" s="32">
        <v>0</v>
      </c>
      <c r="H4167" s="32">
        <v>0</v>
      </c>
      <c r="I4167" s="32">
        <f>53+182.8</f>
        <v>235.8</v>
      </c>
      <c r="J4167" s="29">
        <f>Лист4!E4165/1000</f>
        <v>120.08755000000001</v>
      </c>
      <c r="K4167" s="33"/>
      <c r="L4167" s="33"/>
    </row>
    <row r="4168" spans="1:12" s="46" customFormat="1" ht="39.75" customHeight="1" x14ac:dyDescent="0.25">
      <c r="A4168" s="23" t="str">
        <f>Лист4!A4166</f>
        <v>г. Астрахань, ул. Б. Хмельницкого, д. 1а</v>
      </c>
      <c r="B4168" s="49">
        <f t="shared" si="130"/>
        <v>620.61544085106379</v>
      </c>
      <c r="C4168" s="49">
        <f t="shared" si="131"/>
        <v>42.314689148936168</v>
      </c>
      <c r="D4168" s="30">
        <v>0</v>
      </c>
      <c r="E4168" s="31">
        <v>42.314689148936168</v>
      </c>
      <c r="F4168" s="32">
        <v>0</v>
      </c>
      <c r="G4168" s="32">
        <v>0</v>
      </c>
      <c r="H4168" s="32">
        <v>0</v>
      </c>
      <c r="I4168" s="32">
        <v>0</v>
      </c>
      <c r="J4168" s="29">
        <f>Лист4!E4166/1000</f>
        <v>662.93012999999996</v>
      </c>
      <c r="K4168" s="33"/>
      <c r="L4168" s="33"/>
    </row>
    <row r="4169" spans="1:12" s="46" customFormat="1" ht="35.25" customHeight="1" x14ac:dyDescent="0.25">
      <c r="A4169" s="23" t="str">
        <f>Лист4!A4167</f>
        <v>г. Астрахань, ул. Медиков, д. 3/1</v>
      </c>
      <c r="B4169" s="49">
        <f t="shared" si="130"/>
        <v>432.55354297872344</v>
      </c>
      <c r="C4169" s="49">
        <f t="shared" si="131"/>
        <v>29.492287021276599</v>
      </c>
      <c r="D4169" s="30">
        <v>0</v>
      </c>
      <c r="E4169" s="31">
        <v>29.492287021276599</v>
      </c>
      <c r="F4169" s="32">
        <v>0</v>
      </c>
      <c r="G4169" s="32">
        <v>0</v>
      </c>
      <c r="H4169" s="32">
        <v>0</v>
      </c>
      <c r="I4169" s="32">
        <v>0</v>
      </c>
      <c r="J4169" s="29">
        <f>Лист4!E4167/1000</f>
        <v>462.04583000000002</v>
      </c>
      <c r="K4169" s="33"/>
      <c r="L4169" s="33"/>
    </row>
    <row r="4170" spans="1:12" s="46" customFormat="1" ht="32.25" customHeight="1" x14ac:dyDescent="0.25">
      <c r="A4170" s="23" t="str">
        <f>Лист4!A4168</f>
        <v>г. Астрахань, ул. Водников, д. 7</v>
      </c>
      <c r="B4170" s="49">
        <f t="shared" si="130"/>
        <v>251.97549276595745</v>
      </c>
      <c r="C4170" s="49">
        <f t="shared" si="131"/>
        <v>17.180147234042551</v>
      </c>
      <c r="D4170" s="30">
        <v>0</v>
      </c>
      <c r="E4170" s="31">
        <v>17.180147234042551</v>
      </c>
      <c r="F4170" s="32">
        <v>0</v>
      </c>
      <c r="G4170" s="32">
        <v>0</v>
      </c>
      <c r="H4170" s="32">
        <v>0</v>
      </c>
      <c r="I4170" s="32">
        <v>0</v>
      </c>
      <c r="J4170" s="29">
        <f>Лист4!E4168/1000</f>
        <v>269.15564000000001</v>
      </c>
      <c r="K4170" s="33"/>
      <c r="L4170" s="33"/>
    </row>
    <row r="4171" spans="1:12" s="46" customFormat="1" ht="34.5" customHeight="1" x14ac:dyDescent="0.25">
      <c r="A4171" s="23" t="str">
        <f>Лист4!A4169</f>
        <v>г. Знаменск, ул. Островского, д. 8</v>
      </c>
      <c r="B4171" s="49">
        <f t="shared" si="130"/>
        <v>143.16365191489362</v>
      </c>
      <c r="C4171" s="49">
        <f t="shared" si="131"/>
        <v>9.7611580851063824</v>
      </c>
      <c r="D4171" s="30">
        <v>0</v>
      </c>
      <c r="E4171" s="31">
        <v>9.7611580851063824</v>
      </c>
      <c r="F4171" s="32">
        <v>0</v>
      </c>
      <c r="G4171" s="32">
        <v>0</v>
      </c>
      <c r="H4171" s="32">
        <v>0</v>
      </c>
      <c r="I4171" s="32">
        <v>0</v>
      </c>
      <c r="J4171" s="29">
        <f>Лист4!E4169/1000</f>
        <v>152.92481000000001</v>
      </c>
      <c r="K4171" s="33"/>
      <c r="L4171" s="33"/>
    </row>
    <row r="4172" spans="1:12" s="46" customFormat="1" ht="34.5" customHeight="1" x14ac:dyDescent="0.25">
      <c r="A4172" s="23" t="str">
        <f>Лист4!A4170</f>
        <v>Сун Ят Сена 66</v>
      </c>
      <c r="B4172" s="49">
        <f t="shared" si="130"/>
        <v>389.45844510638295</v>
      </c>
      <c r="C4172" s="49">
        <f t="shared" si="131"/>
        <v>26.55398489361702</v>
      </c>
      <c r="D4172" s="30">
        <v>0</v>
      </c>
      <c r="E4172" s="31">
        <v>26.55398489361702</v>
      </c>
      <c r="F4172" s="32">
        <v>0</v>
      </c>
      <c r="G4172" s="32">
        <v>0</v>
      </c>
      <c r="H4172" s="32">
        <v>0</v>
      </c>
      <c r="I4172" s="32">
        <v>0</v>
      </c>
      <c r="J4172" s="29">
        <f>Лист4!E4170/1000</f>
        <v>416.01242999999999</v>
      </c>
      <c r="K4172" s="33"/>
      <c r="L4172" s="33"/>
    </row>
    <row r="4173" spans="1:12" s="46" customFormat="1" ht="32.25" customHeight="1" x14ac:dyDescent="0.25">
      <c r="A4173" s="23" t="str">
        <f>Лист4!A4171</f>
        <v>Жилая 9/2</v>
      </c>
      <c r="B4173" s="49">
        <f t="shared" si="130"/>
        <v>287.60936085106385</v>
      </c>
      <c r="C4173" s="49">
        <f t="shared" si="131"/>
        <v>19.609729148936175</v>
      </c>
      <c r="D4173" s="30">
        <v>0</v>
      </c>
      <c r="E4173" s="31">
        <v>19.609729148936175</v>
      </c>
      <c r="F4173" s="32">
        <v>0</v>
      </c>
      <c r="G4173" s="32">
        <v>0</v>
      </c>
      <c r="H4173" s="32">
        <v>0</v>
      </c>
      <c r="I4173" s="32">
        <v>0</v>
      </c>
      <c r="J4173" s="29">
        <f>Лист4!E4171/1000</f>
        <v>307.21909000000005</v>
      </c>
      <c r="K4173" s="33"/>
      <c r="L4173" s="33"/>
    </row>
    <row r="4174" spans="1:12" s="46" customFormat="1" ht="31.5" customHeight="1" x14ac:dyDescent="0.25">
      <c r="A4174" s="23" t="str">
        <f>Лист4!A4172</f>
        <v>Астрахань, ул.Яблочкова д.1г</v>
      </c>
      <c r="B4174" s="49">
        <f t="shared" si="130"/>
        <v>393.14070382978724</v>
      </c>
      <c r="C4174" s="49">
        <f t="shared" si="131"/>
        <v>7.2368661702127657</v>
      </c>
      <c r="D4174" s="30">
        <v>0</v>
      </c>
      <c r="E4174" s="31">
        <v>7.2368661702127657</v>
      </c>
      <c r="F4174" s="32">
        <v>0</v>
      </c>
      <c r="G4174" s="32">
        <v>0</v>
      </c>
      <c r="H4174" s="32">
        <v>0</v>
      </c>
      <c r="I4174" s="32">
        <v>287</v>
      </c>
      <c r="J4174" s="29">
        <f>Лист4!E4172/1000</f>
        <v>113.37757000000001</v>
      </c>
      <c r="K4174" s="33"/>
      <c r="L4174" s="33"/>
    </row>
    <row r="4175" spans="1:12" s="46" customFormat="1" ht="30" customHeight="1" x14ac:dyDescent="0.25">
      <c r="A4175" s="23" t="str">
        <f>Лист4!A4173</f>
        <v>г. Ахтубинск, ул. Агурина, д. 18</v>
      </c>
      <c r="B4175" s="49">
        <f t="shared" si="130"/>
        <v>668.07554468085107</v>
      </c>
      <c r="C4175" s="49">
        <f t="shared" si="131"/>
        <v>45.550605319148943</v>
      </c>
      <c r="D4175" s="30">
        <v>0</v>
      </c>
      <c r="E4175" s="31">
        <v>45.550605319148943</v>
      </c>
      <c r="F4175" s="32">
        <v>0</v>
      </c>
      <c r="G4175" s="32">
        <v>0</v>
      </c>
      <c r="H4175" s="32">
        <v>0</v>
      </c>
      <c r="I4175" s="32">
        <v>0</v>
      </c>
      <c r="J4175" s="29">
        <f>Лист4!E4173/1000</f>
        <v>713.62615000000005</v>
      </c>
      <c r="K4175" s="33"/>
      <c r="L4175" s="33"/>
    </row>
    <row r="4176" spans="1:12" s="46" customFormat="1" ht="34.5" customHeight="1" x14ac:dyDescent="0.25">
      <c r="A4176" s="23" t="str">
        <f>Лист4!A4174</f>
        <v>г.Астрахань ул.Боевая д.65</v>
      </c>
      <c r="B4176" s="49">
        <f t="shared" si="130"/>
        <v>282.54365021276595</v>
      </c>
      <c r="C4176" s="49">
        <f t="shared" si="131"/>
        <v>19.264339787234043</v>
      </c>
      <c r="D4176" s="30">
        <v>0</v>
      </c>
      <c r="E4176" s="31">
        <v>19.264339787234043</v>
      </c>
      <c r="F4176" s="32">
        <v>0</v>
      </c>
      <c r="G4176" s="32">
        <v>0</v>
      </c>
      <c r="H4176" s="32">
        <v>0</v>
      </c>
      <c r="I4176" s="32">
        <v>0</v>
      </c>
      <c r="J4176" s="29">
        <f>Лист4!E4174/1000</f>
        <v>301.80799000000002</v>
      </c>
      <c r="K4176" s="33"/>
      <c r="L4176" s="33"/>
    </row>
    <row r="4177" spans="1:12" s="46" customFormat="1" ht="29.25" customHeight="1" x14ac:dyDescent="0.25">
      <c r="A4177" s="23" t="str">
        <f>Лист4!A4175</f>
        <v>г.Астрахань ул.Б.Хмельницкого д.53</v>
      </c>
      <c r="B4177" s="49">
        <f t="shared" si="130"/>
        <v>557.67661446808506</v>
      </c>
      <c r="C4177" s="49">
        <f t="shared" si="131"/>
        <v>38.023405531914889</v>
      </c>
      <c r="D4177" s="30">
        <v>0</v>
      </c>
      <c r="E4177" s="31">
        <v>38.023405531914889</v>
      </c>
      <c r="F4177" s="32">
        <v>0</v>
      </c>
      <c r="G4177" s="32">
        <v>0</v>
      </c>
      <c r="H4177" s="32">
        <v>0</v>
      </c>
      <c r="I4177" s="32">
        <v>0</v>
      </c>
      <c r="J4177" s="29">
        <f>Лист4!E4175/1000</f>
        <v>595.70001999999999</v>
      </c>
      <c r="K4177" s="33"/>
      <c r="L4177" s="33"/>
    </row>
    <row r="4178" spans="1:12" s="46" customFormat="1" ht="37.5" customHeight="1" x14ac:dyDescent="0.25">
      <c r="A4178" s="23" t="str">
        <f>Лист4!A4176</f>
        <v>Астраханская область, р.п.Ильинка, ул.Молодежная, д.30</v>
      </c>
      <c r="B4178" s="49">
        <f t="shared" si="130"/>
        <v>70.424162553191479</v>
      </c>
      <c r="C4178" s="49">
        <f t="shared" si="131"/>
        <v>4.8016474468085102</v>
      </c>
      <c r="D4178" s="30">
        <v>0</v>
      </c>
      <c r="E4178" s="31">
        <v>4.8016474468085102</v>
      </c>
      <c r="F4178" s="32">
        <v>0</v>
      </c>
      <c r="G4178" s="32">
        <v>0</v>
      </c>
      <c r="H4178" s="32">
        <v>0</v>
      </c>
      <c r="I4178" s="32">
        <v>0</v>
      </c>
      <c r="J4178" s="29">
        <f>Лист4!E4176/1000</f>
        <v>75.225809999999996</v>
      </c>
      <c r="K4178" s="33"/>
      <c r="L4178" s="33"/>
    </row>
    <row r="4179" spans="1:12" s="46" customFormat="1" ht="37.5" customHeight="1" x14ac:dyDescent="0.25">
      <c r="A4179" s="23" t="str">
        <f>Лист4!A4177</f>
        <v>г.Астрахань ул.Аксакова д.13 корп.1</v>
      </c>
      <c r="B4179" s="49">
        <f t="shared" si="130"/>
        <v>204.71625361702129</v>
      </c>
      <c r="C4179" s="49">
        <f t="shared" si="131"/>
        <v>13.957926382978723</v>
      </c>
      <c r="D4179" s="30">
        <v>0</v>
      </c>
      <c r="E4179" s="31">
        <v>13.957926382978723</v>
      </c>
      <c r="F4179" s="32">
        <v>0</v>
      </c>
      <c r="G4179" s="32">
        <v>0</v>
      </c>
      <c r="H4179" s="32">
        <v>0</v>
      </c>
      <c r="I4179" s="32">
        <v>0</v>
      </c>
      <c r="J4179" s="29">
        <f>Лист4!E4177/1000</f>
        <v>218.67418000000001</v>
      </c>
      <c r="K4179" s="33"/>
      <c r="L4179" s="33"/>
    </row>
    <row r="4180" spans="1:12" s="46" customFormat="1" ht="37.5" customHeight="1" x14ac:dyDescent="0.25">
      <c r="A4180" s="23" t="str">
        <f>Лист4!A4178</f>
        <v>г.Астрахань ул.Звездная д.19</v>
      </c>
      <c r="B4180" s="49">
        <f t="shared" si="130"/>
        <v>228.79742553191491</v>
      </c>
      <c r="C4180" s="49">
        <f t="shared" si="131"/>
        <v>15.599824468085107</v>
      </c>
      <c r="D4180" s="30">
        <v>0</v>
      </c>
      <c r="E4180" s="31">
        <v>15.599824468085107</v>
      </c>
      <c r="F4180" s="32">
        <v>0</v>
      </c>
      <c r="G4180" s="32">
        <v>0</v>
      </c>
      <c r="H4180" s="32">
        <v>0</v>
      </c>
      <c r="I4180" s="32">
        <v>0</v>
      </c>
      <c r="J4180" s="29">
        <f>Лист4!E4178/1000</f>
        <v>244.39725000000001</v>
      </c>
      <c r="K4180" s="33"/>
      <c r="L4180" s="33"/>
    </row>
    <row r="4181" spans="1:12" s="46" customFormat="1" ht="37.5" customHeight="1" x14ac:dyDescent="0.25">
      <c r="A4181" s="23" t="str">
        <f>Лист4!A4179</f>
        <v>г.Астрахань ул.Красноармейская д.13</v>
      </c>
      <c r="B4181" s="49">
        <f t="shared" si="130"/>
        <v>178.33403148936173</v>
      </c>
      <c r="C4181" s="49">
        <f t="shared" si="131"/>
        <v>12.1591385106383</v>
      </c>
      <c r="D4181" s="30">
        <v>0</v>
      </c>
      <c r="E4181" s="31">
        <v>12.1591385106383</v>
      </c>
      <c r="F4181" s="32">
        <v>0</v>
      </c>
      <c r="G4181" s="32">
        <v>0</v>
      </c>
      <c r="H4181" s="32">
        <v>0</v>
      </c>
      <c r="I4181" s="32">
        <v>0</v>
      </c>
      <c r="J4181" s="29">
        <f>Лист4!E4179/1000</f>
        <v>190.49317000000002</v>
      </c>
      <c r="K4181" s="33"/>
      <c r="L4181" s="33"/>
    </row>
    <row r="4182" spans="1:12" s="46" customFormat="1" ht="37.5" customHeight="1" x14ac:dyDescent="0.25">
      <c r="A4182" s="23" t="str">
        <f>Лист4!A4180</f>
        <v>г.Астрахань ул.Космонавтов д.18 корп.2</v>
      </c>
      <c r="B4182" s="49">
        <f t="shared" si="130"/>
        <v>416.65914212765955</v>
      </c>
      <c r="C4182" s="49">
        <f t="shared" si="131"/>
        <v>28.408577872340423</v>
      </c>
      <c r="D4182" s="30">
        <v>0</v>
      </c>
      <c r="E4182" s="31">
        <v>28.408577872340423</v>
      </c>
      <c r="F4182" s="32">
        <v>0</v>
      </c>
      <c r="G4182" s="32">
        <v>0</v>
      </c>
      <c r="H4182" s="32">
        <v>0</v>
      </c>
      <c r="I4182" s="32">
        <v>0</v>
      </c>
      <c r="J4182" s="29">
        <f>Лист4!E4180/1000</f>
        <v>445.06771999999995</v>
      </c>
      <c r="K4182" s="33"/>
      <c r="L4182" s="33"/>
    </row>
    <row r="4183" spans="1:12" s="46" customFormat="1" ht="18.75" customHeight="1" x14ac:dyDescent="0.25">
      <c r="A4183" s="23" t="str">
        <f>Лист4!A4181</f>
        <v>г.Астрахань ул.Таганская д.26</v>
      </c>
      <c r="B4183" s="49">
        <f t="shared" si="130"/>
        <v>534.83183319148941</v>
      </c>
      <c r="C4183" s="49">
        <f t="shared" si="131"/>
        <v>36.465806808510635</v>
      </c>
      <c r="D4183" s="30">
        <v>0</v>
      </c>
      <c r="E4183" s="31">
        <v>36.465806808510635</v>
      </c>
      <c r="F4183" s="32">
        <v>0</v>
      </c>
      <c r="G4183" s="32">
        <v>0</v>
      </c>
      <c r="H4183" s="32">
        <v>0</v>
      </c>
      <c r="I4183" s="32">
        <v>0</v>
      </c>
      <c r="J4183" s="29">
        <f>Лист4!E4181/1000</f>
        <v>571.29764</v>
      </c>
      <c r="K4183" s="33"/>
      <c r="L4183" s="33"/>
    </row>
    <row r="4184" spans="1:12" s="46" customFormat="1" ht="18.75" customHeight="1" x14ac:dyDescent="0.25">
      <c r="A4184" s="23" t="str">
        <f>Лист4!A4182</f>
        <v>г.Астрахань ул.Б.Хмельницкого д.51</v>
      </c>
      <c r="B4184" s="49">
        <f t="shared" si="130"/>
        <v>267.13957787234045</v>
      </c>
      <c r="C4184" s="49">
        <f t="shared" si="131"/>
        <v>18.214062127659577</v>
      </c>
      <c r="D4184" s="30">
        <v>0</v>
      </c>
      <c r="E4184" s="31">
        <v>18.214062127659577</v>
      </c>
      <c r="F4184" s="32">
        <v>0</v>
      </c>
      <c r="G4184" s="32">
        <v>0</v>
      </c>
      <c r="H4184" s="32">
        <v>0</v>
      </c>
      <c r="I4184" s="32">
        <v>0</v>
      </c>
      <c r="J4184" s="29">
        <f>Лист4!E4182/1000</f>
        <v>285.35364000000004</v>
      </c>
      <c r="K4184" s="33"/>
      <c r="L4184" s="33"/>
    </row>
    <row r="4185" spans="1:12" s="46" customFormat="1" ht="18.75" customHeight="1" x14ac:dyDescent="0.25">
      <c r="A4185" s="23" t="str">
        <f>Лист4!A4183</f>
        <v>г.Астрахань ул.Краснодарская д.47 корп.1</v>
      </c>
      <c r="B4185" s="49">
        <f t="shared" si="130"/>
        <v>889.24986723404254</v>
      </c>
      <c r="C4185" s="49">
        <f t="shared" si="131"/>
        <v>60.630672765957442</v>
      </c>
      <c r="D4185" s="30">
        <v>0</v>
      </c>
      <c r="E4185" s="31">
        <v>60.630672765957442</v>
      </c>
      <c r="F4185" s="32">
        <v>0</v>
      </c>
      <c r="G4185" s="32">
        <v>0</v>
      </c>
      <c r="H4185" s="32">
        <v>0</v>
      </c>
      <c r="I4185" s="32">
        <v>0</v>
      </c>
      <c r="J4185" s="29">
        <f>Лист4!E4183/1000</f>
        <v>949.88054</v>
      </c>
      <c r="K4185" s="33"/>
      <c r="L4185" s="33"/>
    </row>
    <row r="4186" spans="1:12" s="46" customFormat="1" ht="18.75" customHeight="1" x14ac:dyDescent="0.25">
      <c r="A4186" s="23" t="str">
        <f>Лист4!A4184</f>
        <v>г.Астрахань ул.Сахалинская 7А</v>
      </c>
      <c r="B4186" s="49">
        <f t="shared" si="130"/>
        <v>892.22028851063828</v>
      </c>
      <c r="C4186" s="49">
        <f t="shared" si="131"/>
        <v>60.833201489361699</v>
      </c>
      <c r="D4186" s="30">
        <v>0</v>
      </c>
      <c r="E4186" s="31">
        <v>60.833201489361699</v>
      </c>
      <c r="F4186" s="32">
        <v>0</v>
      </c>
      <c r="G4186" s="32">
        <v>0</v>
      </c>
      <c r="H4186" s="32">
        <v>0</v>
      </c>
      <c r="I4186" s="32">
        <v>0</v>
      </c>
      <c r="J4186" s="29">
        <f>Лист4!E4184/1000</f>
        <v>953.05349000000001</v>
      </c>
      <c r="K4186" s="33"/>
      <c r="L4186" s="33"/>
    </row>
    <row r="4187" spans="1:12" s="46" customFormat="1" ht="18.75" customHeight="1" x14ac:dyDescent="0.25">
      <c r="A4187" s="23" t="str">
        <f>Лист4!A4185</f>
        <v>г.Астрахань ул.Б.Алексеева д.61</v>
      </c>
      <c r="B4187" s="49">
        <f t="shared" si="130"/>
        <v>894.8950476595744</v>
      </c>
      <c r="C4187" s="49">
        <f t="shared" si="131"/>
        <v>34.724662340425525</v>
      </c>
      <c r="D4187" s="30">
        <v>0</v>
      </c>
      <c r="E4187" s="31">
        <v>34.724662340425525</v>
      </c>
      <c r="F4187" s="32">
        <v>0</v>
      </c>
      <c r="G4187" s="32">
        <v>0</v>
      </c>
      <c r="H4187" s="32">
        <v>0</v>
      </c>
      <c r="I4187" s="32">
        <v>385.6</v>
      </c>
      <c r="J4187" s="29">
        <f>Лист4!E4185/1000</f>
        <v>544.01970999999992</v>
      </c>
      <c r="K4187" s="33"/>
      <c r="L4187" s="33"/>
    </row>
    <row r="4188" spans="1:12" s="46" customFormat="1" ht="18.75" customHeight="1" x14ac:dyDescent="0.25">
      <c r="A4188" s="23" t="str">
        <f>Лист4!A4186</f>
        <v>г.Астрахань ул.Комсомольская Набережная д.15</v>
      </c>
      <c r="B4188" s="49">
        <f t="shared" si="130"/>
        <v>910.03992340425521</v>
      </c>
      <c r="C4188" s="49">
        <f t="shared" si="131"/>
        <v>62.048176595744678</v>
      </c>
      <c r="D4188" s="30">
        <v>0</v>
      </c>
      <c r="E4188" s="31">
        <v>62.048176595744678</v>
      </c>
      <c r="F4188" s="32">
        <v>0</v>
      </c>
      <c r="G4188" s="32">
        <v>0</v>
      </c>
      <c r="H4188" s="32">
        <v>0</v>
      </c>
      <c r="I4188" s="32">
        <v>0</v>
      </c>
      <c r="J4188" s="29">
        <f>Лист4!E4186/1000</f>
        <v>972.08809999999994</v>
      </c>
      <c r="K4188" s="33"/>
      <c r="L4188" s="33"/>
    </row>
    <row r="4189" spans="1:12" s="46" customFormat="1" ht="18.75" customHeight="1" x14ac:dyDescent="0.25">
      <c r="A4189" s="23" t="str">
        <f>Лист4!A4187</f>
        <v>Астрахань, ул.Кооперативная д.45</v>
      </c>
      <c r="B4189" s="49">
        <f t="shared" si="130"/>
        <v>251.96764765957448</v>
      </c>
      <c r="C4189" s="49">
        <f t="shared" si="131"/>
        <v>17.179612340425532</v>
      </c>
      <c r="D4189" s="30">
        <v>0</v>
      </c>
      <c r="E4189" s="31">
        <v>17.179612340425532</v>
      </c>
      <c r="F4189" s="32">
        <v>0</v>
      </c>
      <c r="G4189" s="32">
        <v>0</v>
      </c>
      <c r="H4189" s="32">
        <v>0</v>
      </c>
      <c r="I4189" s="32">
        <v>0</v>
      </c>
      <c r="J4189" s="29">
        <f>Лист4!E4187/1000</f>
        <v>269.14726000000002</v>
      </c>
      <c r="K4189" s="33"/>
      <c r="L4189" s="33"/>
    </row>
    <row r="4190" spans="1:12" s="46" customFormat="1" ht="18.75" customHeight="1" x14ac:dyDescent="0.25">
      <c r="A4190" s="23" t="str">
        <f>Лист4!A4188</f>
        <v>г. Знаменск, ул. Ниловского, д. 11</v>
      </c>
      <c r="B4190" s="49">
        <f t="shared" si="130"/>
        <v>130.88399148936168</v>
      </c>
      <c r="C4190" s="49">
        <f t="shared" si="131"/>
        <v>8.9239085106382987</v>
      </c>
      <c r="D4190" s="30">
        <v>0</v>
      </c>
      <c r="E4190" s="31">
        <v>8.9239085106382987</v>
      </c>
      <c r="F4190" s="32">
        <v>0</v>
      </c>
      <c r="G4190" s="32">
        <v>0</v>
      </c>
      <c r="H4190" s="32">
        <v>0</v>
      </c>
      <c r="I4190" s="32">
        <v>0</v>
      </c>
      <c r="J4190" s="29">
        <f>Лист4!E4188/1000</f>
        <v>139.80789999999999</v>
      </c>
      <c r="K4190" s="33"/>
      <c r="L4190" s="33"/>
    </row>
    <row r="4191" spans="1:12" s="46" customFormat="1" ht="18.75" customHeight="1" x14ac:dyDescent="0.25">
      <c r="A4191" s="23" t="str">
        <f>Лист4!A4189</f>
        <v>г. Знаменск, Жилой комплекс "Ракетный", д. 53</v>
      </c>
      <c r="B4191" s="49">
        <f t="shared" si="130"/>
        <v>2.6795625531914893</v>
      </c>
      <c r="C4191" s="49">
        <f t="shared" si="131"/>
        <v>0.18269744680851063</v>
      </c>
      <c r="D4191" s="30">
        <v>0</v>
      </c>
      <c r="E4191" s="31">
        <v>0.18269744680851063</v>
      </c>
      <c r="F4191" s="32">
        <v>0</v>
      </c>
      <c r="G4191" s="32">
        <v>0</v>
      </c>
      <c r="H4191" s="32">
        <v>0</v>
      </c>
      <c r="I4191" s="32">
        <v>0</v>
      </c>
      <c r="J4191" s="29">
        <f>Лист4!E4189/1000</f>
        <v>2.86226</v>
      </c>
      <c r="K4191" s="33"/>
      <c r="L4191" s="33"/>
    </row>
    <row r="4192" spans="1:12" s="46" customFormat="1" ht="18.75" customHeight="1" x14ac:dyDescent="0.25">
      <c r="A4192" s="23" t="str">
        <f>Лист4!A4190</f>
        <v>г. Знаменск, Жилой район "Знаменский", д. 45</v>
      </c>
      <c r="B4192" s="49">
        <f t="shared" si="130"/>
        <v>0.66293021276595754</v>
      </c>
      <c r="C4192" s="49">
        <f t="shared" si="131"/>
        <v>4.5199787234042554E-2</v>
      </c>
      <c r="D4192" s="30">
        <v>0</v>
      </c>
      <c r="E4192" s="31">
        <v>4.5199787234042554E-2</v>
      </c>
      <c r="F4192" s="32">
        <v>0</v>
      </c>
      <c r="G4192" s="32">
        <v>0</v>
      </c>
      <c r="H4192" s="32">
        <v>0</v>
      </c>
      <c r="I4192" s="32">
        <v>0</v>
      </c>
      <c r="J4192" s="29">
        <f>Лист4!E4190/1000</f>
        <v>0.70813000000000004</v>
      </c>
      <c r="K4192" s="33"/>
      <c r="L4192" s="33"/>
    </row>
    <row r="4193" spans="1:12" s="46" customFormat="1" ht="18.75" customHeight="1" x14ac:dyDescent="0.25">
      <c r="A4193" s="23" t="str">
        <f>Лист4!A4191</f>
        <v>г. Знаменск, ул. Комсомольская, д. 15А</v>
      </c>
      <c r="B4193" s="49">
        <f t="shared" si="130"/>
        <v>677.47690297872339</v>
      </c>
      <c r="C4193" s="49">
        <f t="shared" si="131"/>
        <v>46.191607021276596</v>
      </c>
      <c r="D4193" s="30">
        <v>0</v>
      </c>
      <c r="E4193" s="31">
        <v>46.191607021276596</v>
      </c>
      <c r="F4193" s="32">
        <v>0</v>
      </c>
      <c r="G4193" s="32">
        <v>0</v>
      </c>
      <c r="H4193" s="32">
        <v>0</v>
      </c>
      <c r="I4193" s="32">
        <v>0</v>
      </c>
      <c r="J4193" s="29">
        <f>Лист4!E4191/1000</f>
        <v>723.66850999999997</v>
      </c>
      <c r="K4193" s="33"/>
      <c r="L4193" s="33"/>
    </row>
    <row r="4194" spans="1:12" s="46" customFormat="1" ht="18.75" customHeight="1" x14ac:dyDescent="0.25">
      <c r="A4194" s="23" t="str">
        <f>Лист4!A4192</f>
        <v>г. Астрахань, ул. Мелиоративная, дом 9</v>
      </c>
      <c r="B4194" s="49">
        <f t="shared" si="130"/>
        <v>325.38646893617022</v>
      </c>
      <c r="C4194" s="49">
        <f t="shared" si="131"/>
        <v>22.185441063829789</v>
      </c>
      <c r="D4194" s="30">
        <v>0</v>
      </c>
      <c r="E4194" s="31">
        <v>22.185441063829789</v>
      </c>
      <c r="F4194" s="32">
        <v>0</v>
      </c>
      <c r="G4194" s="32">
        <v>0</v>
      </c>
      <c r="H4194" s="32">
        <v>0</v>
      </c>
      <c r="I4194" s="32">
        <v>0</v>
      </c>
      <c r="J4194" s="29">
        <f>Лист4!E4192/1000</f>
        <v>347.57191</v>
      </c>
      <c r="K4194" s="33"/>
      <c r="L4194" s="33"/>
    </row>
    <row r="4195" spans="1:12" s="46" customFormat="1" ht="18.75" customHeight="1" x14ac:dyDescent="0.25">
      <c r="A4195" s="23" t="str">
        <f>Лист4!A4193</f>
        <v>г. Астрахань, Бульвар Победы, д. 3</v>
      </c>
      <c r="B4195" s="49">
        <f t="shared" si="130"/>
        <v>322.82647404255323</v>
      </c>
      <c r="C4195" s="49">
        <f t="shared" si="131"/>
        <v>22.010895957446809</v>
      </c>
      <c r="D4195" s="30">
        <v>0</v>
      </c>
      <c r="E4195" s="31">
        <v>22.010895957446809</v>
      </c>
      <c r="F4195" s="32">
        <v>0</v>
      </c>
      <c r="G4195" s="32">
        <v>0</v>
      </c>
      <c r="H4195" s="32">
        <v>0</v>
      </c>
      <c r="I4195" s="32">
        <v>0</v>
      </c>
      <c r="J4195" s="29">
        <f>Лист4!E4193/1000</f>
        <v>344.83737000000002</v>
      </c>
      <c r="K4195" s="33"/>
      <c r="L4195" s="33"/>
    </row>
    <row r="4196" spans="1:12" s="46" customFormat="1" ht="18.75" customHeight="1" x14ac:dyDescent="0.25">
      <c r="A4196" s="23" t="str">
        <f>Лист4!A4194</f>
        <v>г. Астрахань, ул. Ленина, д. 50</v>
      </c>
      <c r="B4196" s="49">
        <f t="shared" si="130"/>
        <v>286.94745106382976</v>
      </c>
      <c r="C4196" s="49">
        <f t="shared" si="131"/>
        <v>19.564598936170214</v>
      </c>
      <c r="D4196" s="30">
        <v>0</v>
      </c>
      <c r="E4196" s="31">
        <v>19.564598936170214</v>
      </c>
      <c r="F4196" s="32">
        <v>0</v>
      </c>
      <c r="G4196" s="32">
        <v>0</v>
      </c>
      <c r="H4196" s="32">
        <v>0</v>
      </c>
      <c r="I4196" s="32">
        <v>0</v>
      </c>
      <c r="J4196" s="29">
        <f>Лист4!E4194/1000</f>
        <v>306.51204999999999</v>
      </c>
      <c r="K4196" s="33"/>
      <c r="L4196" s="33"/>
    </row>
    <row r="4197" spans="1:12" s="46" customFormat="1" ht="18.75" customHeight="1" x14ac:dyDescent="0.25">
      <c r="A4197" s="23" t="str">
        <f>Лист4!A4195</f>
        <v xml:space="preserve"> г. Астрахань, ул.М. Аладьина/ул. Эспланадная, д. 4/49</v>
      </c>
      <c r="B4197" s="49">
        <f t="shared" si="130"/>
        <v>51.026275744680845</v>
      </c>
      <c r="C4197" s="49">
        <f t="shared" si="131"/>
        <v>3.4790642553191486</v>
      </c>
      <c r="D4197" s="30">
        <v>0</v>
      </c>
      <c r="E4197" s="31">
        <v>3.4790642553191486</v>
      </c>
      <c r="F4197" s="32">
        <v>0</v>
      </c>
      <c r="G4197" s="32">
        <v>0</v>
      </c>
      <c r="H4197" s="32">
        <v>0</v>
      </c>
      <c r="I4197" s="32">
        <v>0</v>
      </c>
      <c r="J4197" s="29">
        <f>Лист4!E4195/1000</f>
        <v>54.505339999999997</v>
      </c>
      <c r="K4197" s="33"/>
      <c r="L4197" s="33"/>
    </row>
    <row r="4198" spans="1:12" s="46" customFormat="1" ht="18.75" customHeight="1" x14ac:dyDescent="0.25">
      <c r="A4198" s="23" t="str">
        <f>Лист4!A4196</f>
        <v>г. Астрахань, ул. Адмиралтейская, д. 6</v>
      </c>
      <c r="B4198" s="49">
        <f t="shared" si="130"/>
        <v>230.0906417021277</v>
      </c>
      <c r="C4198" s="49">
        <f t="shared" si="131"/>
        <v>15.68799829787234</v>
      </c>
      <c r="D4198" s="30">
        <v>0</v>
      </c>
      <c r="E4198" s="31">
        <v>15.68799829787234</v>
      </c>
      <c r="F4198" s="32">
        <v>0</v>
      </c>
      <c r="G4198" s="32">
        <v>0</v>
      </c>
      <c r="H4198" s="32">
        <v>0</v>
      </c>
      <c r="I4198" s="32">
        <v>0</v>
      </c>
      <c r="J4198" s="29">
        <f>Лист4!E4196/1000</f>
        <v>245.77864000000002</v>
      </c>
      <c r="K4198" s="33"/>
      <c r="L4198" s="33"/>
    </row>
    <row r="4199" spans="1:12" s="46" customFormat="1" ht="35.25" customHeight="1" x14ac:dyDescent="0.25">
      <c r="A4199" s="23" t="str">
        <f>Лист4!A4197</f>
        <v>Астраханская область, г. Знаменск, ул. Янгеля, д. 6Б</v>
      </c>
      <c r="B4199" s="49">
        <f t="shared" si="130"/>
        <v>281.93587914893618</v>
      </c>
      <c r="C4199" s="49">
        <f t="shared" si="131"/>
        <v>19.222900851063834</v>
      </c>
      <c r="D4199" s="30">
        <v>0</v>
      </c>
      <c r="E4199" s="31">
        <v>19.222900851063834</v>
      </c>
      <c r="F4199" s="32">
        <v>0</v>
      </c>
      <c r="G4199" s="32">
        <v>0</v>
      </c>
      <c r="H4199" s="32">
        <v>0</v>
      </c>
      <c r="I4199" s="32">
        <v>0</v>
      </c>
      <c r="J4199" s="29">
        <f>Лист4!E4197/1000</f>
        <v>301.15878000000004</v>
      </c>
      <c r="K4199" s="33"/>
      <c r="L4199" s="33"/>
    </row>
    <row r="4200" spans="1:12" s="46" customFormat="1" ht="35.25" customHeight="1" x14ac:dyDescent="0.25">
      <c r="A4200" s="23" t="str">
        <f>Лист4!A4198</f>
        <v>г. Астрахань, ул. Барсова, д 14</v>
      </c>
      <c r="B4200" s="49">
        <f t="shared" si="130"/>
        <v>555.56701106382968</v>
      </c>
      <c r="C4200" s="49">
        <f t="shared" si="131"/>
        <v>37.879568936170209</v>
      </c>
      <c r="D4200" s="30">
        <v>0</v>
      </c>
      <c r="E4200" s="31">
        <v>37.879568936170209</v>
      </c>
      <c r="F4200" s="32">
        <v>0</v>
      </c>
      <c r="G4200" s="32">
        <v>0</v>
      </c>
      <c r="H4200" s="32">
        <v>0</v>
      </c>
      <c r="I4200" s="32">
        <v>0</v>
      </c>
      <c r="J4200" s="29">
        <f>Лист4!E4198/1000</f>
        <v>593.44657999999993</v>
      </c>
      <c r="K4200" s="33"/>
      <c r="L4200" s="33"/>
    </row>
    <row r="4201" spans="1:12" s="46" customFormat="1" ht="35.25" customHeight="1" x14ac:dyDescent="0.25">
      <c r="A4201" s="23" t="str">
        <f>Лист4!A4199</f>
        <v>г. Астрахань, ул. Николая Ветошникова, д. 46</v>
      </c>
      <c r="B4201" s="49">
        <f t="shared" si="130"/>
        <v>156.33144765957445</v>
      </c>
      <c r="C4201" s="49">
        <f t="shared" si="131"/>
        <v>10.658962340425532</v>
      </c>
      <c r="D4201" s="30">
        <v>0</v>
      </c>
      <c r="E4201" s="31">
        <v>10.658962340425532</v>
      </c>
      <c r="F4201" s="32">
        <v>0</v>
      </c>
      <c r="G4201" s="32">
        <v>0</v>
      </c>
      <c r="H4201" s="32">
        <v>0</v>
      </c>
      <c r="I4201" s="32">
        <v>0</v>
      </c>
      <c r="J4201" s="29">
        <f>Лист4!E4199/1000</f>
        <v>166.99041</v>
      </c>
      <c r="K4201" s="33"/>
      <c r="L4201" s="33"/>
    </row>
    <row r="4202" spans="1:12" s="46" customFormat="1" ht="35.25" customHeight="1" x14ac:dyDescent="0.25">
      <c r="A4202" s="23" t="str">
        <f>Лист4!A4200</f>
        <v>г. Астрахань, ул. Тамбовская, д. 32</v>
      </c>
      <c r="B4202" s="49">
        <f t="shared" si="130"/>
        <v>354.39501361702128</v>
      </c>
      <c r="C4202" s="49">
        <f t="shared" si="131"/>
        <v>24.163296382978722</v>
      </c>
      <c r="D4202" s="30">
        <v>0</v>
      </c>
      <c r="E4202" s="31">
        <v>24.163296382978722</v>
      </c>
      <c r="F4202" s="32">
        <v>0</v>
      </c>
      <c r="G4202" s="32">
        <v>0</v>
      </c>
      <c r="H4202" s="32">
        <v>0</v>
      </c>
      <c r="I4202" s="32">
        <v>0</v>
      </c>
      <c r="J4202" s="29">
        <f>Лист4!E4200/1000</f>
        <v>378.55831000000001</v>
      </c>
      <c r="K4202" s="33"/>
      <c r="L4202" s="33"/>
    </row>
    <row r="4203" spans="1:12" s="46" customFormat="1" ht="35.25" customHeight="1" x14ac:dyDescent="0.25">
      <c r="A4203" s="23" t="str">
        <f>Лист4!A4201</f>
        <v>г. Астрахань, ул. Адмирала Нахимова, д. 52, корп. 2</v>
      </c>
      <c r="B4203" s="49">
        <f t="shared" si="130"/>
        <v>555.60201446808514</v>
      </c>
      <c r="C4203" s="49">
        <f t="shared" si="131"/>
        <v>37.881955531914898</v>
      </c>
      <c r="D4203" s="30">
        <v>0</v>
      </c>
      <c r="E4203" s="31">
        <v>37.881955531914898</v>
      </c>
      <c r="F4203" s="32">
        <v>0</v>
      </c>
      <c r="G4203" s="32">
        <v>0</v>
      </c>
      <c r="H4203" s="32">
        <v>0</v>
      </c>
      <c r="I4203" s="32">
        <v>0</v>
      </c>
      <c r="J4203" s="29">
        <f>Лист4!E4201/1000</f>
        <v>593.48397</v>
      </c>
      <c r="K4203" s="33"/>
      <c r="L4203" s="33"/>
    </row>
    <row r="4204" spans="1:12" s="46" customFormat="1" ht="35.25" customHeight="1" x14ac:dyDescent="0.25">
      <c r="A4204" s="23" t="str">
        <f>Лист4!A4202</f>
        <v>Астраханская область, Приволжский район, с. Бирюковка, ул. Молодежная, д. 10</v>
      </c>
      <c r="B4204" s="49">
        <f t="shared" si="130"/>
        <v>1.8813182978723402</v>
      </c>
      <c r="C4204" s="49">
        <f t="shared" si="131"/>
        <v>0.12827170212765956</v>
      </c>
      <c r="D4204" s="30">
        <v>0</v>
      </c>
      <c r="E4204" s="31">
        <v>0.12827170212765956</v>
      </c>
      <c r="F4204" s="32">
        <v>0</v>
      </c>
      <c r="G4204" s="32">
        <v>0</v>
      </c>
      <c r="H4204" s="32">
        <v>0</v>
      </c>
      <c r="I4204" s="32">
        <v>0</v>
      </c>
      <c r="J4204" s="29">
        <f>Лист4!E4202/1000</f>
        <v>2.0095899999999998</v>
      </c>
      <c r="K4204" s="33"/>
      <c r="L4204" s="33"/>
    </row>
    <row r="4205" spans="1:12" s="46" customFormat="1" ht="26.25" customHeight="1" x14ac:dyDescent="0.25">
      <c r="A4205" s="23" t="str">
        <f>Лист4!A4203</f>
        <v>г. Астрахань, ул. Брестская, д. 3</v>
      </c>
      <c r="B4205" s="49">
        <f t="shared" si="130"/>
        <v>848.32652510638297</v>
      </c>
      <c r="C4205" s="49">
        <f t="shared" si="131"/>
        <v>57.840444893617018</v>
      </c>
      <c r="D4205" s="30">
        <v>0</v>
      </c>
      <c r="E4205" s="31">
        <v>57.840444893617018</v>
      </c>
      <c r="F4205" s="32">
        <v>0</v>
      </c>
      <c r="G4205" s="32">
        <v>0</v>
      </c>
      <c r="H4205" s="32">
        <v>0</v>
      </c>
      <c r="I4205" s="32">
        <v>0</v>
      </c>
      <c r="J4205" s="29">
        <f>Лист4!E4203/1000</f>
        <v>906.16696999999999</v>
      </c>
      <c r="K4205" s="33"/>
      <c r="L4205" s="33"/>
    </row>
    <row r="4206" spans="1:12" s="46" customFormat="1" ht="26.25" customHeight="1" x14ac:dyDescent="0.25">
      <c r="A4206" s="23" t="str">
        <f>Лист4!A4204</f>
        <v>Астраханская область, Приволжский район, с. Евпраксино, мкр. Юность, д. 5</v>
      </c>
      <c r="B4206" s="49">
        <f t="shared" si="130"/>
        <v>82.401102978723415</v>
      </c>
      <c r="C4206" s="49">
        <f t="shared" si="131"/>
        <v>5.6182570212765963</v>
      </c>
      <c r="D4206" s="30">
        <v>0</v>
      </c>
      <c r="E4206" s="31">
        <v>5.6182570212765963</v>
      </c>
      <c r="F4206" s="32">
        <v>0</v>
      </c>
      <c r="G4206" s="32">
        <v>0</v>
      </c>
      <c r="H4206" s="32">
        <v>0</v>
      </c>
      <c r="I4206" s="32">
        <v>0</v>
      </c>
      <c r="J4206" s="29">
        <f>Лист4!E4204/1000</f>
        <v>88.019360000000006</v>
      </c>
      <c r="K4206" s="33"/>
      <c r="L4206" s="33"/>
    </row>
    <row r="4207" spans="1:12" s="46" customFormat="1" ht="18.75" customHeight="1" x14ac:dyDescent="0.25">
      <c r="A4207" s="23" t="str">
        <f>Лист4!A4205</f>
        <v>г. Астрахань, ул. Космонавта В. Комарова, д. 172</v>
      </c>
      <c r="B4207" s="49">
        <f t="shared" si="130"/>
        <v>745.24832425531918</v>
      </c>
      <c r="C4207" s="49">
        <f t="shared" si="131"/>
        <v>50.812385744680853</v>
      </c>
      <c r="D4207" s="30">
        <v>0</v>
      </c>
      <c r="E4207" s="31">
        <v>50.812385744680853</v>
      </c>
      <c r="F4207" s="32">
        <v>0</v>
      </c>
      <c r="G4207" s="32">
        <v>0</v>
      </c>
      <c r="H4207" s="32">
        <v>0</v>
      </c>
      <c r="I4207" s="32">
        <v>0</v>
      </c>
      <c r="J4207" s="29">
        <f>Лист4!E4205/1000</f>
        <v>796.06070999999997</v>
      </c>
      <c r="K4207" s="33"/>
      <c r="L4207" s="33"/>
    </row>
    <row r="4208" spans="1:12" s="46" customFormat="1" ht="18.75" customHeight="1" x14ac:dyDescent="0.25">
      <c r="A4208" s="23" t="str">
        <f>Лист4!A4206</f>
        <v>Астраханская область, Приволжский район, с. Бирюковка, ул. Молодежная, д. 12</v>
      </c>
      <c r="B4208" s="49">
        <f t="shared" si="130"/>
        <v>517.48486808510631</v>
      </c>
      <c r="C4208" s="49">
        <f t="shared" si="131"/>
        <v>2.6103319148936168</v>
      </c>
      <c r="D4208" s="30">
        <v>0</v>
      </c>
      <c r="E4208" s="31">
        <v>2.6103319148936168</v>
      </c>
      <c r="F4208" s="32">
        <v>0</v>
      </c>
      <c r="G4208" s="32">
        <v>0</v>
      </c>
      <c r="H4208" s="32">
        <v>0</v>
      </c>
      <c r="I4208" s="32">
        <f>398.2+81</f>
        <v>479.2</v>
      </c>
      <c r="J4208" s="29">
        <f>Лист4!E4206/1000</f>
        <v>40.895199999999996</v>
      </c>
      <c r="K4208" s="33"/>
      <c r="L4208" s="33"/>
    </row>
    <row r="4209" spans="1:12" s="46" customFormat="1" ht="18.75" customHeight="1" x14ac:dyDescent="0.25">
      <c r="A4209" s="23" t="str">
        <f>Лист4!A4207</f>
        <v>г. Астрахань, ул.М. Луконина, д. 12, корп. 3</v>
      </c>
      <c r="B4209" s="49">
        <f t="shared" si="130"/>
        <v>296.17623574468087</v>
      </c>
      <c r="C4209" s="49">
        <f t="shared" si="131"/>
        <v>20.19383425531915</v>
      </c>
      <c r="D4209" s="30">
        <v>0</v>
      </c>
      <c r="E4209" s="31">
        <v>20.19383425531915</v>
      </c>
      <c r="F4209" s="32">
        <v>0</v>
      </c>
      <c r="G4209" s="32">
        <v>0</v>
      </c>
      <c r="H4209" s="32">
        <v>0</v>
      </c>
      <c r="I4209" s="32">
        <v>0</v>
      </c>
      <c r="J4209" s="29">
        <f>Лист4!E4207/1000</f>
        <v>316.37007</v>
      </c>
      <c r="K4209" s="33"/>
      <c r="L4209" s="33"/>
    </row>
    <row r="4210" spans="1:12" s="46" customFormat="1" ht="18.75" customHeight="1" x14ac:dyDescent="0.25">
      <c r="A4210" s="23" t="str">
        <f>Лист4!A4208</f>
        <v>г. Астрахань, ул. Краснопитерская, д. 127</v>
      </c>
      <c r="B4210" s="49">
        <f t="shared" si="130"/>
        <v>562.44505361702113</v>
      </c>
      <c r="C4210" s="49">
        <f t="shared" si="131"/>
        <v>38.348526382978719</v>
      </c>
      <c r="D4210" s="30">
        <v>0</v>
      </c>
      <c r="E4210" s="31">
        <v>38.348526382978719</v>
      </c>
      <c r="F4210" s="32">
        <v>0</v>
      </c>
      <c r="G4210" s="32">
        <v>0</v>
      </c>
      <c r="H4210" s="32">
        <v>0</v>
      </c>
      <c r="I4210" s="32">
        <v>0</v>
      </c>
      <c r="J4210" s="29">
        <f>Лист4!E4208/1000</f>
        <v>600.79357999999991</v>
      </c>
      <c r="K4210" s="33"/>
      <c r="L4210" s="33"/>
    </row>
    <row r="4211" spans="1:12" s="46" customFormat="1" ht="18.75" customHeight="1" x14ac:dyDescent="0.25">
      <c r="A4211" s="23" t="str">
        <f>Лист4!A4209</f>
        <v>г. Астрахань, ул. Безжонова, д.82/1</v>
      </c>
      <c r="B4211" s="49">
        <f t="shared" si="130"/>
        <v>885.13802042553186</v>
      </c>
      <c r="C4211" s="49">
        <f t="shared" si="131"/>
        <v>60.350319574468088</v>
      </c>
      <c r="D4211" s="30">
        <v>0</v>
      </c>
      <c r="E4211" s="31">
        <v>60.350319574468088</v>
      </c>
      <c r="F4211" s="32">
        <v>0</v>
      </c>
      <c r="G4211" s="32">
        <v>0</v>
      </c>
      <c r="H4211" s="32">
        <v>0</v>
      </c>
      <c r="I4211" s="32">
        <v>0</v>
      </c>
      <c r="J4211" s="29">
        <f>Лист4!E4209/1000</f>
        <v>945.48833999999999</v>
      </c>
      <c r="K4211" s="33"/>
      <c r="L4211" s="33"/>
    </row>
    <row r="4212" spans="1:12" s="46" customFormat="1" ht="18.75" customHeight="1" x14ac:dyDescent="0.25">
      <c r="A4212" s="23" t="str">
        <f>Лист4!A4210</f>
        <v>П. Володарский, ул. Мичурина д. 31</v>
      </c>
      <c r="B4212" s="49">
        <f t="shared" si="130"/>
        <v>58.005668085106379</v>
      </c>
      <c r="C4212" s="49">
        <f t="shared" si="131"/>
        <v>3.9549319148936171</v>
      </c>
      <c r="D4212" s="30">
        <v>0</v>
      </c>
      <c r="E4212" s="31">
        <v>3.9549319148936171</v>
      </c>
      <c r="F4212" s="32">
        <v>0</v>
      </c>
      <c r="G4212" s="32">
        <v>0</v>
      </c>
      <c r="H4212" s="32">
        <v>0</v>
      </c>
      <c r="I4212" s="32">
        <v>0</v>
      </c>
      <c r="J4212" s="29">
        <f>Лист4!E4210/1000</f>
        <v>61.960599999999999</v>
      </c>
      <c r="K4212" s="33"/>
      <c r="L4212" s="33"/>
    </row>
    <row r="4213" spans="1:12" s="46" customFormat="1" ht="25.5" customHeight="1" x14ac:dyDescent="0.25">
      <c r="A4213" s="23" t="str">
        <f>Лист4!A4211</f>
        <v>Астрахань, ул. Бэра д.59/А</v>
      </c>
      <c r="B4213" s="49">
        <f t="shared" si="130"/>
        <v>657.79778127659574</v>
      </c>
      <c r="C4213" s="49">
        <f t="shared" si="131"/>
        <v>44.849848723404257</v>
      </c>
      <c r="D4213" s="30">
        <v>0</v>
      </c>
      <c r="E4213" s="31">
        <v>44.849848723404257</v>
      </c>
      <c r="F4213" s="32">
        <v>0</v>
      </c>
      <c r="G4213" s="32">
        <v>0</v>
      </c>
      <c r="H4213" s="32">
        <v>0</v>
      </c>
      <c r="I4213" s="32">
        <v>0</v>
      </c>
      <c r="J4213" s="29">
        <f>Лист4!E4211/1000</f>
        <v>702.64763000000005</v>
      </c>
      <c r="K4213" s="33"/>
      <c r="L4213" s="33"/>
    </row>
    <row r="4214" spans="1:12" s="46" customFormat="1" ht="18.75" customHeight="1" x14ac:dyDescent="0.25">
      <c r="A4214" s="23" t="str">
        <f>Лист4!A4212</f>
        <v>г.Астрахань ул.Боевая/Ахшарумова д.45/8</v>
      </c>
      <c r="B4214" s="49">
        <f t="shared" si="130"/>
        <v>255.42255574468081</v>
      </c>
      <c r="C4214" s="49">
        <f t="shared" si="131"/>
        <v>17.415174255319148</v>
      </c>
      <c r="D4214" s="30">
        <v>0</v>
      </c>
      <c r="E4214" s="31">
        <v>17.415174255319148</v>
      </c>
      <c r="F4214" s="32">
        <v>0</v>
      </c>
      <c r="G4214" s="32">
        <v>0</v>
      </c>
      <c r="H4214" s="32">
        <v>0</v>
      </c>
      <c r="I4214" s="32">
        <v>0</v>
      </c>
      <c r="J4214" s="29">
        <f>Лист4!E4212/1000</f>
        <v>272.83772999999997</v>
      </c>
      <c r="K4214" s="33"/>
      <c r="L4214" s="33"/>
    </row>
    <row r="4215" spans="1:12" s="44" customFormat="1" ht="37.5" customHeight="1" x14ac:dyDescent="0.25">
      <c r="A4215" s="23" t="str">
        <f>Лист4!A4213</f>
        <v>г.Астрахань ул.Н.Островского д.160 корп.3</v>
      </c>
      <c r="B4215" s="49">
        <f t="shared" si="130"/>
        <v>624.32411659574473</v>
      </c>
      <c r="C4215" s="49">
        <f t="shared" si="131"/>
        <v>42.567553404255321</v>
      </c>
      <c r="D4215" s="30">
        <v>0</v>
      </c>
      <c r="E4215" s="31">
        <v>42.567553404255321</v>
      </c>
      <c r="F4215" s="32">
        <v>0</v>
      </c>
      <c r="G4215" s="32">
        <v>0</v>
      </c>
      <c r="H4215" s="32">
        <v>0</v>
      </c>
      <c r="I4215" s="32">
        <v>0</v>
      </c>
      <c r="J4215" s="29">
        <f>Лист4!E4213/1000</f>
        <v>666.89167000000009</v>
      </c>
      <c r="K4215" s="33"/>
      <c r="L4215" s="33"/>
    </row>
    <row r="4216" spans="1:12" s="47" customFormat="1" ht="54" customHeight="1" x14ac:dyDescent="0.25">
      <c r="A4216" s="23" t="str">
        <f>Лист4!A4214</f>
        <v>г.Астрахань ул.Мелиоративная д.2 лит.А</v>
      </c>
      <c r="B4216" s="49">
        <f t="shared" si="130"/>
        <v>171.16506468085106</v>
      </c>
      <c r="C4216" s="49">
        <f t="shared" si="131"/>
        <v>11.670345319148936</v>
      </c>
      <c r="D4216" s="30">
        <v>0</v>
      </c>
      <c r="E4216" s="31">
        <v>11.670345319148936</v>
      </c>
      <c r="F4216" s="32">
        <v>0</v>
      </c>
      <c r="G4216" s="32">
        <v>0</v>
      </c>
      <c r="H4216" s="32">
        <v>0</v>
      </c>
      <c r="I4216" s="32">
        <v>0</v>
      </c>
      <c r="J4216" s="29">
        <f>Лист4!E4214/1000</f>
        <v>182.83541</v>
      </c>
      <c r="K4216" s="33"/>
      <c r="L4216" s="33"/>
    </row>
    <row r="4217" spans="1:12" s="47" customFormat="1" ht="24.75" customHeight="1" x14ac:dyDescent="0.25">
      <c r="A4217" s="23" t="str">
        <f>Лист4!A4215</f>
        <v>г.Астрахань ул.Красного Знамени д.6 лит.А</v>
      </c>
      <c r="B4217" s="49">
        <f t="shared" si="130"/>
        <v>71.832022127659584</v>
      </c>
      <c r="C4217" s="49">
        <f t="shared" si="131"/>
        <v>4.8976378723404261</v>
      </c>
      <c r="D4217" s="30">
        <v>0</v>
      </c>
      <c r="E4217" s="31">
        <v>4.8976378723404261</v>
      </c>
      <c r="F4217" s="32">
        <v>0</v>
      </c>
      <c r="G4217" s="32">
        <v>0</v>
      </c>
      <c r="H4217" s="32">
        <v>0</v>
      </c>
      <c r="I4217" s="32">
        <v>0</v>
      </c>
      <c r="J4217" s="29">
        <f>Лист4!E4215/1000</f>
        <v>76.72966000000001</v>
      </c>
      <c r="K4217" s="33"/>
      <c r="L4217" s="33"/>
    </row>
    <row r="4218" spans="1:12" s="47" customFormat="1" ht="24.75" customHeight="1" x14ac:dyDescent="0.25">
      <c r="A4218" s="23" t="str">
        <f>Лист4!A4216</f>
        <v>г.Астрахань ул.Хибинская д.8 корп.1</v>
      </c>
      <c r="B4218" s="49">
        <f t="shared" si="130"/>
        <v>2169.7517302127658</v>
      </c>
      <c r="C4218" s="49">
        <f t="shared" si="131"/>
        <v>29.430799787234044</v>
      </c>
      <c r="D4218" s="30">
        <v>0</v>
      </c>
      <c r="E4218" s="31">
        <v>29.430799787234044</v>
      </c>
      <c r="F4218" s="32">
        <v>0</v>
      </c>
      <c r="G4218" s="32">
        <v>0</v>
      </c>
      <c r="H4218" s="32">
        <v>0</v>
      </c>
      <c r="I4218" s="32">
        <v>1738.1</v>
      </c>
      <c r="J4218" s="29">
        <f>Лист4!E4216/1000</f>
        <v>461.08253000000002</v>
      </c>
      <c r="K4218" s="33"/>
      <c r="L4218" s="33"/>
    </row>
    <row r="4219" spans="1:12" s="47" customFormat="1" ht="24.75" customHeight="1" x14ac:dyDescent="0.25">
      <c r="A4219" s="23" t="str">
        <f>Лист4!A4217</f>
        <v>г.Астрахань ул.Свердлова/Коммунистическая/Сов.Милиции д.39/17/42</v>
      </c>
      <c r="B4219" s="49">
        <f t="shared" si="130"/>
        <v>175.87650978723403</v>
      </c>
      <c r="C4219" s="49">
        <f t="shared" si="131"/>
        <v>11.991580212765957</v>
      </c>
      <c r="D4219" s="30">
        <v>0</v>
      </c>
      <c r="E4219" s="31">
        <v>11.991580212765957</v>
      </c>
      <c r="F4219" s="32">
        <v>0</v>
      </c>
      <c r="G4219" s="32">
        <v>0</v>
      </c>
      <c r="H4219" s="32">
        <v>0</v>
      </c>
      <c r="I4219" s="32">
        <v>0</v>
      </c>
      <c r="J4219" s="29">
        <f>Лист4!E4217/1000</f>
        <v>187.86809</v>
      </c>
      <c r="K4219" s="33"/>
      <c r="L4219" s="33"/>
    </row>
    <row r="4220" spans="1:12" s="47" customFormat="1" ht="24.75" customHeight="1" x14ac:dyDescent="0.25">
      <c r="A4220" s="23" t="str">
        <f>Лист4!A4218</f>
        <v>г.Астрахань ул.Красная Набережная д.56</v>
      </c>
      <c r="B4220" s="49">
        <f t="shared" si="130"/>
        <v>479.02708595744684</v>
      </c>
      <c r="C4220" s="49">
        <f t="shared" si="131"/>
        <v>18.72457404255319</v>
      </c>
      <c r="D4220" s="30">
        <v>0</v>
      </c>
      <c r="E4220" s="31">
        <v>18.72457404255319</v>
      </c>
      <c r="F4220" s="32">
        <v>0</v>
      </c>
      <c r="G4220" s="32">
        <v>0</v>
      </c>
      <c r="H4220" s="32">
        <v>0</v>
      </c>
      <c r="I4220" s="32">
        <f>15.3+189.1</f>
        <v>204.4</v>
      </c>
      <c r="J4220" s="29">
        <f>Лист4!E4218/1000</f>
        <v>293.35165999999998</v>
      </c>
      <c r="K4220" s="33"/>
      <c r="L4220" s="33"/>
    </row>
    <row r="4221" spans="1:12" s="47" customFormat="1" ht="24.75" customHeight="1" x14ac:dyDescent="0.25">
      <c r="A4221" s="23" t="str">
        <f>Лист4!A4219</f>
        <v>г.Астрахань ул.Кубанская д.23</v>
      </c>
      <c r="B4221" s="49">
        <f t="shared" si="130"/>
        <v>838.02004936170215</v>
      </c>
      <c r="C4221" s="49">
        <f t="shared" si="131"/>
        <v>57.137730638297867</v>
      </c>
      <c r="D4221" s="30">
        <v>0</v>
      </c>
      <c r="E4221" s="31">
        <v>57.137730638297867</v>
      </c>
      <c r="F4221" s="32">
        <v>0</v>
      </c>
      <c r="G4221" s="32">
        <v>0</v>
      </c>
      <c r="H4221" s="32">
        <v>0</v>
      </c>
      <c r="I4221" s="32">
        <v>0</v>
      </c>
      <c r="J4221" s="29">
        <f>Лист4!E4219/1000</f>
        <v>895.15778</v>
      </c>
      <c r="K4221" s="33"/>
      <c r="L4221" s="33"/>
    </row>
    <row r="4222" spans="1:12" s="47" customFormat="1" ht="24.75" customHeight="1" x14ac:dyDescent="0.25">
      <c r="A4222" s="23" t="str">
        <f>Лист4!A4220</f>
        <v>г.Астрахань ул.Звездная д.13</v>
      </c>
      <c r="B4222" s="49">
        <f t="shared" si="130"/>
        <v>127.0063744680851</v>
      </c>
      <c r="C4222" s="49">
        <f t="shared" si="131"/>
        <v>8.6595255319148947</v>
      </c>
      <c r="D4222" s="30">
        <v>0</v>
      </c>
      <c r="E4222" s="31">
        <v>8.6595255319148947</v>
      </c>
      <c r="F4222" s="32">
        <v>0</v>
      </c>
      <c r="G4222" s="32">
        <v>0</v>
      </c>
      <c r="H4222" s="32">
        <v>0</v>
      </c>
      <c r="I4222" s="32">
        <v>0</v>
      </c>
      <c r="J4222" s="29">
        <f>Лист4!E4220/1000</f>
        <v>135.66589999999999</v>
      </c>
      <c r="K4222" s="33"/>
      <c r="L4222" s="33"/>
    </row>
    <row r="4223" spans="1:12" s="47" customFormat="1" ht="24.75" customHeight="1" x14ac:dyDescent="0.25">
      <c r="A4223" s="23" t="str">
        <f>Лист4!A4221</f>
        <v>г.Астрахань пр.Н.Островского д.4 корп.1</v>
      </c>
      <c r="B4223" s="49">
        <f t="shared" si="130"/>
        <v>965.81532765957445</v>
      </c>
      <c r="C4223" s="49">
        <f t="shared" si="131"/>
        <v>39.948772340425535</v>
      </c>
      <c r="D4223" s="30">
        <v>0</v>
      </c>
      <c r="E4223" s="31">
        <v>39.948772340425535</v>
      </c>
      <c r="F4223" s="32">
        <v>0</v>
      </c>
      <c r="G4223" s="32">
        <v>0</v>
      </c>
      <c r="H4223" s="32">
        <v>0</v>
      </c>
      <c r="I4223" s="32">
        <v>379.9</v>
      </c>
      <c r="J4223" s="29">
        <f>Лист4!E4221/1000</f>
        <v>625.86410000000001</v>
      </c>
      <c r="K4223" s="33"/>
      <c r="L4223" s="33"/>
    </row>
    <row r="4224" spans="1:12" s="47" customFormat="1" ht="24.75" customHeight="1" x14ac:dyDescent="0.25">
      <c r="A4224" s="23" t="str">
        <f>Лист4!A4222</f>
        <v>г.Астрахань ул. Татищева корп. 18</v>
      </c>
      <c r="B4224" s="49">
        <f t="shared" si="130"/>
        <v>597.59270297872342</v>
      </c>
      <c r="C4224" s="49">
        <f t="shared" si="131"/>
        <v>40.744957021276598</v>
      </c>
      <c r="D4224" s="30">
        <v>0</v>
      </c>
      <c r="E4224" s="31">
        <v>40.744957021276598</v>
      </c>
      <c r="F4224" s="32">
        <v>0</v>
      </c>
      <c r="G4224" s="32">
        <v>0</v>
      </c>
      <c r="H4224" s="32">
        <v>0</v>
      </c>
      <c r="I4224" s="32">
        <v>0</v>
      </c>
      <c r="J4224" s="29">
        <f>Лист4!E4222/1000</f>
        <v>638.33766000000003</v>
      </c>
      <c r="K4224" s="33"/>
      <c r="L4224" s="33"/>
    </row>
    <row r="4225" spans="1:12" s="47" customFormat="1" ht="24.75" customHeight="1" x14ac:dyDescent="0.25">
      <c r="A4225" s="23" t="str">
        <f>Лист4!A4223</f>
        <v>г.Знаменск ул.Янгеля д.4 В)</v>
      </c>
      <c r="B4225" s="49">
        <f t="shared" si="130"/>
        <v>1401.4627114893617</v>
      </c>
      <c r="C4225" s="49">
        <f t="shared" si="131"/>
        <v>23.5065485106383</v>
      </c>
      <c r="D4225" s="30">
        <v>0</v>
      </c>
      <c r="E4225" s="31">
        <v>23.5065485106383</v>
      </c>
      <c r="F4225" s="32">
        <v>0</v>
      </c>
      <c r="G4225" s="32">
        <v>0</v>
      </c>
      <c r="H4225" s="32">
        <v>0</v>
      </c>
      <c r="I4225" s="32">
        <v>1056.7</v>
      </c>
      <c r="J4225" s="29">
        <f>Лист4!E4223/1000</f>
        <v>368.26926000000003</v>
      </c>
      <c r="K4225" s="33"/>
      <c r="L4225" s="33"/>
    </row>
    <row r="4226" spans="1:12" s="47" customFormat="1" ht="54" customHeight="1" x14ac:dyDescent="0.25">
      <c r="A4226" s="23" t="str">
        <f>Лист4!A4224</f>
        <v>г.Астрахань ул.Космонавтов д.6</v>
      </c>
      <c r="B4226" s="49">
        <f t="shared" si="130"/>
        <v>1527.9883804255319</v>
      </c>
      <c r="C4226" s="49">
        <f t="shared" si="131"/>
        <v>27.817389574468084</v>
      </c>
      <c r="D4226" s="30">
        <v>0</v>
      </c>
      <c r="E4226" s="31">
        <v>27.817389574468084</v>
      </c>
      <c r="F4226" s="32">
        <v>0</v>
      </c>
      <c r="G4226" s="32">
        <v>0</v>
      </c>
      <c r="H4226" s="32">
        <v>0</v>
      </c>
      <c r="I4226" s="32">
        <v>1120</v>
      </c>
      <c r="J4226" s="29">
        <f>Лист4!E4224/1000</f>
        <v>435.80577</v>
      </c>
      <c r="K4226" s="33"/>
      <c r="L4226" s="33"/>
    </row>
    <row r="4227" spans="1:12" s="47" customFormat="1" ht="24.75" customHeight="1" x14ac:dyDescent="0.25">
      <c r="A4227" s="23" t="str">
        <f>Лист4!A4225</f>
        <v>Астрахань, пл. Вокзальная д.5/А</v>
      </c>
      <c r="B4227" s="49">
        <f t="shared" ref="B4227:B4290" si="132">J4227+I4227-E4227</f>
        <v>459.03766723404254</v>
      </c>
      <c r="C4227" s="49">
        <f t="shared" ref="C4227:C4290" si="133">E4227</f>
        <v>31.298022765957448</v>
      </c>
      <c r="D4227" s="30">
        <v>0</v>
      </c>
      <c r="E4227" s="31">
        <v>31.298022765957448</v>
      </c>
      <c r="F4227" s="32">
        <v>0</v>
      </c>
      <c r="G4227" s="32">
        <v>0</v>
      </c>
      <c r="H4227" s="32">
        <v>0</v>
      </c>
      <c r="I4227" s="32">
        <v>0</v>
      </c>
      <c r="J4227" s="29">
        <f>Лист4!E4225/1000</f>
        <v>490.33569</v>
      </c>
      <c r="K4227" s="33"/>
      <c r="L4227" s="33"/>
    </row>
    <row r="4228" spans="1:12" s="47" customFormat="1" ht="54" customHeight="1" x14ac:dyDescent="0.25">
      <c r="A4228" s="23" t="str">
        <f>Лист4!A4226</f>
        <v>г. Знаменск, ул. Астраханская, д. 6А</v>
      </c>
      <c r="B4228" s="49">
        <f t="shared" si="132"/>
        <v>587.93918723404249</v>
      </c>
      <c r="C4228" s="49">
        <f t="shared" si="133"/>
        <v>40.086762765957445</v>
      </c>
      <c r="D4228" s="30">
        <v>0</v>
      </c>
      <c r="E4228" s="31">
        <v>40.086762765957445</v>
      </c>
      <c r="F4228" s="32">
        <v>0</v>
      </c>
      <c r="G4228" s="32">
        <v>0</v>
      </c>
      <c r="H4228" s="32">
        <v>0</v>
      </c>
      <c r="I4228" s="32">
        <v>0</v>
      </c>
      <c r="J4228" s="29">
        <f>Лист4!E4226/1000</f>
        <v>628.02594999999997</v>
      </c>
      <c r="K4228" s="33"/>
      <c r="L4228" s="33"/>
    </row>
    <row r="4229" spans="1:12" s="47" customFormat="1" ht="24.75" customHeight="1" x14ac:dyDescent="0.25">
      <c r="A4229" s="23" t="str">
        <f>Лист4!A4227</f>
        <v>г. Знаменск, ул. Астраханская, д. 3</v>
      </c>
      <c r="B4229" s="49">
        <f t="shared" si="132"/>
        <v>580.77679234042546</v>
      </c>
      <c r="C4229" s="49">
        <f t="shared" si="133"/>
        <v>39.598417659574466</v>
      </c>
      <c r="D4229" s="30">
        <v>0</v>
      </c>
      <c r="E4229" s="31">
        <v>39.598417659574466</v>
      </c>
      <c r="F4229" s="32">
        <v>0</v>
      </c>
      <c r="G4229" s="32">
        <v>0</v>
      </c>
      <c r="H4229" s="32">
        <v>0</v>
      </c>
      <c r="I4229" s="32">
        <v>0</v>
      </c>
      <c r="J4229" s="29">
        <f>Лист4!E4227/1000</f>
        <v>620.37520999999992</v>
      </c>
      <c r="K4229" s="33"/>
      <c r="L4229" s="33"/>
    </row>
    <row r="4230" spans="1:12" s="47" customFormat="1" ht="54" customHeight="1" x14ac:dyDescent="0.25">
      <c r="A4230" s="23" t="str">
        <f>Лист4!A4228</f>
        <v>г. Астрахань, ул.Николая Ветошникова, д. 12, корп. 1</v>
      </c>
      <c r="B4230" s="49">
        <f t="shared" si="132"/>
        <v>409.64915574468085</v>
      </c>
      <c r="C4230" s="49">
        <f t="shared" si="133"/>
        <v>27.930624255319152</v>
      </c>
      <c r="D4230" s="30">
        <v>0</v>
      </c>
      <c r="E4230" s="31">
        <v>27.930624255319152</v>
      </c>
      <c r="F4230" s="32">
        <v>0</v>
      </c>
      <c r="G4230" s="32">
        <v>0</v>
      </c>
      <c r="H4230" s="32">
        <v>0</v>
      </c>
      <c r="I4230" s="32">
        <v>0</v>
      </c>
      <c r="J4230" s="29">
        <f>Лист4!E4228/1000</f>
        <v>437.57978000000003</v>
      </c>
      <c r="K4230" s="33"/>
      <c r="L4230" s="33"/>
    </row>
    <row r="4231" spans="1:12" s="47" customFormat="1" ht="54" customHeight="1" x14ac:dyDescent="0.25">
      <c r="A4231" s="23" t="str">
        <f>Лист4!A4229</f>
        <v>г. Астрахань, ул. Ангарская, д. 14</v>
      </c>
      <c r="B4231" s="49">
        <f t="shared" si="132"/>
        <v>51.498180425531913</v>
      </c>
      <c r="C4231" s="49">
        <f t="shared" si="133"/>
        <v>3.5112395744680849</v>
      </c>
      <c r="D4231" s="30">
        <v>0</v>
      </c>
      <c r="E4231" s="31">
        <v>3.5112395744680849</v>
      </c>
      <c r="F4231" s="32">
        <v>0</v>
      </c>
      <c r="G4231" s="32">
        <v>0</v>
      </c>
      <c r="H4231" s="32">
        <v>0</v>
      </c>
      <c r="I4231" s="32">
        <v>0</v>
      </c>
      <c r="J4231" s="29">
        <f>Лист4!E4229/1000</f>
        <v>55.009419999999999</v>
      </c>
      <c r="K4231" s="33"/>
      <c r="L4231" s="33"/>
    </row>
    <row r="4232" spans="1:12" s="47" customFormat="1" ht="54" customHeight="1" x14ac:dyDescent="0.25">
      <c r="A4232" s="23" t="str">
        <f>Лист4!A4230</f>
        <v>Лиманский район, с. Лесное, ул. Мира, д. 7</v>
      </c>
      <c r="B4232" s="49">
        <f t="shared" si="132"/>
        <v>837.70237021276603</v>
      </c>
      <c r="C4232" s="49">
        <f t="shared" si="133"/>
        <v>6.0819797872340438</v>
      </c>
      <c r="D4232" s="30">
        <v>0</v>
      </c>
      <c r="E4232" s="31">
        <v>6.0819797872340438</v>
      </c>
      <c r="F4232" s="32">
        <v>0</v>
      </c>
      <c r="G4232" s="32">
        <v>0</v>
      </c>
      <c r="H4232" s="32">
        <v>0</v>
      </c>
      <c r="I4232" s="32">
        <v>748.5</v>
      </c>
      <c r="J4232" s="29">
        <f>Лист4!E4230/1000</f>
        <v>95.284350000000003</v>
      </c>
      <c r="K4232" s="33"/>
      <c r="L4232" s="33"/>
    </row>
    <row r="4233" spans="1:12" s="47" customFormat="1" ht="18.75" customHeight="1" x14ac:dyDescent="0.25">
      <c r="A4233" s="23" t="str">
        <f>Лист4!A4231</f>
        <v>г. Астрахань, Бульвар Победы, д. 8, корп. 1</v>
      </c>
      <c r="B4233" s="49">
        <f t="shared" si="132"/>
        <v>354.56528425531911</v>
      </c>
      <c r="C4233" s="49">
        <f t="shared" si="133"/>
        <v>24.174905744680849</v>
      </c>
      <c r="D4233" s="30">
        <v>0</v>
      </c>
      <c r="E4233" s="31">
        <v>24.174905744680849</v>
      </c>
      <c r="F4233" s="32">
        <v>0</v>
      </c>
      <c r="G4233" s="32">
        <v>0</v>
      </c>
      <c r="H4233" s="32">
        <v>0</v>
      </c>
      <c r="I4233" s="32">
        <v>0</v>
      </c>
      <c r="J4233" s="29">
        <f>Лист4!E4231/1000</f>
        <v>378.74018999999998</v>
      </c>
      <c r="K4233" s="33"/>
      <c r="L4233" s="33"/>
    </row>
    <row r="4234" spans="1:12" s="47" customFormat="1" ht="54" customHeight="1" x14ac:dyDescent="0.25">
      <c r="A4234" s="23" t="str">
        <f>Лист4!A4232</f>
        <v>г. Астрахань, ул. Белгородская, д. 15, корп. 3</v>
      </c>
      <c r="B4234" s="49">
        <f t="shared" si="132"/>
        <v>584.91363489361697</v>
      </c>
      <c r="C4234" s="49">
        <f t="shared" si="133"/>
        <v>39.880475106382974</v>
      </c>
      <c r="D4234" s="30">
        <v>0</v>
      </c>
      <c r="E4234" s="31">
        <v>39.880475106382974</v>
      </c>
      <c r="F4234" s="32">
        <v>0</v>
      </c>
      <c r="G4234" s="32">
        <v>0</v>
      </c>
      <c r="H4234" s="32">
        <v>0</v>
      </c>
      <c r="I4234" s="32">
        <v>0</v>
      </c>
      <c r="J4234" s="29">
        <f>Лист4!E4232/1000</f>
        <v>624.79410999999993</v>
      </c>
      <c r="K4234" s="33"/>
      <c r="L4234" s="33"/>
    </row>
    <row r="4235" spans="1:12" s="47" customFormat="1" ht="28.5" customHeight="1" x14ac:dyDescent="0.25">
      <c r="A4235" s="23" t="str">
        <f>Лист4!A4233</f>
        <v>г. Астрахань, ул. Яблочкова, д. 36</v>
      </c>
      <c r="B4235" s="49">
        <f t="shared" si="132"/>
        <v>458.21038297872337</v>
      </c>
      <c r="C4235" s="49">
        <f t="shared" si="133"/>
        <v>31.241617021276596</v>
      </c>
      <c r="D4235" s="30">
        <v>0</v>
      </c>
      <c r="E4235" s="31">
        <v>31.241617021276596</v>
      </c>
      <c r="F4235" s="32">
        <v>0</v>
      </c>
      <c r="G4235" s="32">
        <v>0</v>
      </c>
      <c r="H4235" s="32">
        <v>0</v>
      </c>
      <c r="I4235" s="32">
        <v>0</v>
      </c>
      <c r="J4235" s="29">
        <f>Лист4!E4233/1000</f>
        <v>489.452</v>
      </c>
      <c r="K4235" s="33"/>
      <c r="L4235" s="33"/>
    </row>
    <row r="4236" spans="1:12" s="47" customFormat="1" ht="54" customHeight="1" x14ac:dyDescent="0.25">
      <c r="A4236" s="23" t="str">
        <f>Лист4!A4234</f>
        <v>г. Астрахань, ул. Звездная, д. 7, корп. 3</v>
      </c>
      <c r="B4236" s="49">
        <f t="shared" si="132"/>
        <v>612.11208510638301</v>
      </c>
      <c r="C4236" s="49">
        <f t="shared" si="133"/>
        <v>41.734914893617017</v>
      </c>
      <c r="D4236" s="30">
        <v>0</v>
      </c>
      <c r="E4236" s="31">
        <v>41.734914893617017</v>
      </c>
      <c r="F4236" s="32">
        <v>0</v>
      </c>
      <c r="G4236" s="32">
        <v>0</v>
      </c>
      <c r="H4236" s="32">
        <v>0</v>
      </c>
      <c r="I4236" s="32">
        <v>0</v>
      </c>
      <c r="J4236" s="29">
        <f>Лист4!E4234/1000</f>
        <v>653.84699999999998</v>
      </c>
      <c r="K4236" s="33"/>
      <c r="L4236" s="33"/>
    </row>
    <row r="4237" spans="1:12" s="47" customFormat="1" ht="23.25" customHeight="1" x14ac:dyDescent="0.25">
      <c r="A4237" s="23" t="str">
        <f>Лист4!A4235</f>
        <v>г. Астрахань, ул. Звездная, д. 5, корп, 1</v>
      </c>
      <c r="B4237" s="49">
        <f t="shared" si="132"/>
        <v>213.9278595744681</v>
      </c>
      <c r="C4237" s="49">
        <f t="shared" si="133"/>
        <v>14.585990425531914</v>
      </c>
      <c r="D4237" s="30">
        <v>0</v>
      </c>
      <c r="E4237" s="31">
        <v>14.585990425531914</v>
      </c>
      <c r="F4237" s="32">
        <v>0</v>
      </c>
      <c r="G4237" s="32">
        <v>0</v>
      </c>
      <c r="H4237" s="32">
        <v>0</v>
      </c>
      <c r="I4237" s="32">
        <v>0</v>
      </c>
      <c r="J4237" s="29">
        <f>Лист4!E4235/1000</f>
        <v>228.51385000000002</v>
      </c>
      <c r="K4237" s="33"/>
      <c r="L4237" s="33"/>
    </row>
    <row r="4238" spans="1:12" s="47" customFormat="1" ht="23.25" customHeight="1" x14ac:dyDescent="0.25">
      <c r="A4238" s="23" t="str">
        <f>Лист4!A4236</f>
        <v>г. Астрахань, ул. Тютчева, д. 4</v>
      </c>
      <c r="B4238" s="49">
        <f t="shared" si="132"/>
        <v>551.02568680851061</v>
      </c>
      <c r="C4238" s="49">
        <f t="shared" si="133"/>
        <v>37.569933191489355</v>
      </c>
      <c r="D4238" s="30">
        <v>0</v>
      </c>
      <c r="E4238" s="31">
        <v>37.569933191489355</v>
      </c>
      <c r="F4238" s="32">
        <v>0</v>
      </c>
      <c r="G4238" s="32">
        <v>0</v>
      </c>
      <c r="H4238" s="32">
        <v>0</v>
      </c>
      <c r="I4238" s="32">
        <v>0</v>
      </c>
      <c r="J4238" s="29">
        <f>Лист4!E4236/1000</f>
        <v>588.59561999999994</v>
      </c>
      <c r="K4238" s="33"/>
      <c r="L4238" s="33"/>
    </row>
    <row r="4239" spans="1:12" s="47" customFormat="1" ht="23.25" customHeight="1" x14ac:dyDescent="0.25">
      <c r="A4239" s="23" t="str">
        <f>Лист4!A4237</f>
        <v>г. Астрахань, ул. Звездная, д. 23</v>
      </c>
      <c r="B4239" s="49">
        <f t="shared" si="132"/>
        <v>603.01354042553191</v>
      </c>
      <c r="C4239" s="49">
        <f t="shared" si="133"/>
        <v>41.114559574468082</v>
      </c>
      <c r="D4239" s="30">
        <v>0</v>
      </c>
      <c r="E4239" s="31">
        <v>41.114559574468082</v>
      </c>
      <c r="F4239" s="32">
        <v>0</v>
      </c>
      <c r="G4239" s="32">
        <v>0</v>
      </c>
      <c r="H4239" s="32">
        <v>0</v>
      </c>
      <c r="I4239" s="32">
        <v>0</v>
      </c>
      <c r="J4239" s="29">
        <f>Лист4!E4237/1000</f>
        <v>644.12810000000002</v>
      </c>
      <c r="K4239" s="33"/>
      <c r="L4239" s="33"/>
    </row>
    <row r="4240" spans="1:12" s="47" customFormat="1" ht="23.25" customHeight="1" x14ac:dyDescent="0.25">
      <c r="A4240" s="23" t="str">
        <f>Лист4!A4238</f>
        <v>г. Астрахань, ул. Полякова, д. 17</v>
      </c>
      <c r="B4240" s="49">
        <f t="shared" si="132"/>
        <v>1190.1042595744682</v>
      </c>
      <c r="C4240" s="49">
        <f t="shared" si="133"/>
        <v>61.575290425531918</v>
      </c>
      <c r="D4240" s="30">
        <v>0</v>
      </c>
      <c r="E4240" s="31">
        <v>61.575290425531918</v>
      </c>
      <c r="F4240" s="32">
        <v>0</v>
      </c>
      <c r="G4240" s="32">
        <v>0</v>
      </c>
      <c r="H4240" s="32">
        <v>0</v>
      </c>
      <c r="I4240" s="32">
        <v>287</v>
      </c>
      <c r="J4240" s="29">
        <f>Лист4!E4238/1000</f>
        <v>964.67955000000006</v>
      </c>
      <c r="K4240" s="33"/>
      <c r="L4240" s="33"/>
    </row>
    <row r="4241" spans="1:12" s="47" customFormat="1" ht="23.25" customHeight="1" x14ac:dyDescent="0.25">
      <c r="A4241" s="23" t="str">
        <f>Лист4!A4239</f>
        <v>г. Астрахань, ул. Румынская, д. 11</v>
      </c>
      <c r="B4241" s="49">
        <f t="shared" si="132"/>
        <v>411.54546212765962</v>
      </c>
      <c r="C4241" s="49">
        <f t="shared" si="133"/>
        <v>28.059917872340428</v>
      </c>
      <c r="D4241" s="30">
        <v>0</v>
      </c>
      <c r="E4241" s="31">
        <v>28.059917872340428</v>
      </c>
      <c r="F4241" s="32">
        <v>0</v>
      </c>
      <c r="G4241" s="32">
        <v>0</v>
      </c>
      <c r="H4241" s="32">
        <v>0</v>
      </c>
      <c r="I4241" s="32">
        <v>0</v>
      </c>
      <c r="J4241" s="29">
        <f>Лист4!E4239/1000</f>
        <v>439.60538000000003</v>
      </c>
      <c r="K4241" s="33"/>
      <c r="L4241" s="33"/>
    </row>
    <row r="4242" spans="1:12" s="47" customFormat="1" ht="23.25" customHeight="1" x14ac:dyDescent="0.25">
      <c r="A4242" s="23" t="str">
        <f>Лист4!A4240</f>
        <v>г. Астрахань, ул. Звездная, д. 27</v>
      </c>
      <c r="B4242" s="49">
        <f t="shared" si="132"/>
        <v>189.46436510638299</v>
      </c>
      <c r="C4242" s="49">
        <f t="shared" si="133"/>
        <v>12.918024893617021</v>
      </c>
      <c r="D4242" s="30">
        <v>0</v>
      </c>
      <c r="E4242" s="31">
        <v>12.918024893617021</v>
      </c>
      <c r="F4242" s="32">
        <v>0</v>
      </c>
      <c r="G4242" s="32">
        <v>0</v>
      </c>
      <c r="H4242" s="32">
        <v>0</v>
      </c>
      <c r="I4242" s="32">
        <v>0</v>
      </c>
      <c r="J4242" s="29">
        <f>Лист4!E4240/1000</f>
        <v>202.38239000000002</v>
      </c>
      <c r="K4242" s="33"/>
      <c r="L4242" s="33"/>
    </row>
    <row r="4243" spans="1:12" s="47" customFormat="1" ht="23.25" customHeight="1" x14ac:dyDescent="0.25">
      <c r="A4243" s="23" t="str">
        <f>Лист4!A4241</f>
        <v>г. Астрахань, ул. Космонавта В. Комарова, д. 144</v>
      </c>
      <c r="B4243" s="49">
        <f t="shared" si="132"/>
        <v>949.78392000000008</v>
      </c>
      <c r="C4243" s="49">
        <f t="shared" si="133"/>
        <v>19.812540000000006</v>
      </c>
      <c r="D4243" s="30">
        <v>0</v>
      </c>
      <c r="E4243" s="31">
        <v>19.812540000000006</v>
      </c>
      <c r="F4243" s="32">
        <v>0</v>
      </c>
      <c r="G4243" s="32">
        <v>0</v>
      </c>
      <c r="H4243" s="32">
        <v>0</v>
      </c>
      <c r="I4243" s="32">
        <v>659.2</v>
      </c>
      <c r="J4243" s="29">
        <f>Лист4!E4241/1000</f>
        <v>310.39646000000005</v>
      </c>
      <c r="K4243" s="33"/>
      <c r="L4243" s="33"/>
    </row>
    <row r="4244" spans="1:12" s="47" customFormat="1" ht="22.5" customHeight="1" x14ac:dyDescent="0.25">
      <c r="A4244" s="23" t="str">
        <f>Лист4!A4242</f>
        <v>п. Евпраксино, мкр. Юность, д. 7</v>
      </c>
      <c r="B4244" s="49">
        <f t="shared" si="132"/>
        <v>98.428823829787234</v>
      </c>
      <c r="C4244" s="49">
        <f t="shared" si="133"/>
        <v>6.7110561702127667</v>
      </c>
      <c r="D4244" s="30">
        <v>0</v>
      </c>
      <c r="E4244" s="31">
        <v>6.7110561702127667</v>
      </c>
      <c r="F4244" s="32">
        <v>0</v>
      </c>
      <c r="G4244" s="32">
        <v>0</v>
      </c>
      <c r="H4244" s="32">
        <v>0</v>
      </c>
      <c r="I4244" s="32">
        <v>0</v>
      </c>
      <c r="J4244" s="29">
        <f>Лист4!E4242/1000</f>
        <v>105.13988000000001</v>
      </c>
      <c r="K4244" s="33"/>
      <c r="L4244" s="33"/>
    </row>
    <row r="4245" spans="1:12" s="47" customFormat="1" ht="31.5" customHeight="1" x14ac:dyDescent="0.25">
      <c r="A4245" s="23" t="str">
        <f>Лист4!A4243</f>
        <v>г.Астрахань ул.С.Перовской дом №99 корп.1</v>
      </c>
      <c r="B4245" s="49">
        <f t="shared" si="132"/>
        <v>252.94159234042553</v>
      </c>
      <c r="C4245" s="49">
        <f t="shared" si="133"/>
        <v>17.246017659574466</v>
      </c>
      <c r="D4245" s="30">
        <v>0</v>
      </c>
      <c r="E4245" s="31">
        <v>17.246017659574466</v>
      </c>
      <c r="F4245" s="32">
        <v>0</v>
      </c>
      <c r="G4245" s="32">
        <v>0</v>
      </c>
      <c r="H4245" s="32">
        <v>0</v>
      </c>
      <c r="I4245" s="32">
        <v>0</v>
      </c>
      <c r="J4245" s="29">
        <f>Лист4!E4243/1000</f>
        <v>270.18761000000001</v>
      </c>
      <c r="K4245" s="33"/>
      <c r="L4245" s="33"/>
    </row>
    <row r="4246" spans="1:12" s="47" customFormat="1" ht="33" customHeight="1" x14ac:dyDescent="0.25">
      <c r="A4246" s="23" t="str">
        <f>Лист4!A4244</f>
        <v>Астрахань, Водников 9</v>
      </c>
      <c r="B4246" s="49">
        <f t="shared" si="132"/>
        <v>29.13455319148936</v>
      </c>
      <c r="C4246" s="49">
        <f t="shared" si="133"/>
        <v>1.9864468085106384</v>
      </c>
      <c r="D4246" s="30">
        <v>0</v>
      </c>
      <c r="E4246" s="31">
        <v>1.9864468085106384</v>
      </c>
      <c r="F4246" s="32">
        <v>0</v>
      </c>
      <c r="G4246" s="32">
        <v>0</v>
      </c>
      <c r="H4246" s="32">
        <v>0</v>
      </c>
      <c r="I4246" s="32">
        <v>0</v>
      </c>
      <c r="J4246" s="29">
        <f>Лист4!E4244/1000</f>
        <v>31.120999999999999</v>
      </c>
      <c r="K4246" s="33"/>
      <c r="L4246" s="33"/>
    </row>
    <row r="4247" spans="1:12" s="47" customFormat="1" ht="33" customHeight="1" x14ac:dyDescent="0.25">
      <c r="A4247" s="23" t="str">
        <f>Лист4!A4245</f>
        <v>Камызяк М. Горького 71</v>
      </c>
      <c r="B4247" s="49">
        <f t="shared" si="132"/>
        <v>0.51332085106382985</v>
      </c>
      <c r="C4247" s="49">
        <f t="shared" si="133"/>
        <v>3.4999148936170218E-2</v>
      </c>
      <c r="D4247" s="30">
        <v>0</v>
      </c>
      <c r="E4247" s="31">
        <v>3.4999148936170218E-2</v>
      </c>
      <c r="F4247" s="32">
        <v>0</v>
      </c>
      <c r="G4247" s="32">
        <v>0</v>
      </c>
      <c r="H4247" s="32">
        <v>0</v>
      </c>
      <c r="I4247" s="32">
        <v>0</v>
      </c>
      <c r="J4247" s="29">
        <f>Лист4!E4245/1000</f>
        <v>0.54832000000000003</v>
      </c>
      <c r="K4247" s="33"/>
      <c r="L4247" s="33"/>
    </row>
    <row r="4248" spans="1:12" s="47" customFormat="1" ht="33" customHeight="1" x14ac:dyDescent="0.25">
      <c r="A4248" s="23" t="str">
        <f>Лист4!A4246</f>
        <v>Астрахань, Маркина д.106</v>
      </c>
      <c r="B4248" s="49">
        <f t="shared" si="132"/>
        <v>607.1130765957447</v>
      </c>
      <c r="C4248" s="49">
        <f t="shared" si="133"/>
        <v>2.9940734042553192</v>
      </c>
      <c r="D4248" s="30">
        <v>0</v>
      </c>
      <c r="E4248" s="31">
        <v>2.9940734042553192</v>
      </c>
      <c r="F4248" s="32">
        <v>0</v>
      </c>
      <c r="G4248" s="32">
        <v>0</v>
      </c>
      <c r="H4248" s="32">
        <v>0</v>
      </c>
      <c r="I4248" s="32">
        <v>563.20000000000005</v>
      </c>
      <c r="J4248" s="29">
        <f>Лист4!E4246/1000</f>
        <v>46.907150000000001</v>
      </c>
      <c r="K4248" s="33"/>
      <c r="L4248" s="33"/>
    </row>
    <row r="4249" spans="1:12" s="47" customFormat="1" ht="28.5" customHeight="1" x14ac:dyDescent="0.25">
      <c r="A4249" s="23" t="str">
        <f>Лист4!A4247</f>
        <v>Астрахань, ул. Красного Знамени д.8</v>
      </c>
      <c r="B4249" s="49">
        <f t="shared" si="132"/>
        <v>172.47005276595743</v>
      </c>
      <c r="C4249" s="49">
        <f t="shared" si="133"/>
        <v>0.71386723404255314</v>
      </c>
      <c r="D4249" s="30">
        <v>0</v>
      </c>
      <c r="E4249" s="31">
        <v>0.71386723404255314</v>
      </c>
      <c r="F4249" s="32">
        <v>0</v>
      </c>
      <c r="G4249" s="32">
        <v>0</v>
      </c>
      <c r="H4249" s="32">
        <v>0</v>
      </c>
      <c r="I4249" s="32">
        <v>162</v>
      </c>
      <c r="J4249" s="29">
        <f>Лист4!E4247/1000</f>
        <v>11.183920000000001</v>
      </c>
      <c r="K4249" s="33"/>
      <c r="L4249" s="33"/>
    </row>
    <row r="4250" spans="1:12" s="47" customFormat="1" ht="28.5" customHeight="1" x14ac:dyDescent="0.25">
      <c r="A4250" s="23" t="str">
        <f>Лист4!A4248</f>
        <v>г.Ахтубинск ул.Буденного дом 8</v>
      </c>
      <c r="B4250" s="49">
        <f t="shared" si="132"/>
        <v>517.47558382978718</v>
      </c>
      <c r="C4250" s="49">
        <f t="shared" si="133"/>
        <v>35.282426170212773</v>
      </c>
      <c r="D4250" s="30">
        <v>0</v>
      </c>
      <c r="E4250" s="31">
        <v>35.282426170212773</v>
      </c>
      <c r="F4250" s="32">
        <v>0</v>
      </c>
      <c r="G4250" s="32">
        <v>0</v>
      </c>
      <c r="H4250" s="32">
        <v>0</v>
      </c>
      <c r="I4250" s="32">
        <v>0</v>
      </c>
      <c r="J4250" s="29">
        <f>Лист4!E4248/1000</f>
        <v>552.75801000000001</v>
      </c>
      <c r="K4250" s="33"/>
      <c r="L4250" s="33"/>
    </row>
    <row r="4251" spans="1:12" s="47" customFormat="1" ht="28.5" customHeight="1" x14ac:dyDescent="0.25">
      <c r="A4251" s="23" t="str">
        <f>Лист4!A4249</f>
        <v>г.Астрахань ул.В.Барсовой дом 13 корп.2</v>
      </c>
      <c r="B4251" s="49">
        <f t="shared" si="132"/>
        <v>416.40721872340424</v>
      </c>
      <c r="C4251" s="49">
        <f t="shared" si="133"/>
        <v>28.391401276595744</v>
      </c>
      <c r="D4251" s="30">
        <v>0</v>
      </c>
      <c r="E4251" s="31">
        <v>28.391401276595744</v>
      </c>
      <c r="F4251" s="32">
        <v>0</v>
      </c>
      <c r="G4251" s="32">
        <v>0</v>
      </c>
      <c r="H4251" s="32">
        <v>0</v>
      </c>
      <c r="I4251" s="32">
        <v>0</v>
      </c>
      <c r="J4251" s="29">
        <f>Лист4!E4249/1000</f>
        <v>444.79861999999997</v>
      </c>
      <c r="K4251" s="33"/>
      <c r="L4251" s="33"/>
    </row>
    <row r="4252" spans="1:12" s="47" customFormat="1" ht="28.5" customHeight="1" x14ac:dyDescent="0.25">
      <c r="A4252" s="23" t="str">
        <f>Лист4!A4250</f>
        <v>г.Астрахань ул. В. Барсовой д. 15 корпус 1</v>
      </c>
      <c r="B4252" s="49">
        <f t="shared" si="132"/>
        <v>1271.9764936170211</v>
      </c>
      <c r="C4252" s="49">
        <f t="shared" si="133"/>
        <v>13.38930638297872</v>
      </c>
      <c r="D4252" s="30">
        <v>0</v>
      </c>
      <c r="E4252" s="31">
        <v>13.38930638297872</v>
      </c>
      <c r="F4252" s="32">
        <v>0</v>
      </c>
      <c r="G4252" s="32">
        <v>0</v>
      </c>
      <c r="H4252" s="32">
        <v>0</v>
      </c>
      <c r="I4252" s="32">
        <v>1075.5999999999999</v>
      </c>
      <c r="J4252" s="29">
        <f>Лист4!E4250/1000</f>
        <v>209.76579999999998</v>
      </c>
      <c r="K4252" s="33"/>
      <c r="L4252" s="33"/>
    </row>
    <row r="4253" spans="1:12" s="47" customFormat="1" ht="28.5" customHeight="1" x14ac:dyDescent="0.25">
      <c r="A4253" s="23" t="str">
        <f>Лист4!A4251</f>
        <v>г.Астрахань ул.Куликова д.34</v>
      </c>
      <c r="B4253" s="49">
        <f t="shared" si="132"/>
        <v>512.17018553191485</v>
      </c>
      <c r="C4253" s="49">
        <f t="shared" si="133"/>
        <v>34.920694468085102</v>
      </c>
      <c r="D4253" s="30">
        <v>0</v>
      </c>
      <c r="E4253" s="31">
        <v>34.920694468085102</v>
      </c>
      <c r="F4253" s="32">
        <v>0</v>
      </c>
      <c r="G4253" s="32">
        <v>0</v>
      </c>
      <c r="H4253" s="32">
        <v>0</v>
      </c>
      <c r="I4253" s="32">
        <v>0</v>
      </c>
      <c r="J4253" s="29">
        <f>Лист4!E4251/1000</f>
        <v>547.09087999999997</v>
      </c>
      <c r="K4253" s="33"/>
      <c r="L4253" s="33"/>
    </row>
    <row r="4254" spans="1:12" s="47" customFormat="1" ht="28.5" customHeight="1" x14ac:dyDescent="0.25">
      <c r="A4254" s="23" t="str">
        <f>Лист4!A4252</f>
        <v>г.Астрахань ул.Б.Алексеева д.2а</v>
      </c>
      <c r="B4254" s="49">
        <f t="shared" si="132"/>
        <v>818.4493642553191</v>
      </c>
      <c r="C4254" s="49">
        <f t="shared" si="133"/>
        <v>55.803365744680846</v>
      </c>
      <c r="D4254" s="30">
        <v>0</v>
      </c>
      <c r="E4254" s="31">
        <v>55.803365744680846</v>
      </c>
      <c r="F4254" s="32">
        <v>0</v>
      </c>
      <c r="G4254" s="32">
        <v>0</v>
      </c>
      <c r="H4254" s="32">
        <v>0</v>
      </c>
      <c r="I4254" s="32">
        <v>0</v>
      </c>
      <c r="J4254" s="29">
        <f>Лист4!E4252/1000</f>
        <v>874.25272999999993</v>
      </c>
      <c r="K4254" s="33"/>
      <c r="L4254" s="33"/>
    </row>
    <row r="4255" spans="1:12" s="47" customFormat="1" ht="28.5" customHeight="1" x14ac:dyDescent="0.25">
      <c r="A4255" s="23" t="str">
        <f>Лист4!A4253</f>
        <v>г.Астрахань ул.2-ая Зеленгинская д.3 корп.1</v>
      </c>
      <c r="B4255" s="49">
        <f t="shared" si="132"/>
        <v>1467.5231914893618</v>
      </c>
      <c r="C4255" s="49">
        <f t="shared" si="133"/>
        <v>29.149308510638299</v>
      </c>
      <c r="D4255" s="30">
        <v>0</v>
      </c>
      <c r="E4255" s="31">
        <v>29.149308510638299</v>
      </c>
      <c r="F4255" s="32">
        <v>0</v>
      </c>
      <c r="G4255" s="32">
        <v>0</v>
      </c>
      <c r="H4255" s="32">
        <v>0</v>
      </c>
      <c r="I4255" s="32">
        <f>800+240</f>
        <v>1040</v>
      </c>
      <c r="J4255" s="29">
        <f>Лист4!E4253/1000</f>
        <v>456.67250000000001</v>
      </c>
      <c r="K4255" s="33"/>
      <c r="L4255" s="33"/>
    </row>
    <row r="4256" spans="1:12" s="47" customFormat="1" ht="28.5" customHeight="1" x14ac:dyDescent="0.25">
      <c r="A4256" s="23" t="str">
        <f>Лист4!A4254</f>
        <v>г.Астрахань ул. Луконина д. 8</v>
      </c>
      <c r="B4256" s="49">
        <f t="shared" si="132"/>
        <v>338.79662978723405</v>
      </c>
      <c r="C4256" s="49">
        <f t="shared" si="133"/>
        <v>23.099770212765961</v>
      </c>
      <c r="D4256" s="30">
        <v>0</v>
      </c>
      <c r="E4256" s="31">
        <v>23.099770212765961</v>
      </c>
      <c r="F4256" s="32">
        <v>0</v>
      </c>
      <c r="G4256" s="32">
        <v>0</v>
      </c>
      <c r="H4256" s="32">
        <v>0</v>
      </c>
      <c r="I4256" s="32">
        <v>0</v>
      </c>
      <c r="J4256" s="29">
        <f>Лист4!E4254/1000</f>
        <v>361.89640000000003</v>
      </c>
      <c r="K4256" s="33"/>
      <c r="L4256" s="33"/>
    </row>
    <row r="4257" spans="1:12" s="47" customFormat="1" ht="28.5" customHeight="1" x14ac:dyDescent="0.25">
      <c r="A4257" s="23" t="str">
        <f>Лист4!A4255</f>
        <v>г.Астрахань ул.Немова д.32</v>
      </c>
      <c r="B4257" s="49">
        <f t="shared" si="132"/>
        <v>1259.0337872340424</v>
      </c>
      <c r="C4257" s="49">
        <f t="shared" si="133"/>
        <v>85.843212765957446</v>
      </c>
      <c r="D4257" s="30">
        <v>0</v>
      </c>
      <c r="E4257" s="31">
        <v>85.843212765957446</v>
      </c>
      <c r="F4257" s="32">
        <v>0</v>
      </c>
      <c r="G4257" s="32">
        <v>0</v>
      </c>
      <c r="H4257" s="32">
        <v>0</v>
      </c>
      <c r="I4257" s="32">
        <v>0</v>
      </c>
      <c r="J4257" s="29">
        <f>Лист4!E4255/1000</f>
        <v>1344.877</v>
      </c>
      <c r="K4257" s="33"/>
      <c r="L4257" s="33"/>
    </row>
    <row r="4258" spans="1:12" s="47" customFormat="1" ht="54" customHeight="1" x14ac:dyDescent="0.25">
      <c r="A4258" s="23" t="str">
        <f>Лист4!A4256</f>
        <v>г.Астрахань ул.С.Перовской д.101/11</v>
      </c>
      <c r="B4258" s="49">
        <f t="shared" si="132"/>
        <v>1188.905735319149</v>
      </c>
      <c r="C4258" s="49">
        <f t="shared" si="133"/>
        <v>81.061754680851067</v>
      </c>
      <c r="D4258" s="30">
        <v>0</v>
      </c>
      <c r="E4258" s="31">
        <v>81.061754680851067</v>
      </c>
      <c r="F4258" s="32">
        <v>0</v>
      </c>
      <c r="G4258" s="32">
        <v>0</v>
      </c>
      <c r="H4258" s="32">
        <v>0</v>
      </c>
      <c r="I4258" s="32">
        <v>0</v>
      </c>
      <c r="J4258" s="29">
        <f>Лист4!E4256/1000</f>
        <v>1269.96749</v>
      </c>
      <c r="K4258" s="33"/>
      <c r="L4258" s="33"/>
    </row>
    <row r="4259" spans="1:12" s="47" customFormat="1" ht="54" customHeight="1" x14ac:dyDescent="0.25">
      <c r="A4259" s="23" t="str">
        <f>Лист4!A4257</f>
        <v>г.Астрахань пл.Ленина д.4</v>
      </c>
      <c r="B4259" s="49">
        <f t="shared" si="132"/>
        <v>470.91833191489366</v>
      </c>
      <c r="C4259" s="49">
        <f t="shared" si="133"/>
        <v>32.108068085106389</v>
      </c>
      <c r="D4259" s="30">
        <v>0</v>
      </c>
      <c r="E4259" s="31">
        <v>32.108068085106389</v>
      </c>
      <c r="F4259" s="32">
        <v>0</v>
      </c>
      <c r="G4259" s="32">
        <v>0</v>
      </c>
      <c r="H4259" s="32">
        <v>0</v>
      </c>
      <c r="I4259" s="32">
        <v>0</v>
      </c>
      <c r="J4259" s="29">
        <f>Лист4!E4257/1000</f>
        <v>503.02640000000002</v>
      </c>
      <c r="K4259" s="33"/>
      <c r="L4259" s="33"/>
    </row>
    <row r="4260" spans="1:12" s="47" customFormat="1" ht="29.25" customHeight="1" x14ac:dyDescent="0.25">
      <c r="A4260" s="23" t="str">
        <f>Лист4!A4258</f>
        <v>г.Астрахань ул. Маркина д. 48/2а</v>
      </c>
      <c r="B4260" s="49">
        <f t="shared" si="132"/>
        <v>484.69433872340426</v>
      </c>
      <c r="C4260" s="49">
        <f t="shared" si="133"/>
        <v>33.047341276595745</v>
      </c>
      <c r="D4260" s="30">
        <v>0</v>
      </c>
      <c r="E4260" s="31">
        <v>33.047341276595745</v>
      </c>
      <c r="F4260" s="32">
        <v>0</v>
      </c>
      <c r="G4260" s="32">
        <v>0</v>
      </c>
      <c r="H4260" s="32">
        <v>0</v>
      </c>
      <c r="I4260" s="32">
        <v>0</v>
      </c>
      <c r="J4260" s="29">
        <f>Лист4!E4258/1000</f>
        <v>517.74167999999997</v>
      </c>
      <c r="K4260" s="33"/>
      <c r="L4260" s="33"/>
    </row>
    <row r="4261" spans="1:12" s="47" customFormat="1" ht="54" customHeight="1" x14ac:dyDescent="0.25">
      <c r="A4261" s="23" t="str">
        <f>Лист4!A4259</f>
        <v>г.Астрахань ул.Куликова д.23</v>
      </c>
      <c r="B4261" s="49">
        <f t="shared" si="132"/>
        <v>1256.9028017021276</v>
      </c>
      <c r="C4261" s="49">
        <f t="shared" si="133"/>
        <v>85.697918297872334</v>
      </c>
      <c r="D4261" s="30">
        <v>0</v>
      </c>
      <c r="E4261" s="31">
        <v>85.697918297872334</v>
      </c>
      <c r="F4261" s="32">
        <v>0</v>
      </c>
      <c r="G4261" s="32">
        <v>0</v>
      </c>
      <c r="H4261" s="32">
        <v>0</v>
      </c>
      <c r="I4261" s="32">
        <v>0</v>
      </c>
      <c r="J4261" s="29">
        <f>Лист4!E4259/1000</f>
        <v>1342.6007199999999</v>
      </c>
      <c r="K4261" s="33"/>
      <c r="L4261" s="33"/>
    </row>
    <row r="4262" spans="1:12" s="47" customFormat="1" ht="18.75" customHeight="1" x14ac:dyDescent="0.25">
      <c r="A4262" s="23" t="str">
        <f>Лист4!A4260</f>
        <v>г.Астрахань ул.Моздокская д.64</v>
      </c>
      <c r="B4262" s="49">
        <f t="shared" si="132"/>
        <v>120.91285191489362</v>
      </c>
      <c r="C4262" s="49">
        <f t="shared" si="133"/>
        <v>8.2440580851063849</v>
      </c>
      <c r="D4262" s="30">
        <v>0</v>
      </c>
      <c r="E4262" s="31">
        <v>8.2440580851063849</v>
      </c>
      <c r="F4262" s="32">
        <v>0</v>
      </c>
      <c r="G4262" s="32">
        <v>0</v>
      </c>
      <c r="H4262" s="32">
        <v>0</v>
      </c>
      <c r="I4262" s="32">
        <v>0</v>
      </c>
      <c r="J4262" s="29">
        <f>Лист4!E4260/1000</f>
        <v>129.15691000000001</v>
      </c>
      <c r="K4262" s="33"/>
      <c r="L4262" s="33"/>
    </row>
    <row r="4263" spans="1:12" s="47" customFormat="1" ht="54" customHeight="1" x14ac:dyDescent="0.25">
      <c r="A4263" s="23" t="str">
        <f>Лист4!A4261</f>
        <v xml:space="preserve"> г. Знаменск, ул. Ленина, д. 3</v>
      </c>
      <c r="B4263" s="49">
        <f t="shared" si="132"/>
        <v>346.78799404255324</v>
      </c>
      <c r="C4263" s="49">
        <f t="shared" si="133"/>
        <v>23.644635957446809</v>
      </c>
      <c r="D4263" s="30">
        <v>0</v>
      </c>
      <c r="E4263" s="31">
        <v>23.644635957446809</v>
      </c>
      <c r="F4263" s="32">
        <v>0</v>
      </c>
      <c r="G4263" s="32">
        <v>0</v>
      </c>
      <c r="H4263" s="32">
        <v>0</v>
      </c>
      <c r="I4263" s="32">
        <v>0</v>
      </c>
      <c r="J4263" s="29">
        <f>Лист4!E4261/1000</f>
        <v>370.43263000000002</v>
      </c>
      <c r="K4263" s="33"/>
      <c r="L4263" s="33"/>
    </row>
    <row r="4264" spans="1:12" s="47" customFormat="1" ht="36.75" customHeight="1" x14ac:dyDescent="0.25">
      <c r="A4264" s="23" t="str">
        <f>Лист4!A4262</f>
        <v>г. Астрахань, ул. Космонавтов, д. 4, корпус 2</v>
      </c>
      <c r="B4264" s="49">
        <f t="shared" si="132"/>
        <v>598.03915319148928</v>
      </c>
      <c r="C4264" s="49">
        <f t="shared" si="133"/>
        <v>24.050396808510634</v>
      </c>
      <c r="D4264" s="30">
        <v>0</v>
      </c>
      <c r="E4264" s="31">
        <v>24.050396808510634</v>
      </c>
      <c r="F4264" s="32">
        <v>0</v>
      </c>
      <c r="G4264" s="32">
        <v>0</v>
      </c>
      <c r="H4264" s="32">
        <v>0</v>
      </c>
      <c r="I4264" s="32">
        <v>245.3</v>
      </c>
      <c r="J4264" s="29">
        <f>Лист4!E4262/1000</f>
        <v>376.78954999999996</v>
      </c>
      <c r="K4264" s="33"/>
      <c r="L4264" s="33"/>
    </row>
    <row r="4265" spans="1:12" s="47" customFormat="1" ht="54" customHeight="1" x14ac:dyDescent="0.25">
      <c r="A4265" s="23" t="str">
        <f>Лист4!A4263</f>
        <v>г. Астрахань, Энергетическая, д. 9, корпус 3</v>
      </c>
      <c r="B4265" s="49">
        <f t="shared" si="132"/>
        <v>559.81720510638297</v>
      </c>
      <c r="C4265" s="49">
        <f t="shared" si="133"/>
        <v>38.169354893617026</v>
      </c>
      <c r="D4265" s="30">
        <v>0</v>
      </c>
      <c r="E4265" s="31">
        <v>38.169354893617026</v>
      </c>
      <c r="F4265" s="32">
        <v>0</v>
      </c>
      <c r="G4265" s="32">
        <v>0</v>
      </c>
      <c r="H4265" s="32">
        <v>0</v>
      </c>
      <c r="I4265" s="32">
        <v>0</v>
      </c>
      <c r="J4265" s="29">
        <f>Лист4!E4263/1000</f>
        <v>597.98656000000005</v>
      </c>
      <c r="K4265" s="33"/>
      <c r="L4265" s="33"/>
    </row>
    <row r="4266" spans="1:12" s="47" customFormat="1" ht="54" customHeight="1" x14ac:dyDescent="0.25">
      <c r="A4266" s="23" t="str">
        <f>Лист4!A4264</f>
        <v>г. Астрахань, ул. Татищева, д. 16ж</v>
      </c>
      <c r="B4266" s="49">
        <f t="shared" si="132"/>
        <v>265.31469191489361</v>
      </c>
      <c r="C4266" s="49">
        <f t="shared" si="133"/>
        <v>18.089638085106383</v>
      </c>
      <c r="D4266" s="30">
        <v>0</v>
      </c>
      <c r="E4266" s="31">
        <v>18.089638085106383</v>
      </c>
      <c r="F4266" s="32">
        <v>0</v>
      </c>
      <c r="G4266" s="32">
        <v>0</v>
      </c>
      <c r="H4266" s="32">
        <v>0</v>
      </c>
      <c r="I4266" s="32">
        <v>0</v>
      </c>
      <c r="J4266" s="29">
        <f>Лист4!E4264/1000</f>
        <v>283.40433000000002</v>
      </c>
      <c r="K4266" s="33"/>
      <c r="L4266" s="33"/>
    </row>
    <row r="4267" spans="1:12" s="47" customFormat="1" ht="54" customHeight="1" x14ac:dyDescent="0.25">
      <c r="A4267" s="23" t="str">
        <f>Лист4!A4265</f>
        <v>г. Астрахань, ул.Водников, д. 8, корпус 3</v>
      </c>
      <c r="B4267" s="49">
        <f t="shared" si="132"/>
        <v>475.04146893617019</v>
      </c>
      <c r="C4267" s="49">
        <f t="shared" si="133"/>
        <v>32.389191063829784</v>
      </c>
      <c r="D4267" s="30">
        <v>0</v>
      </c>
      <c r="E4267" s="31">
        <v>32.389191063829784</v>
      </c>
      <c r="F4267" s="32">
        <v>0</v>
      </c>
      <c r="G4267" s="32">
        <v>0</v>
      </c>
      <c r="H4267" s="32">
        <v>0</v>
      </c>
      <c r="I4267" s="32">
        <v>0</v>
      </c>
      <c r="J4267" s="29">
        <f>Лист4!E4265/1000</f>
        <v>507.43065999999999</v>
      </c>
      <c r="K4267" s="33"/>
      <c r="L4267" s="33"/>
    </row>
    <row r="4268" spans="1:12" s="47" customFormat="1" ht="30" customHeight="1" x14ac:dyDescent="0.25">
      <c r="A4268" s="23" t="str">
        <f>Лист4!A4266</f>
        <v>г. Астрахань, ул. Космонавтов, д. 6, корп. 2</v>
      </c>
      <c r="B4268" s="49">
        <f t="shared" si="132"/>
        <v>68.745702978723415</v>
      </c>
      <c r="C4268" s="49">
        <f t="shared" si="133"/>
        <v>4.6872070212765964</v>
      </c>
      <c r="D4268" s="30">
        <v>0</v>
      </c>
      <c r="E4268" s="31">
        <v>4.6872070212765964</v>
      </c>
      <c r="F4268" s="32">
        <v>0</v>
      </c>
      <c r="G4268" s="32">
        <v>0</v>
      </c>
      <c r="H4268" s="32">
        <v>0</v>
      </c>
      <c r="I4268" s="32">
        <v>0</v>
      </c>
      <c r="J4268" s="29">
        <f>Лист4!E4266/1000</f>
        <v>73.432910000000007</v>
      </c>
      <c r="K4268" s="33"/>
      <c r="L4268" s="33"/>
    </row>
    <row r="4269" spans="1:12" s="47" customFormat="1" ht="54" customHeight="1" x14ac:dyDescent="0.25">
      <c r="A4269" s="23" t="str">
        <f>Лист4!A4267</f>
        <v>г. Астрахань, ул. Куликова, д. 73</v>
      </c>
      <c r="B4269" s="49">
        <f t="shared" si="132"/>
        <v>1413.2689531914893</v>
      </c>
      <c r="C4269" s="49">
        <f t="shared" si="133"/>
        <v>96.359246808510633</v>
      </c>
      <c r="D4269" s="30">
        <v>0</v>
      </c>
      <c r="E4269" s="31">
        <v>96.359246808510633</v>
      </c>
      <c r="F4269" s="32">
        <v>0</v>
      </c>
      <c r="G4269" s="32">
        <v>0</v>
      </c>
      <c r="H4269" s="32">
        <v>0</v>
      </c>
      <c r="I4269" s="32">
        <v>0</v>
      </c>
      <c r="J4269" s="29">
        <f>Лист4!E4267/1000</f>
        <v>1509.6281999999999</v>
      </c>
      <c r="K4269" s="33"/>
      <c r="L4269" s="33"/>
    </row>
    <row r="4270" spans="1:12" s="47" customFormat="1" ht="54" customHeight="1" x14ac:dyDescent="0.25">
      <c r="A4270" s="23" t="str">
        <f>Лист4!A4268</f>
        <v>Астраханская область, г. Знаменск, Проспект 9 Мая, д. 16Б</v>
      </c>
      <c r="B4270" s="49">
        <f t="shared" si="132"/>
        <v>452.20233276595746</v>
      </c>
      <c r="C4270" s="49">
        <f t="shared" si="133"/>
        <v>30.831977234042554</v>
      </c>
      <c r="D4270" s="30">
        <v>0</v>
      </c>
      <c r="E4270" s="31">
        <v>30.831977234042554</v>
      </c>
      <c r="F4270" s="32">
        <v>0</v>
      </c>
      <c r="G4270" s="32">
        <v>0</v>
      </c>
      <c r="H4270" s="32">
        <v>0</v>
      </c>
      <c r="I4270" s="32">
        <v>0</v>
      </c>
      <c r="J4270" s="29">
        <f>Лист4!E4268/1000</f>
        <v>483.03431</v>
      </c>
      <c r="K4270" s="33"/>
      <c r="L4270" s="33"/>
    </row>
    <row r="4271" spans="1:12" s="47" customFormat="1" ht="54" customHeight="1" x14ac:dyDescent="0.25">
      <c r="A4271" s="23" t="str">
        <f>Лист4!A4269</f>
        <v>Астраханская область, г. Знаменск, Проспект 9 Мая, д. 23</v>
      </c>
      <c r="B4271" s="49">
        <f t="shared" si="132"/>
        <v>131.42536000000001</v>
      </c>
      <c r="C4271" s="49">
        <f t="shared" si="133"/>
        <v>8.9608199999999982</v>
      </c>
      <c r="D4271" s="30">
        <v>0</v>
      </c>
      <c r="E4271" s="31">
        <v>8.9608199999999982</v>
      </c>
      <c r="F4271" s="32">
        <v>0</v>
      </c>
      <c r="G4271" s="32">
        <v>0</v>
      </c>
      <c r="H4271" s="32">
        <v>0</v>
      </c>
      <c r="I4271" s="32">
        <v>0</v>
      </c>
      <c r="J4271" s="29">
        <f>Лист4!E4269/1000</f>
        <v>140.38618</v>
      </c>
      <c r="K4271" s="33"/>
      <c r="L4271" s="33"/>
    </row>
    <row r="4272" spans="1:12" s="47" customFormat="1" ht="54" customHeight="1" x14ac:dyDescent="0.25">
      <c r="A4272" s="23" t="str">
        <f>Лист4!A4270</f>
        <v>г. Астрахань, ул. Боевая, д. 75, корп.2</v>
      </c>
      <c r="B4272" s="49">
        <f t="shared" si="132"/>
        <v>604.84431489361691</v>
      </c>
      <c r="C4272" s="49">
        <f t="shared" si="133"/>
        <v>41.239385106382969</v>
      </c>
      <c r="D4272" s="30">
        <v>0</v>
      </c>
      <c r="E4272" s="31">
        <v>41.239385106382969</v>
      </c>
      <c r="F4272" s="32">
        <v>0</v>
      </c>
      <c r="G4272" s="32">
        <v>0</v>
      </c>
      <c r="H4272" s="32">
        <v>0</v>
      </c>
      <c r="I4272" s="32">
        <v>0</v>
      </c>
      <c r="J4272" s="29">
        <f>Лист4!E4270/1000</f>
        <v>646.08369999999991</v>
      </c>
      <c r="K4272" s="33"/>
      <c r="L4272" s="33"/>
    </row>
    <row r="4273" spans="1:12" s="47" customFormat="1" ht="25.5" customHeight="1" x14ac:dyDescent="0.25">
      <c r="A4273" s="23" t="str">
        <f>Лист4!A4271</f>
        <v>г. Астрахань, ул. Звездная, д. 3, корп. 3</v>
      </c>
      <c r="B4273" s="49">
        <f t="shared" si="132"/>
        <v>442.00780425531917</v>
      </c>
      <c r="C4273" s="49">
        <f t="shared" si="133"/>
        <v>30.136895744680849</v>
      </c>
      <c r="D4273" s="30">
        <v>0</v>
      </c>
      <c r="E4273" s="31">
        <v>30.136895744680849</v>
      </c>
      <c r="F4273" s="32">
        <v>0</v>
      </c>
      <c r="G4273" s="32">
        <v>0</v>
      </c>
      <c r="H4273" s="32">
        <v>0</v>
      </c>
      <c r="I4273" s="32">
        <v>0</v>
      </c>
      <c r="J4273" s="29">
        <f>Лист4!E4271/1000</f>
        <v>472.1447</v>
      </c>
      <c r="K4273" s="33"/>
      <c r="L4273" s="33"/>
    </row>
    <row r="4274" spans="1:12" s="47" customFormat="1" ht="54" customHeight="1" x14ac:dyDescent="0.25">
      <c r="A4274" s="23" t="str">
        <f>Лист4!A4272</f>
        <v>Астраханская область, Приволжский район, с. Евпраксино, ул. Ленина, д. 35</v>
      </c>
      <c r="B4274" s="49">
        <f t="shared" si="132"/>
        <v>57.587724255319152</v>
      </c>
      <c r="C4274" s="49">
        <f t="shared" si="133"/>
        <v>3.9264357446808509</v>
      </c>
      <c r="D4274" s="30">
        <v>0</v>
      </c>
      <c r="E4274" s="31">
        <v>3.9264357446808509</v>
      </c>
      <c r="F4274" s="32">
        <v>0</v>
      </c>
      <c r="G4274" s="32">
        <v>0</v>
      </c>
      <c r="H4274" s="32">
        <v>0</v>
      </c>
      <c r="I4274" s="32">
        <v>0</v>
      </c>
      <c r="J4274" s="29">
        <f>Лист4!E4272/1000</f>
        <v>61.514160000000004</v>
      </c>
      <c r="K4274" s="33"/>
      <c r="L4274" s="33"/>
    </row>
    <row r="4275" spans="1:12" s="47" customFormat="1" ht="31.5" customHeight="1" x14ac:dyDescent="0.25">
      <c r="A4275" s="23" t="str">
        <f>Лист4!A4273</f>
        <v>г. Астрахань, ул. Коммунистическая, д. 56</v>
      </c>
      <c r="B4275" s="49">
        <f t="shared" si="132"/>
        <v>509.05257021276589</v>
      </c>
      <c r="C4275" s="49">
        <f t="shared" si="133"/>
        <v>34.708129787234036</v>
      </c>
      <c r="D4275" s="30">
        <v>0</v>
      </c>
      <c r="E4275" s="31">
        <v>34.708129787234036</v>
      </c>
      <c r="F4275" s="32">
        <v>0</v>
      </c>
      <c r="G4275" s="32">
        <v>0</v>
      </c>
      <c r="H4275" s="32">
        <v>0</v>
      </c>
      <c r="I4275" s="32">
        <v>0</v>
      </c>
      <c r="J4275" s="29">
        <f>Лист4!E4273/1000</f>
        <v>543.76069999999993</v>
      </c>
      <c r="K4275" s="33"/>
      <c r="L4275" s="33"/>
    </row>
    <row r="4276" spans="1:12" s="47" customFormat="1" ht="21" customHeight="1" x14ac:dyDescent="0.25">
      <c r="A4276" s="23" t="str">
        <f>Лист4!A4274</f>
        <v>г. Астрахань, ул. Медиков, д. 3/3</v>
      </c>
      <c r="B4276" s="49">
        <f t="shared" si="132"/>
        <v>146.84604936170214</v>
      </c>
      <c r="C4276" s="49">
        <f t="shared" si="133"/>
        <v>10.012230638297872</v>
      </c>
      <c r="D4276" s="30">
        <v>0</v>
      </c>
      <c r="E4276" s="31">
        <v>10.012230638297872</v>
      </c>
      <c r="F4276" s="32">
        <v>0</v>
      </c>
      <c r="G4276" s="32">
        <v>0</v>
      </c>
      <c r="H4276" s="32">
        <v>0</v>
      </c>
      <c r="I4276" s="32">
        <v>0</v>
      </c>
      <c r="J4276" s="29">
        <f>Лист4!E4274/1000</f>
        <v>156.85828000000001</v>
      </c>
      <c r="K4276" s="33"/>
      <c r="L4276" s="33"/>
    </row>
    <row r="4277" spans="1:12" s="47" customFormat="1" ht="18" customHeight="1" x14ac:dyDescent="0.25">
      <c r="A4277" s="23" t="str">
        <f>Лист4!A4275</f>
        <v>г. Астрахань, ул. Победы, д. 54</v>
      </c>
      <c r="B4277" s="49">
        <f t="shared" si="132"/>
        <v>1725.0677719148939</v>
      </c>
      <c r="C4277" s="49">
        <f t="shared" si="133"/>
        <v>25.852348085106385</v>
      </c>
      <c r="D4277" s="30">
        <v>0</v>
      </c>
      <c r="E4277" s="31">
        <v>25.852348085106385</v>
      </c>
      <c r="F4277" s="32">
        <v>0</v>
      </c>
      <c r="G4277" s="32">
        <v>0</v>
      </c>
      <c r="H4277" s="32">
        <v>0</v>
      </c>
      <c r="I4277" s="32">
        <v>1345.9</v>
      </c>
      <c r="J4277" s="29">
        <f>Лист4!E4275/1000</f>
        <v>405.02012000000002</v>
      </c>
      <c r="K4277" s="33"/>
      <c r="L4277" s="33"/>
    </row>
    <row r="4278" spans="1:12" s="47" customFormat="1" ht="54" customHeight="1" x14ac:dyDescent="0.25">
      <c r="A4278" s="23" t="str">
        <f>Лист4!A4276</f>
        <v>г. Астрахань, ул. Шаумяна, д. 15</v>
      </c>
      <c r="B4278" s="49">
        <f t="shared" si="132"/>
        <v>54.583217021276596</v>
      </c>
      <c r="C4278" s="49">
        <f t="shared" si="133"/>
        <v>3.7215829787234043</v>
      </c>
      <c r="D4278" s="30">
        <v>0</v>
      </c>
      <c r="E4278" s="31">
        <v>3.7215829787234043</v>
      </c>
      <c r="F4278" s="32">
        <v>0</v>
      </c>
      <c r="G4278" s="32">
        <v>0</v>
      </c>
      <c r="H4278" s="32">
        <v>0</v>
      </c>
      <c r="I4278" s="32">
        <v>0</v>
      </c>
      <c r="J4278" s="29">
        <f>Лист4!E4276/1000</f>
        <v>58.3048</v>
      </c>
      <c r="K4278" s="33"/>
      <c r="L4278" s="33"/>
    </row>
    <row r="4279" spans="1:12" s="47" customFormat="1" ht="25.5" customHeight="1" x14ac:dyDescent="0.25">
      <c r="A4279" s="23" t="str">
        <f>Лист4!A4277</f>
        <v>Атрахань, Нариманова 2В</v>
      </c>
      <c r="B4279" s="49">
        <f t="shared" si="132"/>
        <v>522.96904851063823</v>
      </c>
      <c r="C4279" s="49">
        <f t="shared" si="133"/>
        <v>20.466071489361699</v>
      </c>
      <c r="D4279" s="30">
        <v>0</v>
      </c>
      <c r="E4279" s="31">
        <v>20.466071489361699</v>
      </c>
      <c r="F4279" s="32">
        <v>0</v>
      </c>
      <c r="G4279" s="32">
        <v>0</v>
      </c>
      <c r="H4279" s="32">
        <v>0</v>
      </c>
      <c r="I4279" s="32">
        <v>222.8</v>
      </c>
      <c r="J4279" s="29">
        <f>Лист4!E4277/1000</f>
        <v>320.63511999999997</v>
      </c>
      <c r="K4279" s="33"/>
      <c r="L4279" s="33"/>
    </row>
    <row r="4280" spans="1:12" s="47" customFormat="1" ht="29.25" customHeight="1" x14ac:dyDescent="0.25">
      <c r="A4280" s="23" t="str">
        <f>Лист4!A4278</f>
        <v>Астрахань, ул. Воробьева д.11/11</v>
      </c>
      <c r="B4280" s="49">
        <f t="shared" si="132"/>
        <v>1984.1582808510634</v>
      </c>
      <c r="C4280" s="49">
        <f t="shared" si="133"/>
        <v>135.28351914893614</v>
      </c>
      <c r="D4280" s="30">
        <v>0</v>
      </c>
      <c r="E4280" s="31">
        <v>135.28351914893614</v>
      </c>
      <c r="F4280" s="32">
        <v>0</v>
      </c>
      <c r="G4280" s="32">
        <v>0</v>
      </c>
      <c r="H4280" s="32">
        <v>0</v>
      </c>
      <c r="I4280" s="32">
        <v>0</v>
      </c>
      <c r="J4280" s="29">
        <f>Лист4!E4278/1000</f>
        <v>2119.4417999999996</v>
      </c>
      <c r="K4280" s="33"/>
      <c r="L4280" s="33"/>
    </row>
    <row r="4281" spans="1:12" s="47" customFormat="1" ht="27.75" customHeight="1" x14ac:dyDescent="0.25">
      <c r="A4281" s="23" t="str">
        <f>Лист4!A4279</f>
        <v>Астрахань, ул.Нариманова д.2г</v>
      </c>
      <c r="B4281" s="49">
        <f t="shared" si="132"/>
        <v>542.41947404255313</v>
      </c>
      <c r="C4281" s="49">
        <f t="shared" si="133"/>
        <v>36.983145957446801</v>
      </c>
      <c r="D4281" s="30">
        <v>0</v>
      </c>
      <c r="E4281" s="31">
        <v>36.983145957446801</v>
      </c>
      <c r="F4281" s="32">
        <v>0</v>
      </c>
      <c r="G4281" s="32">
        <v>0</v>
      </c>
      <c r="H4281" s="32">
        <v>0</v>
      </c>
      <c r="I4281" s="32"/>
      <c r="J4281" s="29">
        <f>Лист4!E4279/1000</f>
        <v>579.40261999999996</v>
      </c>
      <c r="K4281" s="33"/>
      <c r="L4281" s="33"/>
    </row>
    <row r="4282" spans="1:12" s="47" customFormat="1" ht="54" customHeight="1" x14ac:dyDescent="0.25">
      <c r="A4282" s="23" t="str">
        <f>Лист4!A4280</f>
        <v>Астрахань, ул. Фунтовское шоссе д. 10</v>
      </c>
      <c r="B4282" s="49">
        <f t="shared" si="132"/>
        <v>526.63163744680844</v>
      </c>
      <c r="C4282" s="49">
        <f t="shared" si="133"/>
        <v>35.906702553191487</v>
      </c>
      <c r="D4282" s="30">
        <v>0</v>
      </c>
      <c r="E4282" s="31">
        <v>35.906702553191487</v>
      </c>
      <c r="F4282" s="32">
        <v>0</v>
      </c>
      <c r="G4282" s="32">
        <v>0</v>
      </c>
      <c r="H4282" s="32">
        <v>0</v>
      </c>
      <c r="I4282" s="32">
        <v>0</v>
      </c>
      <c r="J4282" s="29">
        <f>Лист4!E4280/1000</f>
        <v>562.53833999999995</v>
      </c>
      <c r="K4282" s="33"/>
      <c r="L4282" s="33"/>
    </row>
    <row r="4283" spans="1:12" s="47" customFormat="1" ht="30" customHeight="1" x14ac:dyDescent="0.25">
      <c r="A4283" s="23" t="str">
        <f>Лист4!A4281</f>
        <v>г.Астрахань ул. Б. Алексеева д. 43</v>
      </c>
      <c r="B4283" s="49">
        <f t="shared" si="132"/>
        <v>237.70899829787234</v>
      </c>
      <c r="C4283" s="49">
        <f t="shared" si="133"/>
        <v>16.207431702127657</v>
      </c>
      <c r="D4283" s="30">
        <v>0</v>
      </c>
      <c r="E4283" s="31">
        <v>16.207431702127657</v>
      </c>
      <c r="F4283" s="32">
        <v>0</v>
      </c>
      <c r="G4283" s="32">
        <v>0</v>
      </c>
      <c r="H4283" s="32">
        <v>0</v>
      </c>
      <c r="I4283" s="32">
        <v>0</v>
      </c>
      <c r="J4283" s="29">
        <f>Лист4!E4281/1000</f>
        <v>253.91642999999999</v>
      </c>
      <c r="K4283" s="33"/>
      <c r="L4283" s="33"/>
    </row>
    <row r="4284" spans="1:12" s="47" customFormat="1" ht="30" customHeight="1" x14ac:dyDescent="0.25">
      <c r="A4284" s="23" t="str">
        <f>Лист4!A4282</f>
        <v>г.Ахтубинск ул. Буденного д. 5</v>
      </c>
      <c r="B4284" s="49">
        <f t="shared" si="132"/>
        <v>409.81145021276598</v>
      </c>
      <c r="C4284" s="49">
        <f t="shared" si="133"/>
        <v>27.941689787234047</v>
      </c>
      <c r="D4284" s="30">
        <v>0</v>
      </c>
      <c r="E4284" s="31">
        <v>27.941689787234047</v>
      </c>
      <c r="F4284" s="32">
        <v>0</v>
      </c>
      <c r="G4284" s="32">
        <v>0</v>
      </c>
      <c r="H4284" s="32">
        <v>0</v>
      </c>
      <c r="I4284" s="32">
        <v>0</v>
      </c>
      <c r="J4284" s="29">
        <f>Лист4!E4282/1000</f>
        <v>437.75314000000003</v>
      </c>
      <c r="K4284" s="33"/>
      <c r="L4284" s="33"/>
    </row>
    <row r="4285" spans="1:12" s="47" customFormat="1" ht="30" customHeight="1" x14ac:dyDescent="0.25">
      <c r="A4285" s="23" t="str">
        <f>Лист4!A4283</f>
        <v>г.Астрахань ул.Джона Рида д.3</v>
      </c>
      <c r="B4285" s="49">
        <f t="shared" si="132"/>
        <v>94.947918297872334</v>
      </c>
      <c r="C4285" s="49">
        <f t="shared" si="133"/>
        <v>6.4737217021276594</v>
      </c>
      <c r="D4285" s="30">
        <v>0</v>
      </c>
      <c r="E4285" s="31">
        <v>6.4737217021276594</v>
      </c>
      <c r="F4285" s="32">
        <v>0</v>
      </c>
      <c r="G4285" s="32">
        <v>0</v>
      </c>
      <c r="H4285" s="32">
        <v>0</v>
      </c>
      <c r="I4285" s="32">
        <v>0</v>
      </c>
      <c r="J4285" s="29">
        <f>Лист4!E4283/1000</f>
        <v>101.42164</v>
      </c>
      <c r="K4285" s="33"/>
      <c r="L4285" s="33"/>
    </row>
    <row r="4286" spans="1:12" s="47" customFormat="1" ht="30" customHeight="1" x14ac:dyDescent="0.25">
      <c r="A4286" s="23" t="str">
        <f>Лист4!A4284</f>
        <v xml:space="preserve">г.Астрахань ул.Красноармейская д.25 А </v>
      </c>
      <c r="B4286" s="49">
        <f t="shared" si="132"/>
        <v>681.09378978723407</v>
      </c>
      <c r="C4286" s="49">
        <f t="shared" si="133"/>
        <v>18.585940212765959</v>
      </c>
      <c r="D4286" s="30">
        <v>0</v>
      </c>
      <c r="E4286" s="31">
        <v>18.585940212765959</v>
      </c>
      <c r="F4286" s="32">
        <v>0</v>
      </c>
      <c r="G4286" s="32">
        <v>0</v>
      </c>
      <c r="H4286" s="32">
        <v>0</v>
      </c>
      <c r="I4286" s="32">
        <v>408.5</v>
      </c>
      <c r="J4286" s="29">
        <f>Лист4!E4284/1000</f>
        <v>291.17973000000001</v>
      </c>
      <c r="K4286" s="33"/>
      <c r="L4286" s="33"/>
    </row>
    <row r="4287" spans="1:12" s="47" customFormat="1" ht="30" customHeight="1" x14ac:dyDescent="0.25">
      <c r="A4287" s="23" t="str">
        <f>Лист4!A4285</f>
        <v>г.Астрахань, ул.Проспект Бумажников д.17 корп.1</v>
      </c>
      <c r="B4287" s="49">
        <f t="shared" si="132"/>
        <v>625.38328085106389</v>
      </c>
      <c r="C4287" s="49">
        <f t="shared" si="133"/>
        <v>42.639769148936168</v>
      </c>
      <c r="D4287" s="30">
        <v>0</v>
      </c>
      <c r="E4287" s="31">
        <v>42.639769148936168</v>
      </c>
      <c r="F4287" s="32">
        <v>0</v>
      </c>
      <c r="G4287" s="32">
        <v>0</v>
      </c>
      <c r="H4287" s="32">
        <v>0</v>
      </c>
      <c r="I4287" s="32"/>
      <c r="J4287" s="29">
        <f>Лист4!E4285/1000</f>
        <v>668.02305000000001</v>
      </c>
      <c r="K4287" s="33"/>
      <c r="L4287" s="33"/>
    </row>
    <row r="4288" spans="1:12" s="47" customFormat="1" ht="30" customHeight="1" x14ac:dyDescent="0.25">
      <c r="A4288" s="23" t="str">
        <f>Лист4!A4286</f>
        <v>г.Астрахань ул.Б.Хмельницкого д.7 корп.2</v>
      </c>
      <c r="B4288" s="49">
        <f t="shared" si="132"/>
        <v>66.68491148936171</v>
      </c>
      <c r="C4288" s="49">
        <f t="shared" si="133"/>
        <v>4.546698510638298</v>
      </c>
      <c r="D4288" s="30">
        <v>0</v>
      </c>
      <c r="E4288" s="31">
        <v>4.546698510638298</v>
      </c>
      <c r="F4288" s="32">
        <v>0</v>
      </c>
      <c r="G4288" s="32">
        <v>0</v>
      </c>
      <c r="H4288" s="32">
        <v>0</v>
      </c>
      <c r="I4288" s="32">
        <v>0</v>
      </c>
      <c r="J4288" s="29">
        <f>Лист4!E4286/1000</f>
        <v>71.231610000000003</v>
      </c>
      <c r="K4288" s="33"/>
      <c r="L4288" s="33"/>
    </row>
    <row r="4289" spans="1:12" s="47" customFormat="1" ht="30" customHeight="1" x14ac:dyDescent="0.25">
      <c r="A4289" s="23" t="str">
        <f>Лист4!A4287</f>
        <v>г.Астрахань ул.Джона Рида д.29</v>
      </c>
      <c r="B4289" s="49">
        <f t="shared" si="132"/>
        <v>710.48350297872344</v>
      </c>
      <c r="C4289" s="49">
        <f t="shared" si="133"/>
        <v>48.442057021276597</v>
      </c>
      <c r="D4289" s="30">
        <v>0</v>
      </c>
      <c r="E4289" s="31">
        <v>48.442057021276597</v>
      </c>
      <c r="F4289" s="32">
        <v>0</v>
      </c>
      <c r="G4289" s="32">
        <v>0</v>
      </c>
      <c r="H4289" s="32">
        <v>0</v>
      </c>
      <c r="I4289" s="32">
        <v>0</v>
      </c>
      <c r="J4289" s="29">
        <f>Лист4!E4287/1000</f>
        <v>758.92556000000002</v>
      </c>
      <c r="K4289" s="33"/>
      <c r="L4289" s="33"/>
    </row>
    <row r="4290" spans="1:12" s="47" customFormat="1" ht="30.75" customHeight="1" x14ac:dyDescent="0.25">
      <c r="A4290" s="23" t="str">
        <f>Лист4!A4288</f>
        <v>г.Астрахань ул.Н.Островского д.55</v>
      </c>
      <c r="B4290" s="49">
        <f t="shared" si="132"/>
        <v>153.92564936170214</v>
      </c>
      <c r="C4290" s="49">
        <f t="shared" si="133"/>
        <v>10.494930638297872</v>
      </c>
      <c r="D4290" s="30">
        <v>0</v>
      </c>
      <c r="E4290" s="31">
        <v>10.494930638297872</v>
      </c>
      <c r="F4290" s="32">
        <v>0</v>
      </c>
      <c r="G4290" s="32">
        <v>0</v>
      </c>
      <c r="H4290" s="32">
        <v>0</v>
      </c>
      <c r="I4290" s="32">
        <v>0</v>
      </c>
      <c r="J4290" s="29">
        <f>Лист4!E4288/1000</f>
        <v>164.42058</v>
      </c>
      <c r="K4290" s="33"/>
      <c r="L4290" s="33"/>
    </row>
    <row r="4291" spans="1:12" s="47" customFormat="1" ht="30.75" customHeight="1" x14ac:dyDescent="0.25">
      <c r="A4291" s="23" t="str">
        <f>Лист4!A4289</f>
        <v>г.Астрахань ул.Дзержинского д.44</v>
      </c>
      <c r="B4291" s="49">
        <f t="shared" ref="B4291:B4354" si="134">J4291+I4291-E4291</f>
        <v>673.30762212765956</v>
      </c>
      <c r="C4291" s="49">
        <f t="shared" ref="C4291:C4354" si="135">E4291</f>
        <v>45.907337872340428</v>
      </c>
      <c r="D4291" s="30">
        <v>0</v>
      </c>
      <c r="E4291" s="31">
        <v>45.907337872340428</v>
      </c>
      <c r="F4291" s="32">
        <v>0</v>
      </c>
      <c r="G4291" s="32">
        <v>0</v>
      </c>
      <c r="H4291" s="32">
        <v>0</v>
      </c>
      <c r="I4291" s="32">
        <v>0</v>
      </c>
      <c r="J4291" s="29">
        <f>Лист4!E4289/1000</f>
        <v>719.21496000000002</v>
      </c>
      <c r="K4291" s="33"/>
      <c r="L4291" s="33"/>
    </row>
    <row r="4292" spans="1:12" s="47" customFormat="1" ht="30.75" customHeight="1" x14ac:dyDescent="0.25">
      <c r="A4292" s="23" t="str">
        <f>Лист4!A4290</f>
        <v>г.Астрахань пл.Шаумяна д.2 А</v>
      </c>
      <c r="B4292" s="49">
        <f t="shared" si="134"/>
        <v>229.33166042553194</v>
      </c>
      <c r="C4292" s="49">
        <f t="shared" si="135"/>
        <v>15.636249574468085</v>
      </c>
      <c r="D4292" s="30">
        <v>0</v>
      </c>
      <c r="E4292" s="31">
        <v>15.636249574468085</v>
      </c>
      <c r="F4292" s="32">
        <v>0</v>
      </c>
      <c r="G4292" s="32">
        <v>0</v>
      </c>
      <c r="H4292" s="32">
        <v>0</v>
      </c>
      <c r="I4292" s="32"/>
      <c r="J4292" s="29">
        <f>Лист4!E4290/1000</f>
        <v>244.96791000000002</v>
      </c>
      <c r="K4292" s="33"/>
      <c r="L4292" s="33"/>
    </row>
    <row r="4293" spans="1:12" s="47" customFormat="1" ht="54" customHeight="1" x14ac:dyDescent="0.25">
      <c r="A4293" s="23" t="str">
        <f>Лист4!A4291</f>
        <v>г.Астрахань ул.Боевая д.78</v>
      </c>
      <c r="B4293" s="49">
        <f t="shared" si="134"/>
        <v>848.20809021276591</v>
      </c>
      <c r="C4293" s="49">
        <f t="shared" si="135"/>
        <v>57.832369787234043</v>
      </c>
      <c r="D4293" s="30">
        <v>0</v>
      </c>
      <c r="E4293" s="31">
        <v>57.832369787234043</v>
      </c>
      <c r="F4293" s="32">
        <v>0</v>
      </c>
      <c r="G4293" s="32">
        <v>0</v>
      </c>
      <c r="H4293" s="32">
        <v>0</v>
      </c>
      <c r="I4293" s="32">
        <v>0</v>
      </c>
      <c r="J4293" s="29">
        <f>Лист4!E4291/1000</f>
        <v>906.04045999999994</v>
      </c>
      <c r="K4293" s="33"/>
      <c r="L4293" s="33"/>
    </row>
    <row r="4294" spans="1:12" s="47" customFormat="1" ht="54" customHeight="1" x14ac:dyDescent="0.25">
      <c r="A4294" s="23" t="str">
        <f>Лист4!A4292</f>
        <v>г.Астрахань ул.Украинская д.13</v>
      </c>
      <c r="B4294" s="49">
        <f t="shared" si="134"/>
        <v>695.2668238297872</v>
      </c>
      <c r="C4294" s="49">
        <f t="shared" si="135"/>
        <v>47.404556170212764</v>
      </c>
      <c r="D4294" s="30">
        <v>0</v>
      </c>
      <c r="E4294" s="31">
        <v>47.404556170212764</v>
      </c>
      <c r="F4294" s="32">
        <v>0</v>
      </c>
      <c r="G4294" s="32">
        <v>0</v>
      </c>
      <c r="H4294" s="32">
        <v>0</v>
      </c>
      <c r="I4294" s="32"/>
      <c r="J4294" s="29">
        <f>Лист4!E4292/1000</f>
        <v>742.67138</v>
      </c>
      <c r="K4294" s="33"/>
      <c r="L4294" s="33"/>
    </row>
    <row r="4295" spans="1:12" s="47" customFormat="1" ht="30.75" customHeight="1" x14ac:dyDescent="0.25">
      <c r="A4295" s="23" t="str">
        <f>Лист4!A4293</f>
        <v>г.Астрахань ул.Адмиралтейская д.4</v>
      </c>
      <c r="B4295" s="49">
        <f t="shared" si="134"/>
        <v>625.55269957446808</v>
      </c>
      <c r="C4295" s="49">
        <f t="shared" si="135"/>
        <v>42.651320425531921</v>
      </c>
      <c r="D4295" s="30">
        <v>0</v>
      </c>
      <c r="E4295" s="31">
        <v>42.651320425531921</v>
      </c>
      <c r="F4295" s="32">
        <v>0</v>
      </c>
      <c r="G4295" s="32">
        <v>0</v>
      </c>
      <c r="H4295" s="32">
        <v>0</v>
      </c>
      <c r="I4295" s="32"/>
      <c r="J4295" s="29">
        <f>Лист4!E4293/1000</f>
        <v>668.20402000000001</v>
      </c>
      <c r="K4295" s="33"/>
      <c r="L4295" s="33"/>
    </row>
    <row r="4296" spans="1:12" s="47" customFormat="1" ht="30.75" customHeight="1" x14ac:dyDescent="0.25">
      <c r="A4296" s="23" t="str">
        <f>Лист4!A4294</f>
        <v>г.Астрахань пл.Шаумяна д.3</v>
      </c>
      <c r="B4296" s="49">
        <f t="shared" si="134"/>
        <v>220.73072765957446</v>
      </c>
      <c r="C4296" s="49">
        <f t="shared" si="135"/>
        <v>15.049822340425528</v>
      </c>
      <c r="D4296" s="30">
        <v>0</v>
      </c>
      <c r="E4296" s="31">
        <v>15.049822340425528</v>
      </c>
      <c r="F4296" s="32">
        <v>0</v>
      </c>
      <c r="G4296" s="32">
        <v>0</v>
      </c>
      <c r="H4296" s="32">
        <v>0</v>
      </c>
      <c r="I4296" s="32">
        <v>0</v>
      </c>
      <c r="J4296" s="29">
        <f>Лист4!E4294/1000</f>
        <v>235.78054999999998</v>
      </c>
      <c r="K4296" s="33"/>
      <c r="L4296" s="33"/>
    </row>
    <row r="4297" spans="1:12" s="47" customFormat="1" ht="30.75" customHeight="1" x14ac:dyDescent="0.25">
      <c r="A4297" s="23" t="str">
        <f>Лист4!A4295</f>
        <v>г. Знаменск, ул. Ниловского, д. 30А</v>
      </c>
      <c r="B4297" s="49">
        <f t="shared" si="134"/>
        <v>268.40854723404254</v>
      </c>
      <c r="C4297" s="49">
        <f t="shared" si="135"/>
        <v>18.300582765957447</v>
      </c>
      <c r="D4297" s="30">
        <v>0</v>
      </c>
      <c r="E4297" s="31">
        <v>18.300582765957447</v>
      </c>
      <c r="F4297" s="32">
        <v>0</v>
      </c>
      <c r="G4297" s="32">
        <v>0</v>
      </c>
      <c r="H4297" s="32">
        <v>0</v>
      </c>
      <c r="I4297" s="32">
        <v>0</v>
      </c>
      <c r="J4297" s="29">
        <f>Лист4!E4295/1000</f>
        <v>286.70913000000002</v>
      </c>
      <c r="K4297" s="33"/>
      <c r="L4297" s="33"/>
    </row>
    <row r="4298" spans="1:12" s="47" customFormat="1" ht="30.75" customHeight="1" x14ac:dyDescent="0.25">
      <c r="A4298" s="23" t="str">
        <f>Лист4!A4296</f>
        <v>г. Знаменск, ул. Островского, д. 6</v>
      </c>
      <c r="B4298" s="49">
        <f t="shared" si="134"/>
        <v>79.849842553191479</v>
      </c>
      <c r="C4298" s="49">
        <f t="shared" si="135"/>
        <v>5.4443074468085095</v>
      </c>
      <c r="D4298" s="30">
        <v>0</v>
      </c>
      <c r="E4298" s="31">
        <v>5.4443074468085095</v>
      </c>
      <c r="F4298" s="32">
        <v>0</v>
      </c>
      <c r="G4298" s="32">
        <v>0</v>
      </c>
      <c r="H4298" s="32">
        <v>0</v>
      </c>
      <c r="I4298" s="32">
        <v>0</v>
      </c>
      <c r="J4298" s="29">
        <f>Лист4!E4296/1000</f>
        <v>85.294149999999988</v>
      </c>
      <c r="K4298" s="33"/>
      <c r="L4298" s="33"/>
    </row>
    <row r="4299" spans="1:12" s="47" customFormat="1" ht="30.75" customHeight="1" x14ac:dyDescent="0.25">
      <c r="A4299" s="23" t="str">
        <f>Лист4!A4297</f>
        <v>г. Астрахань, пер. 1-й Депутатский, дом 13, корпус 1</v>
      </c>
      <c r="B4299" s="49">
        <f t="shared" si="134"/>
        <v>311.98403148936171</v>
      </c>
      <c r="C4299" s="49">
        <f t="shared" si="135"/>
        <v>21.271638510638297</v>
      </c>
      <c r="D4299" s="30">
        <v>0</v>
      </c>
      <c r="E4299" s="31">
        <v>21.271638510638297</v>
      </c>
      <c r="F4299" s="32">
        <v>0</v>
      </c>
      <c r="G4299" s="32">
        <v>0</v>
      </c>
      <c r="H4299" s="32">
        <v>0</v>
      </c>
      <c r="I4299" s="32">
        <v>0</v>
      </c>
      <c r="J4299" s="29">
        <f>Лист4!E4297/1000</f>
        <v>333.25567000000001</v>
      </c>
      <c r="K4299" s="33"/>
      <c r="L4299" s="33"/>
    </row>
    <row r="4300" spans="1:12" s="47" customFormat="1" ht="54" customHeight="1" x14ac:dyDescent="0.25">
      <c r="A4300" s="23" t="str">
        <f>Лист4!A4298</f>
        <v>г. Астрахань, Бульвар Победы, д. 1</v>
      </c>
      <c r="B4300" s="49">
        <f t="shared" si="134"/>
        <v>384.73099148936171</v>
      </c>
      <c r="C4300" s="49">
        <f t="shared" si="135"/>
        <v>26.231658510638297</v>
      </c>
      <c r="D4300" s="30">
        <v>0</v>
      </c>
      <c r="E4300" s="31">
        <v>26.231658510638297</v>
      </c>
      <c r="F4300" s="32">
        <v>0</v>
      </c>
      <c r="G4300" s="32">
        <v>0</v>
      </c>
      <c r="H4300" s="32">
        <v>0</v>
      </c>
      <c r="I4300" s="32">
        <v>0</v>
      </c>
      <c r="J4300" s="29">
        <f>Лист4!E4298/1000</f>
        <v>410.96265</v>
      </c>
      <c r="K4300" s="33"/>
      <c r="L4300" s="33"/>
    </row>
    <row r="4301" spans="1:12" s="47" customFormat="1" ht="23.25" customHeight="1" x14ac:dyDescent="0.25">
      <c r="A4301" s="23" t="str">
        <f>Лист4!A4299</f>
        <v>г. Астрахань, пер. Орский, д. 9</v>
      </c>
      <c r="B4301" s="49">
        <f t="shared" si="134"/>
        <v>23.573009361702127</v>
      </c>
      <c r="C4301" s="49">
        <f t="shared" si="135"/>
        <v>1.607250638297872</v>
      </c>
      <c r="D4301" s="30">
        <v>0</v>
      </c>
      <c r="E4301" s="31">
        <v>1.607250638297872</v>
      </c>
      <c r="F4301" s="32">
        <v>0</v>
      </c>
      <c r="G4301" s="32">
        <v>0</v>
      </c>
      <c r="H4301" s="32">
        <v>0</v>
      </c>
      <c r="I4301" s="32">
        <v>0</v>
      </c>
      <c r="J4301" s="29">
        <f>Лист4!E4299/1000</f>
        <v>25.180259999999997</v>
      </c>
      <c r="K4301" s="33"/>
      <c r="L4301" s="33"/>
    </row>
    <row r="4302" spans="1:12" s="47" customFormat="1" ht="23.25" customHeight="1" x14ac:dyDescent="0.25">
      <c r="A4302" s="23" t="str">
        <f>Лист4!A4300</f>
        <v>г. Астрахань, ул. Куликова, д. 19</v>
      </c>
      <c r="B4302" s="49">
        <f t="shared" si="134"/>
        <v>822.88155914893616</v>
      </c>
      <c r="C4302" s="49">
        <f t="shared" si="135"/>
        <v>56.105560851063835</v>
      </c>
      <c r="D4302" s="30">
        <v>0</v>
      </c>
      <c r="E4302" s="31">
        <v>56.105560851063835</v>
      </c>
      <c r="F4302" s="32">
        <v>0</v>
      </c>
      <c r="G4302" s="32">
        <v>0</v>
      </c>
      <c r="H4302" s="32">
        <v>0</v>
      </c>
      <c r="I4302" s="32">
        <v>0</v>
      </c>
      <c r="J4302" s="29">
        <f>Лист4!E4300/1000</f>
        <v>878.98712</v>
      </c>
      <c r="K4302" s="33"/>
      <c r="L4302" s="33"/>
    </row>
    <row r="4303" spans="1:12" s="47" customFormat="1" ht="23.25" customHeight="1" x14ac:dyDescent="0.25">
      <c r="A4303" s="23" t="str">
        <f>Лист4!A4301</f>
        <v>г. Астрахань, ул.Московская/Ак. Королева, д. 22/22/24</v>
      </c>
      <c r="B4303" s="49">
        <f t="shared" si="134"/>
        <v>270.18086723404252</v>
      </c>
      <c r="C4303" s="49">
        <f t="shared" si="135"/>
        <v>18.421422765957445</v>
      </c>
      <c r="D4303" s="30">
        <v>0</v>
      </c>
      <c r="E4303" s="31">
        <v>18.421422765957445</v>
      </c>
      <c r="F4303" s="32">
        <v>0</v>
      </c>
      <c r="G4303" s="32">
        <v>0</v>
      </c>
      <c r="H4303" s="32">
        <v>0</v>
      </c>
      <c r="I4303" s="32">
        <v>0</v>
      </c>
      <c r="J4303" s="29">
        <f>Лист4!E4301/1000</f>
        <v>288.60228999999998</v>
      </c>
      <c r="K4303" s="33"/>
      <c r="L4303" s="33"/>
    </row>
    <row r="4304" spans="1:12" s="47" customFormat="1" ht="23.25" customHeight="1" x14ac:dyDescent="0.25">
      <c r="A4304" s="23" t="str">
        <f>Лист4!A4302</f>
        <v>г. Астрахань, ул. Барсова, д 15</v>
      </c>
      <c r="B4304" s="49">
        <f t="shared" si="134"/>
        <v>571.70025702127657</v>
      </c>
      <c r="C4304" s="49">
        <f t="shared" si="135"/>
        <v>38.979562978723401</v>
      </c>
      <c r="D4304" s="30"/>
      <c r="E4304" s="31">
        <v>38.979562978723401</v>
      </c>
      <c r="F4304" s="32"/>
      <c r="G4304" s="32"/>
      <c r="H4304" s="32"/>
      <c r="I4304" s="32"/>
      <c r="J4304" s="29">
        <f>Лист4!E4302/1000</f>
        <v>610.67981999999995</v>
      </c>
      <c r="K4304" s="33"/>
      <c r="L4304" s="33"/>
    </row>
    <row r="4305" spans="1:12" s="47" customFormat="1" ht="54" customHeight="1" x14ac:dyDescent="0.25">
      <c r="A4305" s="23" t="str">
        <f>Лист4!A4303</f>
        <v>г. Астрахань, ул. Эспланадная/Володарского/Свердлова, д. 27/7/38</v>
      </c>
      <c r="B4305" s="49">
        <f t="shared" si="134"/>
        <v>77.73742127659574</v>
      </c>
      <c r="C4305" s="49">
        <f t="shared" si="135"/>
        <v>5.3002787234042552</v>
      </c>
      <c r="D4305" s="30">
        <v>0</v>
      </c>
      <c r="E4305" s="31">
        <v>5.3002787234042552</v>
      </c>
      <c r="F4305" s="32">
        <v>0</v>
      </c>
      <c r="G4305" s="32">
        <v>0</v>
      </c>
      <c r="H4305" s="32">
        <v>0</v>
      </c>
      <c r="I4305" s="32"/>
      <c r="J4305" s="29">
        <f>Лист4!E4303/1000</f>
        <v>83.037700000000001</v>
      </c>
      <c r="K4305" s="33"/>
      <c r="L4305" s="33"/>
    </row>
    <row r="4306" spans="1:12" s="47" customFormat="1" ht="18.75" customHeight="1" x14ac:dyDescent="0.25">
      <c r="A4306" s="23" t="str">
        <f>Лист4!A4304</f>
        <v>Астраханская область, Приволжский район, с. Евпраксино, ул. Ленина, д. 39</v>
      </c>
      <c r="B4306" s="49">
        <f t="shared" si="134"/>
        <v>15.982672340425534</v>
      </c>
      <c r="C4306" s="49">
        <f t="shared" si="135"/>
        <v>1.0897276595744683</v>
      </c>
      <c r="D4306" s="30">
        <v>0</v>
      </c>
      <c r="E4306" s="31">
        <v>1.0897276595744683</v>
      </c>
      <c r="F4306" s="32">
        <v>0</v>
      </c>
      <c r="G4306" s="32">
        <v>0</v>
      </c>
      <c r="H4306" s="32">
        <v>0</v>
      </c>
      <c r="I4306" s="32">
        <v>0</v>
      </c>
      <c r="J4306" s="29">
        <f>Лист4!E4304/1000</f>
        <v>17.072400000000002</v>
      </c>
      <c r="K4306" s="33"/>
      <c r="L4306" s="33"/>
    </row>
    <row r="4307" spans="1:12" s="47" customFormat="1" ht="54" customHeight="1" x14ac:dyDescent="0.25">
      <c r="A4307" s="23" t="str">
        <f>Лист4!A4305</f>
        <v>г. Астрахань, ул. Комсомольская Набережная, д. 12</v>
      </c>
      <c r="B4307" s="49">
        <f t="shared" si="134"/>
        <v>571.90612085106386</v>
      </c>
      <c r="C4307" s="49">
        <f t="shared" si="135"/>
        <v>38.99359914893617</v>
      </c>
      <c r="D4307" s="30">
        <v>0</v>
      </c>
      <c r="E4307" s="31">
        <v>38.99359914893617</v>
      </c>
      <c r="F4307" s="32">
        <v>0</v>
      </c>
      <c r="G4307" s="32">
        <v>0</v>
      </c>
      <c r="H4307" s="32">
        <v>0</v>
      </c>
      <c r="I4307" s="32">
        <v>0</v>
      </c>
      <c r="J4307" s="29">
        <f>Лист4!E4305/1000</f>
        <v>610.89972</v>
      </c>
      <c r="K4307" s="33"/>
      <c r="L4307" s="33"/>
    </row>
    <row r="4308" spans="1:12" s="47" customFormat="1" ht="18.75" customHeight="1" x14ac:dyDescent="0.25">
      <c r="A4308" s="23" t="str">
        <f>Лист4!A4306</f>
        <v>г. Астрахань, ул. Боевая, д. 75, корп. 4</v>
      </c>
      <c r="B4308" s="49">
        <f t="shared" si="134"/>
        <v>958.25448680851059</v>
      </c>
      <c r="C4308" s="49">
        <f t="shared" si="135"/>
        <v>65.335533191489361</v>
      </c>
      <c r="D4308" s="30">
        <v>0</v>
      </c>
      <c r="E4308" s="31">
        <v>65.335533191489361</v>
      </c>
      <c r="F4308" s="32">
        <v>0</v>
      </c>
      <c r="G4308" s="32">
        <v>0</v>
      </c>
      <c r="H4308" s="32">
        <v>0</v>
      </c>
      <c r="I4308" s="32">
        <v>0</v>
      </c>
      <c r="J4308" s="29">
        <f>Лист4!E4306/1000</f>
        <v>1023.59002</v>
      </c>
      <c r="K4308" s="33"/>
      <c r="L4308" s="33"/>
    </row>
    <row r="4309" spans="1:12" s="47" customFormat="1" ht="18.75" customHeight="1" x14ac:dyDescent="0.25">
      <c r="A4309" s="23" t="str">
        <f>Лист4!A4307</f>
        <v>г. Астрахань, пр. Воробьева, д. 12</v>
      </c>
      <c r="B4309" s="49">
        <f t="shared" si="134"/>
        <v>723.64238638297866</v>
      </c>
      <c r="C4309" s="49">
        <f t="shared" si="135"/>
        <v>49.339253617021278</v>
      </c>
      <c r="D4309" s="30">
        <v>0</v>
      </c>
      <c r="E4309" s="31">
        <v>49.339253617021278</v>
      </c>
      <c r="F4309" s="32">
        <v>0</v>
      </c>
      <c r="G4309" s="32">
        <v>0</v>
      </c>
      <c r="H4309" s="32">
        <v>0</v>
      </c>
      <c r="I4309" s="32">
        <v>0</v>
      </c>
      <c r="J4309" s="29">
        <f>Лист4!E4307/1000</f>
        <v>772.98163999999997</v>
      </c>
      <c r="K4309" s="33"/>
      <c r="L4309" s="33"/>
    </row>
    <row r="4310" spans="1:12" s="47" customFormat="1" ht="18.75" customHeight="1" x14ac:dyDescent="0.25">
      <c r="A4310" s="23" t="str">
        <f>Лист4!A4308</f>
        <v>г. Астрахань, ул. Савушкина, д. 24</v>
      </c>
      <c r="B4310" s="49">
        <f t="shared" si="134"/>
        <v>527.39185446808517</v>
      </c>
      <c r="C4310" s="49">
        <f t="shared" si="135"/>
        <v>35.958535531914897</v>
      </c>
      <c r="D4310" s="30">
        <v>0</v>
      </c>
      <c r="E4310" s="31">
        <v>35.958535531914897</v>
      </c>
      <c r="F4310" s="32">
        <v>0</v>
      </c>
      <c r="G4310" s="32">
        <v>0</v>
      </c>
      <c r="H4310" s="32">
        <v>0</v>
      </c>
      <c r="I4310" s="32">
        <v>0</v>
      </c>
      <c r="J4310" s="29">
        <f>Лист4!E4308/1000</f>
        <v>563.35039000000006</v>
      </c>
      <c r="K4310" s="33"/>
      <c r="L4310" s="33"/>
    </row>
    <row r="4311" spans="1:12" s="47" customFormat="1" ht="38.25" customHeight="1" x14ac:dyDescent="0.25">
      <c r="A4311" s="23" t="str">
        <f>Лист4!A4309</f>
        <v>г. Астрахань, ул. Звездная, д. 25</v>
      </c>
      <c r="B4311" s="49">
        <f t="shared" si="134"/>
        <v>271.87922978723407</v>
      </c>
      <c r="C4311" s="49">
        <f t="shared" si="135"/>
        <v>18.537220212765956</v>
      </c>
      <c r="D4311" s="30">
        <v>0</v>
      </c>
      <c r="E4311" s="31">
        <v>18.537220212765956</v>
      </c>
      <c r="F4311" s="32">
        <v>0</v>
      </c>
      <c r="G4311" s="32">
        <v>0</v>
      </c>
      <c r="H4311" s="32">
        <v>0</v>
      </c>
      <c r="I4311" s="32">
        <v>0</v>
      </c>
      <c r="J4311" s="29">
        <f>Лист4!E4309/1000</f>
        <v>290.41645</v>
      </c>
      <c r="K4311" s="33"/>
      <c r="L4311" s="33"/>
    </row>
    <row r="4312" spans="1:12" s="47" customFormat="1" ht="18.75" customHeight="1" x14ac:dyDescent="0.25">
      <c r="A4312" s="23" t="str">
        <f>Лист4!A4310</f>
        <v>г. Астрахань, ул. Савушкина, д. 31</v>
      </c>
      <c r="B4312" s="49">
        <f t="shared" si="134"/>
        <v>650.5087157446809</v>
      </c>
      <c r="C4312" s="49">
        <f t="shared" si="135"/>
        <v>11.625594255319148</v>
      </c>
      <c r="D4312" s="30">
        <v>0</v>
      </c>
      <c r="E4312" s="31">
        <v>11.625594255319148</v>
      </c>
      <c r="F4312" s="32">
        <v>0</v>
      </c>
      <c r="G4312" s="32">
        <v>0</v>
      </c>
      <c r="H4312" s="32">
        <v>0</v>
      </c>
      <c r="I4312" s="32">
        <v>480</v>
      </c>
      <c r="J4312" s="29">
        <f>Лист4!E4310/1000</f>
        <v>182.13431</v>
      </c>
      <c r="K4312" s="33"/>
      <c r="L4312" s="33"/>
    </row>
    <row r="4313" spans="1:12" s="47" customFormat="1" ht="54" customHeight="1" x14ac:dyDescent="0.25">
      <c r="A4313" s="23" t="str">
        <f>Лист4!A4311</f>
        <v>г. Камызяк, ул. М. Горького, д. 95</v>
      </c>
      <c r="B4313" s="49">
        <f t="shared" si="134"/>
        <v>115.2357659574468</v>
      </c>
      <c r="C4313" s="49">
        <f t="shared" si="135"/>
        <v>7.8569840425531918</v>
      </c>
      <c r="D4313" s="30">
        <v>0</v>
      </c>
      <c r="E4313" s="31">
        <v>7.8569840425531918</v>
      </c>
      <c r="F4313" s="32">
        <v>0</v>
      </c>
      <c r="G4313" s="32">
        <v>0</v>
      </c>
      <c r="H4313" s="32">
        <v>0</v>
      </c>
      <c r="I4313" s="32"/>
      <c r="J4313" s="29">
        <f>Лист4!E4311/1000</f>
        <v>123.09275</v>
      </c>
      <c r="K4313" s="33"/>
      <c r="L4313" s="33"/>
    </row>
    <row r="4314" spans="1:12" s="47" customFormat="1" ht="18.75" customHeight="1" x14ac:dyDescent="0.25">
      <c r="A4314" s="23" t="str">
        <f>Лист4!A4312</f>
        <v>г. Астрахань, пр. Воробьева, д. 12, корп.1</v>
      </c>
      <c r="B4314" s="49">
        <f t="shared" si="134"/>
        <v>515.60448851063825</v>
      </c>
      <c r="C4314" s="49">
        <f t="shared" si="135"/>
        <v>35.154851489361697</v>
      </c>
      <c r="D4314" s="30">
        <v>0</v>
      </c>
      <c r="E4314" s="31">
        <v>35.154851489361697</v>
      </c>
      <c r="F4314" s="32">
        <v>0</v>
      </c>
      <c r="G4314" s="32">
        <v>0</v>
      </c>
      <c r="H4314" s="32">
        <v>0</v>
      </c>
      <c r="I4314" s="32">
        <v>0</v>
      </c>
      <c r="J4314" s="29">
        <f>Лист4!E4312/1000</f>
        <v>550.75933999999995</v>
      </c>
      <c r="K4314" s="33"/>
      <c r="L4314" s="33"/>
    </row>
    <row r="4315" spans="1:12" s="47" customFormat="1" ht="54" customHeight="1" x14ac:dyDescent="0.25">
      <c r="A4315" s="23" t="str">
        <f>Лист4!A4313</f>
        <v>г.Ахтубинск, ул. Затонская, д.5</v>
      </c>
      <c r="B4315" s="49">
        <f t="shared" si="134"/>
        <v>406.37319659574467</v>
      </c>
      <c r="C4315" s="49">
        <f t="shared" si="135"/>
        <v>27.707263404255322</v>
      </c>
      <c r="D4315" s="30">
        <v>0</v>
      </c>
      <c r="E4315" s="31">
        <v>27.707263404255322</v>
      </c>
      <c r="F4315" s="32">
        <v>0</v>
      </c>
      <c r="G4315" s="32">
        <v>0</v>
      </c>
      <c r="H4315" s="32">
        <v>0</v>
      </c>
      <c r="I4315" s="32">
        <v>0</v>
      </c>
      <c r="J4315" s="29">
        <f>Лист4!E4313/1000</f>
        <v>434.08046000000002</v>
      </c>
      <c r="K4315" s="33"/>
      <c r="L4315" s="33"/>
    </row>
    <row r="4316" spans="1:12" s="47" customFormat="1" ht="18.75" customHeight="1" x14ac:dyDescent="0.25">
      <c r="A4316" s="23" t="str">
        <f>Лист4!A4314</f>
        <v>Бабаевского 31/4</v>
      </c>
      <c r="B4316" s="49">
        <f t="shared" si="134"/>
        <v>382.56965531914892</v>
      </c>
      <c r="C4316" s="49">
        <f t="shared" si="135"/>
        <v>26.084294680851066</v>
      </c>
      <c r="D4316" s="30">
        <v>0</v>
      </c>
      <c r="E4316" s="31">
        <v>26.084294680851066</v>
      </c>
      <c r="F4316" s="32">
        <v>0</v>
      </c>
      <c r="G4316" s="32">
        <v>0</v>
      </c>
      <c r="H4316" s="32">
        <v>0</v>
      </c>
      <c r="I4316" s="32">
        <v>0</v>
      </c>
      <c r="J4316" s="29">
        <f>Лист4!E4314/1000</f>
        <v>408.65395000000001</v>
      </c>
      <c r="K4316" s="33"/>
      <c r="L4316" s="33"/>
    </row>
    <row r="4317" spans="1:12" s="47" customFormat="1" ht="54" customHeight="1" x14ac:dyDescent="0.25">
      <c r="A4317" s="23" t="str">
        <f>Лист4!A4315</f>
        <v>Астрахань, ул. Набережная Приволжского Затона д.32</v>
      </c>
      <c r="B4317" s="49">
        <f t="shared" si="134"/>
        <v>170.89444595744681</v>
      </c>
      <c r="C4317" s="49">
        <f t="shared" si="135"/>
        <v>11.651894042553192</v>
      </c>
      <c r="D4317" s="30">
        <v>0</v>
      </c>
      <c r="E4317" s="31">
        <v>11.651894042553192</v>
      </c>
      <c r="F4317" s="32">
        <v>0</v>
      </c>
      <c r="G4317" s="32">
        <v>0</v>
      </c>
      <c r="H4317" s="32">
        <v>0</v>
      </c>
      <c r="I4317" s="32">
        <v>0</v>
      </c>
      <c r="J4317" s="29">
        <f>Лист4!E4315/1000</f>
        <v>182.54633999999999</v>
      </c>
      <c r="K4317" s="33"/>
      <c r="L4317" s="33"/>
    </row>
    <row r="4318" spans="1:12" s="47" customFormat="1" ht="18.75" customHeight="1" x14ac:dyDescent="0.25">
      <c r="A4318" s="23" t="str">
        <f>Лист4!A4316</f>
        <v>Астрахань, ул. Фиолетова д.15/А</v>
      </c>
      <c r="B4318" s="49">
        <f t="shared" si="134"/>
        <v>108.99018127659573</v>
      </c>
      <c r="C4318" s="49">
        <f t="shared" si="135"/>
        <v>7.4311487234042559</v>
      </c>
      <c r="D4318" s="30">
        <v>0</v>
      </c>
      <c r="E4318" s="31">
        <v>7.4311487234042559</v>
      </c>
      <c r="F4318" s="32">
        <v>0</v>
      </c>
      <c r="G4318" s="32">
        <v>0</v>
      </c>
      <c r="H4318" s="32">
        <v>0</v>
      </c>
      <c r="I4318" s="32">
        <v>0</v>
      </c>
      <c r="J4318" s="29">
        <f>Лист4!E4316/1000</f>
        <v>116.42133</v>
      </c>
      <c r="K4318" s="33"/>
      <c r="L4318" s="33"/>
    </row>
    <row r="4319" spans="1:12" s="47" customFormat="1" ht="31.5" customHeight="1" x14ac:dyDescent="0.25">
      <c r="A4319" s="23" t="str">
        <f>Лист4!A4317</f>
        <v>Астрахань, Менжинского д. 2</v>
      </c>
      <c r="B4319" s="49">
        <f t="shared" si="134"/>
        <v>884.45702212765968</v>
      </c>
      <c r="C4319" s="49">
        <f t="shared" si="135"/>
        <v>21.903887872340427</v>
      </c>
      <c r="D4319" s="30">
        <v>0</v>
      </c>
      <c r="E4319" s="31">
        <v>21.903887872340427</v>
      </c>
      <c r="F4319" s="32">
        <v>0</v>
      </c>
      <c r="G4319" s="32">
        <v>0</v>
      </c>
      <c r="H4319" s="32">
        <v>0</v>
      </c>
      <c r="I4319" s="28">
        <v>563.20000000000005</v>
      </c>
      <c r="J4319" s="29">
        <f>Лист4!E4317/1000</f>
        <v>343.16091</v>
      </c>
      <c r="K4319" s="33"/>
      <c r="L4319" s="33"/>
    </row>
    <row r="4320" spans="1:12" s="47" customFormat="1" ht="31.5" customHeight="1" x14ac:dyDescent="0.25">
      <c r="A4320" s="23" t="str">
        <f>Лист4!A4318</f>
        <v>г.Астрахань ул.Адмирала Нахимова д.93-А</v>
      </c>
      <c r="B4320" s="49">
        <f t="shared" si="134"/>
        <v>1156.5254238297871</v>
      </c>
      <c r="C4320" s="49">
        <f t="shared" si="135"/>
        <v>78.85400617021277</v>
      </c>
      <c r="D4320" s="30">
        <v>0</v>
      </c>
      <c r="E4320" s="31">
        <v>78.85400617021277</v>
      </c>
      <c r="F4320" s="32">
        <v>0</v>
      </c>
      <c r="G4320" s="32">
        <v>0</v>
      </c>
      <c r="H4320" s="32">
        <v>0</v>
      </c>
      <c r="I4320" s="32">
        <v>0</v>
      </c>
      <c r="J4320" s="29">
        <f>Лист4!E4318/1000</f>
        <v>1235.37943</v>
      </c>
      <c r="K4320" s="33"/>
      <c r="L4320" s="33"/>
    </row>
    <row r="4321" spans="1:12" s="47" customFormat="1" ht="15" x14ac:dyDescent="0.25">
      <c r="A4321" s="23" t="str">
        <f>Лист4!A4319</f>
        <v>г.Астрахань ул.Б.Алексеева д.4</v>
      </c>
      <c r="B4321" s="49">
        <f t="shared" si="134"/>
        <v>254.88058808510635</v>
      </c>
      <c r="C4321" s="49">
        <f t="shared" si="135"/>
        <v>17.378221914893615</v>
      </c>
      <c r="D4321" s="30">
        <v>0</v>
      </c>
      <c r="E4321" s="31">
        <v>17.378221914893615</v>
      </c>
      <c r="F4321" s="32">
        <v>0</v>
      </c>
      <c r="G4321" s="32">
        <v>0</v>
      </c>
      <c r="H4321" s="32">
        <v>0</v>
      </c>
      <c r="I4321" s="32">
        <v>0</v>
      </c>
      <c r="J4321" s="29">
        <f>Лист4!E4319/1000</f>
        <v>272.25880999999998</v>
      </c>
      <c r="K4321" s="33"/>
      <c r="L4321" s="33"/>
    </row>
    <row r="4322" spans="1:12" s="47" customFormat="1" ht="18.75" customHeight="1" x14ac:dyDescent="0.25">
      <c r="A4322" s="23" t="str">
        <f>Лист4!A4320</f>
        <v>г.Астрахань ул.Космонавтов д.12 корп.2</v>
      </c>
      <c r="B4322" s="49">
        <f t="shared" si="134"/>
        <v>261.04116851063827</v>
      </c>
      <c r="C4322" s="49">
        <f t="shared" si="135"/>
        <v>17.7982614893617</v>
      </c>
      <c r="D4322" s="30">
        <v>0</v>
      </c>
      <c r="E4322" s="31">
        <v>17.7982614893617</v>
      </c>
      <c r="F4322" s="32">
        <v>0</v>
      </c>
      <c r="G4322" s="32">
        <v>0</v>
      </c>
      <c r="H4322" s="32">
        <v>0</v>
      </c>
      <c r="I4322" s="32">
        <v>0</v>
      </c>
      <c r="J4322" s="29">
        <f>Лист4!E4320/1000</f>
        <v>278.83942999999999</v>
      </c>
      <c r="K4322" s="33"/>
      <c r="L4322" s="33"/>
    </row>
    <row r="4323" spans="1:12" s="47" customFormat="1" ht="28.5" customHeight="1" x14ac:dyDescent="0.25">
      <c r="A4323" s="23" t="str">
        <f>Лист4!A4321</f>
        <v>г.Астрахань ул.Куликова дом 13 корпус 3</v>
      </c>
      <c r="B4323" s="49">
        <f t="shared" si="134"/>
        <v>1104.0448851063829</v>
      </c>
      <c r="C4323" s="49">
        <f t="shared" si="135"/>
        <v>39.473514893617022</v>
      </c>
      <c r="D4323" s="30">
        <v>0</v>
      </c>
      <c r="E4323" s="31">
        <v>39.473514893617022</v>
      </c>
      <c r="F4323" s="32">
        <v>0</v>
      </c>
      <c r="G4323" s="32">
        <v>0</v>
      </c>
      <c r="H4323" s="32">
        <v>0</v>
      </c>
      <c r="I4323" s="28">
        <v>525.1</v>
      </c>
      <c r="J4323" s="29">
        <f>Лист4!E4321/1000</f>
        <v>618.41840000000002</v>
      </c>
      <c r="K4323" s="33"/>
      <c r="L4323" s="33"/>
    </row>
    <row r="4324" spans="1:12" s="47" customFormat="1" ht="28.5" customHeight="1" x14ac:dyDescent="0.25">
      <c r="A4324" s="23" t="str">
        <f>Лист4!A4322</f>
        <v>г.Астрахань ул. Звездная д. 9 корпус 1</v>
      </c>
      <c r="B4324" s="49">
        <f t="shared" si="134"/>
        <v>761.54385531914897</v>
      </c>
      <c r="C4324" s="49">
        <f t="shared" si="135"/>
        <v>51.923444680851063</v>
      </c>
      <c r="D4324" s="30">
        <v>0</v>
      </c>
      <c r="E4324" s="31">
        <v>51.923444680851063</v>
      </c>
      <c r="F4324" s="32">
        <v>0</v>
      </c>
      <c r="G4324" s="32">
        <v>0</v>
      </c>
      <c r="H4324" s="32">
        <v>0</v>
      </c>
      <c r="I4324" s="32">
        <v>0</v>
      </c>
      <c r="J4324" s="29">
        <f>Лист4!E4322/1000</f>
        <v>813.46730000000002</v>
      </c>
      <c r="K4324" s="33"/>
      <c r="L4324" s="33"/>
    </row>
    <row r="4325" spans="1:12" s="47" customFormat="1" ht="28.5" customHeight="1" x14ac:dyDescent="0.25">
      <c r="A4325" s="23" t="str">
        <f>Лист4!A4323</f>
        <v>г. Астрахань ул. Победы д. 56</v>
      </c>
      <c r="B4325" s="49">
        <f t="shared" si="134"/>
        <v>1365.7269157446808</v>
      </c>
      <c r="C4325" s="49">
        <f t="shared" si="135"/>
        <v>93.117744255319153</v>
      </c>
      <c r="D4325" s="30">
        <v>0</v>
      </c>
      <c r="E4325" s="31">
        <v>93.117744255319153</v>
      </c>
      <c r="F4325" s="32">
        <v>0</v>
      </c>
      <c r="G4325" s="32">
        <v>0</v>
      </c>
      <c r="H4325" s="32">
        <v>0</v>
      </c>
      <c r="I4325" s="32">
        <v>0</v>
      </c>
      <c r="J4325" s="29">
        <f>Лист4!E4323/1000</f>
        <v>1458.84466</v>
      </c>
      <c r="K4325" s="33"/>
      <c r="L4325" s="33"/>
    </row>
    <row r="4326" spans="1:12" s="47" customFormat="1" ht="20.25" customHeight="1" x14ac:dyDescent="0.25">
      <c r="A4326" s="23" t="str">
        <f>Лист4!A4324</f>
        <v>г.Астрахань ул.Куликова д.15</v>
      </c>
      <c r="B4326" s="49">
        <f t="shared" si="134"/>
        <v>952.77109446808504</v>
      </c>
      <c r="C4326" s="49">
        <f t="shared" si="135"/>
        <v>64.961665531914889</v>
      </c>
      <c r="D4326" s="30">
        <v>0</v>
      </c>
      <c r="E4326" s="31">
        <v>64.961665531914889</v>
      </c>
      <c r="F4326" s="32">
        <v>0</v>
      </c>
      <c r="G4326" s="32">
        <v>0</v>
      </c>
      <c r="H4326" s="32">
        <v>0</v>
      </c>
      <c r="I4326" s="32">
        <v>0</v>
      </c>
      <c r="J4326" s="29">
        <f>Лист4!E4324/1000</f>
        <v>1017.73276</v>
      </c>
      <c r="K4326" s="33"/>
      <c r="L4326" s="33"/>
    </row>
    <row r="4327" spans="1:12" s="47" customFormat="1" ht="18.75" customHeight="1" x14ac:dyDescent="0.25">
      <c r="A4327" s="23" t="str">
        <f>Лист4!A4325</f>
        <v>г.Астрахань ул.Космонавтов д.6 корп.1</v>
      </c>
      <c r="B4327" s="49">
        <f t="shared" si="134"/>
        <v>234.16707744680849</v>
      </c>
      <c r="C4327" s="49">
        <f t="shared" si="135"/>
        <v>7.9954825531914899</v>
      </c>
      <c r="D4327" s="30">
        <v>0</v>
      </c>
      <c r="E4327" s="31">
        <v>7.9954825531914899</v>
      </c>
      <c r="F4327" s="32">
        <v>0</v>
      </c>
      <c r="G4327" s="32">
        <v>0</v>
      </c>
      <c r="H4327" s="32">
        <v>0</v>
      </c>
      <c r="I4327" s="28">
        <v>116.9</v>
      </c>
      <c r="J4327" s="29">
        <f>Лист4!E4325/1000</f>
        <v>125.26255999999999</v>
      </c>
      <c r="K4327" s="33"/>
      <c r="L4327" s="33"/>
    </row>
    <row r="4328" spans="1:12" s="47" customFormat="1" ht="24.75" customHeight="1" x14ac:dyDescent="0.25">
      <c r="A4328" s="23" t="str">
        <f>Лист4!A4326</f>
        <v>г.Астрахань ул.Звездная д.17 корп.1</v>
      </c>
      <c r="B4328" s="49">
        <f t="shared" si="134"/>
        <v>318.01273361702124</v>
      </c>
      <c r="C4328" s="49">
        <f t="shared" si="135"/>
        <v>21.682686382978719</v>
      </c>
      <c r="D4328" s="30">
        <v>0</v>
      </c>
      <c r="E4328" s="31">
        <v>21.682686382978719</v>
      </c>
      <c r="F4328" s="32">
        <v>0</v>
      </c>
      <c r="G4328" s="32">
        <v>0</v>
      </c>
      <c r="H4328" s="32">
        <v>0</v>
      </c>
      <c r="I4328" s="32">
        <v>0</v>
      </c>
      <c r="J4328" s="29">
        <f>Лист4!E4326/1000</f>
        <v>339.69541999999996</v>
      </c>
      <c r="K4328" s="33"/>
      <c r="L4328" s="33"/>
    </row>
    <row r="4329" spans="1:12" s="47" customFormat="1" ht="24.75" customHeight="1" x14ac:dyDescent="0.25">
      <c r="A4329" s="23" t="str">
        <f>Лист4!A4327</f>
        <v>г.Астрахань ул.Александрова д.5</v>
      </c>
      <c r="B4329" s="49">
        <f t="shared" si="134"/>
        <v>708.62352936170214</v>
      </c>
      <c r="C4329" s="49">
        <f t="shared" si="135"/>
        <v>48.31524063829788</v>
      </c>
      <c r="D4329" s="30">
        <v>0</v>
      </c>
      <c r="E4329" s="31">
        <v>48.31524063829788</v>
      </c>
      <c r="F4329" s="32">
        <v>0</v>
      </c>
      <c r="G4329" s="32">
        <v>0</v>
      </c>
      <c r="H4329" s="32">
        <v>0</v>
      </c>
      <c r="I4329" s="28"/>
      <c r="J4329" s="29">
        <f>Лист4!E4327/1000</f>
        <v>756.93876999999998</v>
      </c>
      <c r="K4329" s="33"/>
      <c r="L4329" s="33"/>
    </row>
    <row r="4330" spans="1:12" s="47" customFormat="1" ht="24.75" customHeight="1" x14ac:dyDescent="0.25">
      <c r="A4330" s="23" t="str">
        <f>Лист4!A4328</f>
        <v>г.Астрахань ул.Космонавтов д.4</v>
      </c>
      <c r="B4330" s="49">
        <f t="shared" si="134"/>
        <v>198.01608340425531</v>
      </c>
      <c r="C4330" s="49">
        <f t="shared" si="135"/>
        <v>13.501096595744681</v>
      </c>
      <c r="D4330" s="30">
        <v>0</v>
      </c>
      <c r="E4330" s="31">
        <v>13.501096595744681</v>
      </c>
      <c r="F4330" s="32">
        <v>0</v>
      </c>
      <c r="G4330" s="32">
        <v>0</v>
      </c>
      <c r="H4330" s="32">
        <v>0</v>
      </c>
      <c r="I4330" s="32">
        <v>0</v>
      </c>
      <c r="J4330" s="29">
        <f>Лист4!E4328/1000</f>
        <v>211.51718</v>
      </c>
      <c r="K4330" s="33"/>
      <c r="L4330" s="33"/>
    </row>
    <row r="4331" spans="1:12" s="47" customFormat="1" ht="24.75" customHeight="1" x14ac:dyDescent="0.25">
      <c r="A4331" s="23" t="str">
        <f>Лист4!A4329</f>
        <v>г.Астрахань ул.28 Армии д.16 корп.2</v>
      </c>
      <c r="B4331" s="49">
        <f t="shared" si="134"/>
        <v>606.91259234042548</v>
      </c>
      <c r="C4331" s="49">
        <f t="shared" si="135"/>
        <v>25.016767659574469</v>
      </c>
      <c r="D4331" s="30">
        <v>0</v>
      </c>
      <c r="E4331" s="31">
        <v>25.016767659574469</v>
      </c>
      <c r="F4331" s="32">
        <v>0</v>
      </c>
      <c r="G4331" s="32">
        <v>0</v>
      </c>
      <c r="H4331" s="32">
        <v>0</v>
      </c>
      <c r="I4331" s="32">
        <v>240</v>
      </c>
      <c r="J4331" s="29">
        <f>Лист4!E4329/1000</f>
        <v>391.92935999999997</v>
      </c>
      <c r="K4331" s="33"/>
      <c r="L4331" s="33"/>
    </row>
    <row r="4332" spans="1:12" s="47" customFormat="1" ht="24.75" customHeight="1" x14ac:dyDescent="0.25">
      <c r="A4332" s="23" t="str">
        <f>Лист4!A4330</f>
        <v>г.Астрахань ул.Звездная д.7</v>
      </c>
      <c r="B4332" s="49">
        <f t="shared" si="134"/>
        <v>1027.9922025531914</v>
      </c>
      <c r="C4332" s="49">
        <f t="shared" si="135"/>
        <v>70.090377446808503</v>
      </c>
      <c r="D4332" s="30">
        <v>0</v>
      </c>
      <c r="E4332" s="31">
        <v>70.090377446808503</v>
      </c>
      <c r="F4332" s="32">
        <v>0</v>
      </c>
      <c r="G4332" s="32">
        <v>0</v>
      </c>
      <c r="H4332" s="32">
        <v>0</v>
      </c>
      <c r="I4332" s="32">
        <v>0</v>
      </c>
      <c r="J4332" s="29">
        <f>Лист4!E4330/1000</f>
        <v>1098.08258</v>
      </c>
      <c r="K4332" s="33"/>
      <c r="L4332" s="33"/>
    </row>
    <row r="4333" spans="1:12" s="47" customFormat="1" ht="24.75" customHeight="1" x14ac:dyDescent="0.25">
      <c r="A4333" s="23" t="str">
        <f>Лист4!A4331</f>
        <v>г.Астрахань ул.Кубанская д.66</v>
      </c>
      <c r="B4333" s="49">
        <f t="shared" si="134"/>
        <v>1422.5525412765958</v>
      </c>
      <c r="C4333" s="49">
        <f t="shared" si="135"/>
        <v>96.99221872340425</v>
      </c>
      <c r="D4333" s="30">
        <v>0</v>
      </c>
      <c r="E4333" s="31">
        <v>96.99221872340425</v>
      </c>
      <c r="F4333" s="32">
        <v>0</v>
      </c>
      <c r="G4333" s="32">
        <v>0</v>
      </c>
      <c r="H4333" s="32">
        <v>0</v>
      </c>
      <c r="I4333" s="28"/>
      <c r="J4333" s="29">
        <f>Лист4!E4331/1000</f>
        <v>1519.54476</v>
      </c>
      <c r="K4333" s="33"/>
      <c r="L4333" s="33"/>
    </row>
    <row r="4334" spans="1:12" s="47" customFormat="1" ht="24.75" customHeight="1" x14ac:dyDescent="0.25">
      <c r="A4334" s="23" t="str">
        <f>Лист4!A4332</f>
        <v>г. Знаменск, ул. Волгоградская, д. 16</v>
      </c>
      <c r="B4334" s="49">
        <f t="shared" si="134"/>
        <v>543.51054297872338</v>
      </c>
      <c r="C4334" s="49">
        <f t="shared" si="135"/>
        <v>37.057537021276595</v>
      </c>
      <c r="D4334" s="30">
        <v>0</v>
      </c>
      <c r="E4334" s="31">
        <v>37.057537021276595</v>
      </c>
      <c r="F4334" s="32">
        <v>0</v>
      </c>
      <c r="G4334" s="32">
        <v>0</v>
      </c>
      <c r="H4334" s="32">
        <v>0</v>
      </c>
      <c r="I4334" s="28"/>
      <c r="J4334" s="29">
        <f>Лист4!E4332/1000</f>
        <v>580.56808000000001</v>
      </c>
      <c r="K4334" s="33"/>
      <c r="L4334" s="33"/>
    </row>
    <row r="4335" spans="1:12" s="47" customFormat="1" ht="18.75" customHeight="1" x14ac:dyDescent="0.25">
      <c r="A4335" s="23" t="str">
        <f>Лист4!A4333</f>
        <v>г. Астрахань, ул. Крупской/Дарвина, дом 6/51</v>
      </c>
      <c r="B4335" s="49">
        <f t="shared" si="134"/>
        <v>936.81091829787238</v>
      </c>
      <c r="C4335" s="49">
        <f t="shared" si="135"/>
        <v>47.148471702127658</v>
      </c>
      <c r="D4335" s="30">
        <v>0</v>
      </c>
      <c r="E4335" s="31">
        <v>47.148471702127658</v>
      </c>
      <c r="F4335" s="32">
        <v>0</v>
      </c>
      <c r="G4335" s="32">
        <v>0</v>
      </c>
      <c r="H4335" s="32">
        <v>0</v>
      </c>
      <c r="I4335" s="32">
        <v>245.3</v>
      </c>
      <c r="J4335" s="29">
        <f>Лист4!E4333/1000</f>
        <v>738.65939000000003</v>
      </c>
      <c r="K4335" s="33"/>
      <c r="L4335" s="33"/>
    </row>
    <row r="4336" spans="1:12" s="47" customFormat="1" ht="27" customHeight="1" x14ac:dyDescent="0.25">
      <c r="A4336" s="23" t="str">
        <f>Лист4!A4334</f>
        <v>г. Астрахань, ул.Акмолинская, д. 27</v>
      </c>
      <c r="B4336" s="49">
        <f t="shared" si="134"/>
        <v>45.059454468085107</v>
      </c>
      <c r="C4336" s="49">
        <f t="shared" si="135"/>
        <v>3.0722355319148935</v>
      </c>
      <c r="D4336" s="30">
        <v>0</v>
      </c>
      <c r="E4336" s="31">
        <v>3.0722355319148935</v>
      </c>
      <c r="F4336" s="32">
        <v>0</v>
      </c>
      <c r="G4336" s="32">
        <v>0</v>
      </c>
      <c r="H4336" s="32">
        <v>0</v>
      </c>
      <c r="I4336" s="32">
        <v>0</v>
      </c>
      <c r="J4336" s="29">
        <f>Лист4!E4334/1000</f>
        <v>48.131689999999999</v>
      </c>
      <c r="K4336" s="33"/>
      <c r="L4336" s="33"/>
    </row>
    <row r="4337" spans="1:12" s="47" customFormat="1" ht="27" customHeight="1" x14ac:dyDescent="0.25">
      <c r="A4337" s="23" t="str">
        <f>Лист4!A4335</f>
        <v xml:space="preserve"> г. Астрахань, ул. Дзержинского, дом 48</v>
      </c>
      <c r="B4337" s="49">
        <f t="shared" si="134"/>
        <v>881.04194808510636</v>
      </c>
      <c r="C4337" s="49">
        <f t="shared" si="135"/>
        <v>60.071041914893613</v>
      </c>
      <c r="D4337" s="30">
        <v>0</v>
      </c>
      <c r="E4337" s="31">
        <v>60.071041914893613</v>
      </c>
      <c r="F4337" s="32">
        <v>0</v>
      </c>
      <c r="G4337" s="32">
        <v>0</v>
      </c>
      <c r="H4337" s="32">
        <v>0</v>
      </c>
      <c r="I4337" s="32"/>
      <c r="J4337" s="29">
        <f>Лист4!E4335/1000</f>
        <v>941.11298999999997</v>
      </c>
      <c r="K4337" s="33"/>
      <c r="L4337" s="33"/>
    </row>
    <row r="4338" spans="1:12" s="47" customFormat="1" ht="27" customHeight="1" x14ac:dyDescent="0.25">
      <c r="A4338" s="23" t="str">
        <f>Лист4!A4336</f>
        <v>г. Астрахань, ул. Димитрова, д. 11, корп. 1</v>
      </c>
      <c r="B4338" s="49">
        <f t="shared" si="134"/>
        <v>643.52326382978731</v>
      </c>
      <c r="C4338" s="49">
        <f t="shared" si="135"/>
        <v>43.876586170212761</v>
      </c>
      <c r="D4338" s="30">
        <v>0</v>
      </c>
      <c r="E4338" s="31">
        <v>43.876586170212761</v>
      </c>
      <c r="F4338" s="32">
        <v>0</v>
      </c>
      <c r="G4338" s="32">
        <v>0</v>
      </c>
      <c r="H4338" s="32">
        <v>0</v>
      </c>
      <c r="I4338" s="32">
        <v>0</v>
      </c>
      <c r="J4338" s="29">
        <f>Лист4!E4336/1000</f>
        <v>687.39985000000001</v>
      </c>
      <c r="K4338" s="33"/>
      <c r="L4338" s="33"/>
    </row>
    <row r="4339" spans="1:12" s="47" customFormat="1" ht="27" customHeight="1" x14ac:dyDescent="0.25">
      <c r="A4339" s="23" t="str">
        <f>Лист4!A4337</f>
        <v>г. Астрахань, Бульвар Победы, д. 5</v>
      </c>
      <c r="B4339" s="49">
        <f t="shared" si="134"/>
        <v>437.10218978723401</v>
      </c>
      <c r="C4339" s="49">
        <f t="shared" si="135"/>
        <v>4.4592402127659572</v>
      </c>
      <c r="D4339" s="30">
        <v>0</v>
      </c>
      <c r="E4339" s="31">
        <v>4.4592402127659572</v>
      </c>
      <c r="F4339" s="32">
        <v>0</v>
      </c>
      <c r="G4339" s="32">
        <v>0</v>
      </c>
      <c r="H4339" s="32">
        <v>0</v>
      </c>
      <c r="I4339" s="32">
        <v>371.7</v>
      </c>
      <c r="J4339" s="29">
        <f>Лист4!E4337/1000</f>
        <v>69.861429999999999</v>
      </c>
      <c r="K4339" s="33"/>
      <c r="L4339" s="33"/>
    </row>
    <row r="4340" spans="1:12" s="47" customFormat="1" ht="27" customHeight="1" x14ac:dyDescent="0.25">
      <c r="A4340" s="23" t="str">
        <f>Лист4!A4338</f>
        <v>г. Астрахань, ул. Белгородская, д. 15, корп. 2</v>
      </c>
      <c r="B4340" s="49">
        <f t="shared" si="134"/>
        <v>1021.5677625531916</v>
      </c>
      <c r="C4340" s="49">
        <f t="shared" si="135"/>
        <v>69.652347446808534</v>
      </c>
      <c r="D4340" s="30">
        <v>0</v>
      </c>
      <c r="E4340" s="31">
        <v>69.652347446808534</v>
      </c>
      <c r="F4340" s="32">
        <v>0</v>
      </c>
      <c r="G4340" s="32">
        <v>0</v>
      </c>
      <c r="H4340" s="32">
        <v>0</v>
      </c>
      <c r="I4340" s="32">
        <v>0</v>
      </c>
      <c r="J4340" s="29">
        <f>Лист4!E4338/1000</f>
        <v>1091.2201100000002</v>
      </c>
      <c r="K4340" s="33"/>
      <c r="L4340" s="33"/>
    </row>
    <row r="4341" spans="1:12" s="47" customFormat="1" ht="27" customHeight="1" x14ac:dyDescent="0.25">
      <c r="A4341" s="23" t="str">
        <f>Лист4!A4339</f>
        <v>г. Знаменск, ул. Советской Армии, д. 43</v>
      </c>
      <c r="B4341" s="49">
        <f t="shared" si="134"/>
        <v>664.21770893617031</v>
      </c>
      <c r="C4341" s="49">
        <f t="shared" si="135"/>
        <v>45.287571063829787</v>
      </c>
      <c r="D4341" s="30">
        <v>0</v>
      </c>
      <c r="E4341" s="31">
        <v>45.287571063829787</v>
      </c>
      <c r="F4341" s="32">
        <v>0</v>
      </c>
      <c r="G4341" s="32">
        <v>0</v>
      </c>
      <c r="H4341" s="32">
        <v>0</v>
      </c>
      <c r="I4341" s="32">
        <v>0</v>
      </c>
      <c r="J4341" s="29">
        <f>Лист4!E4339/1000</f>
        <v>709.50528000000008</v>
      </c>
      <c r="K4341" s="33"/>
      <c r="L4341" s="33"/>
    </row>
    <row r="4342" spans="1:12" s="47" customFormat="1" ht="54" customHeight="1" x14ac:dyDescent="0.25">
      <c r="A4342" s="23" t="str">
        <f>Лист4!A4340</f>
        <v>г. Астрахань, ул. Бульварная, д. 2, корп.1</v>
      </c>
      <c r="B4342" s="49">
        <f t="shared" si="134"/>
        <v>599.46045617021275</v>
      </c>
      <c r="C4342" s="49">
        <f t="shared" si="135"/>
        <v>40.872303829787235</v>
      </c>
      <c r="D4342" s="30">
        <v>0</v>
      </c>
      <c r="E4342" s="31">
        <v>40.872303829787235</v>
      </c>
      <c r="F4342" s="32">
        <v>0</v>
      </c>
      <c r="G4342" s="32">
        <v>0</v>
      </c>
      <c r="H4342" s="32">
        <v>0</v>
      </c>
      <c r="I4342" s="32">
        <v>0</v>
      </c>
      <c r="J4342" s="29">
        <f>Лист4!E4340/1000</f>
        <v>640.33276000000001</v>
      </c>
      <c r="K4342" s="33"/>
      <c r="L4342" s="33"/>
    </row>
    <row r="4343" spans="1:12" s="47" customFormat="1" ht="54" customHeight="1" x14ac:dyDescent="0.25">
      <c r="A4343" s="23" t="str">
        <f>Лист4!A4341</f>
        <v>г. Астрахань, ул. Сен-Симона, д. 42</v>
      </c>
      <c r="B4343" s="49">
        <f t="shared" si="134"/>
        <v>461.44959744680853</v>
      </c>
      <c r="C4343" s="49">
        <f t="shared" si="135"/>
        <v>31.462472553191489</v>
      </c>
      <c r="D4343" s="30">
        <v>0</v>
      </c>
      <c r="E4343" s="31">
        <v>31.462472553191489</v>
      </c>
      <c r="F4343" s="32">
        <v>0</v>
      </c>
      <c r="G4343" s="32">
        <v>0</v>
      </c>
      <c r="H4343" s="32">
        <v>0</v>
      </c>
      <c r="I4343" s="32">
        <v>0</v>
      </c>
      <c r="J4343" s="29">
        <f>Лист4!E4341/1000</f>
        <v>492.91207000000003</v>
      </c>
      <c r="K4343" s="33"/>
      <c r="L4343" s="33"/>
    </row>
    <row r="4344" spans="1:12" s="47" customFormat="1" ht="24" customHeight="1" x14ac:dyDescent="0.25">
      <c r="A4344" s="23" t="str">
        <f>Лист4!A4342</f>
        <v>г. Астрахань, ул. Звездная, д. 3, корп. 1</v>
      </c>
      <c r="B4344" s="49">
        <f t="shared" si="134"/>
        <v>228.84946723404255</v>
      </c>
      <c r="C4344" s="49">
        <f t="shared" si="135"/>
        <v>15.603372765957447</v>
      </c>
      <c r="D4344" s="30">
        <v>0</v>
      </c>
      <c r="E4344" s="31">
        <v>15.603372765957447</v>
      </c>
      <c r="F4344" s="32">
        <v>0</v>
      </c>
      <c r="G4344" s="32">
        <v>0</v>
      </c>
      <c r="H4344" s="32">
        <v>0</v>
      </c>
      <c r="I4344" s="32">
        <v>0</v>
      </c>
      <c r="J4344" s="29">
        <f>Лист4!E4342/1000</f>
        <v>244.45284000000001</v>
      </c>
      <c r="K4344" s="33"/>
      <c r="L4344" s="33"/>
    </row>
    <row r="4345" spans="1:12" s="47" customFormat="1" ht="24" customHeight="1" x14ac:dyDescent="0.25">
      <c r="A4345" s="23" t="str">
        <f>Лист4!A4343</f>
        <v>г. Ахтубинск, ул. Жуковского, д. 2А</v>
      </c>
      <c r="B4345" s="49">
        <f t="shared" si="134"/>
        <v>666.36256765957444</v>
      </c>
      <c r="C4345" s="49">
        <f t="shared" si="135"/>
        <v>30.24290234042553</v>
      </c>
      <c r="D4345" s="30">
        <v>0</v>
      </c>
      <c r="E4345" s="31">
        <v>30.24290234042553</v>
      </c>
      <c r="F4345" s="32">
        <v>0</v>
      </c>
      <c r="G4345" s="32">
        <v>0</v>
      </c>
      <c r="H4345" s="32">
        <v>0</v>
      </c>
      <c r="I4345" s="32">
        <v>222.8</v>
      </c>
      <c r="J4345" s="29">
        <f>Лист4!E4343/1000</f>
        <v>473.80546999999996</v>
      </c>
      <c r="K4345" s="33"/>
      <c r="L4345" s="33"/>
    </row>
    <row r="4346" spans="1:12" s="47" customFormat="1" ht="24" customHeight="1" x14ac:dyDescent="0.25">
      <c r="A4346" s="23" t="str">
        <f>Лист4!A4344</f>
        <v>г. Астрахань, ул. Б. Хмельницкого, д. 16</v>
      </c>
      <c r="B4346" s="49">
        <f t="shared" si="134"/>
        <v>311.10293617021279</v>
      </c>
      <c r="C4346" s="49">
        <f t="shared" si="135"/>
        <v>21.211563829787234</v>
      </c>
      <c r="D4346" s="30">
        <v>0</v>
      </c>
      <c r="E4346" s="31">
        <v>21.211563829787234</v>
      </c>
      <c r="F4346" s="32">
        <v>0</v>
      </c>
      <c r="G4346" s="32">
        <v>0</v>
      </c>
      <c r="H4346" s="32">
        <v>0</v>
      </c>
      <c r="I4346" s="32">
        <v>0</v>
      </c>
      <c r="J4346" s="29">
        <f>Лист4!E4344/1000</f>
        <v>332.31450000000001</v>
      </c>
      <c r="K4346" s="33"/>
      <c r="L4346" s="33"/>
    </row>
    <row r="4347" spans="1:12" s="47" customFormat="1" ht="24" customHeight="1" x14ac:dyDescent="0.25">
      <c r="A4347" s="23" t="str">
        <f>Лист4!A4345</f>
        <v>г. Астрахань, ул.Медиков, д. 9</v>
      </c>
      <c r="B4347" s="49">
        <f t="shared" si="134"/>
        <v>565.79654212765945</v>
      </c>
      <c r="C4347" s="49">
        <f t="shared" si="135"/>
        <v>23.011127872340424</v>
      </c>
      <c r="D4347" s="30">
        <v>0</v>
      </c>
      <c r="E4347" s="31">
        <v>23.011127872340424</v>
      </c>
      <c r="F4347" s="32">
        <v>0</v>
      </c>
      <c r="G4347" s="32">
        <v>0</v>
      </c>
      <c r="H4347" s="32">
        <v>0</v>
      </c>
      <c r="I4347" s="32">
        <v>228.3</v>
      </c>
      <c r="J4347" s="29">
        <f>Лист4!E4345/1000</f>
        <v>360.50766999999996</v>
      </c>
      <c r="K4347" s="33"/>
      <c r="L4347" s="33"/>
    </row>
    <row r="4348" spans="1:12" s="47" customFormat="1" ht="54" customHeight="1" x14ac:dyDescent="0.25">
      <c r="A4348" s="23" t="str">
        <f>Лист4!A4346</f>
        <v>г. Астрахань, ул. Румынская, д. 9, корп.1</v>
      </c>
      <c r="B4348" s="49">
        <f t="shared" si="134"/>
        <v>1959.7957140425533</v>
      </c>
      <c r="C4348" s="49">
        <f t="shared" si="135"/>
        <v>41.856525957446813</v>
      </c>
      <c r="D4348" s="30">
        <v>0</v>
      </c>
      <c r="E4348" s="31">
        <v>41.856525957446813</v>
      </c>
      <c r="F4348" s="32">
        <v>0</v>
      </c>
      <c r="G4348" s="32">
        <v>0</v>
      </c>
      <c r="H4348" s="32">
        <v>0</v>
      </c>
      <c r="I4348" s="32">
        <v>1345.9</v>
      </c>
      <c r="J4348" s="29">
        <f>Лист4!E4346/1000</f>
        <v>655.75224000000003</v>
      </c>
      <c r="K4348" s="33"/>
      <c r="L4348" s="33"/>
    </row>
    <row r="4349" spans="1:12" s="47" customFormat="1" ht="54" customHeight="1" x14ac:dyDescent="0.25">
      <c r="A4349" s="23" t="str">
        <f>Лист4!A4347</f>
        <v>г. Астрахань, ул. Звездная, д. 21</v>
      </c>
      <c r="B4349" s="49">
        <f t="shared" si="134"/>
        <v>461.34812170212768</v>
      </c>
      <c r="C4349" s="49">
        <f t="shared" si="135"/>
        <v>3.5010082978723398</v>
      </c>
      <c r="D4349" s="30">
        <v>0</v>
      </c>
      <c r="E4349" s="31">
        <v>3.5010082978723398</v>
      </c>
      <c r="F4349" s="32">
        <v>0</v>
      </c>
      <c r="G4349" s="32">
        <v>0</v>
      </c>
      <c r="H4349" s="32">
        <v>0</v>
      </c>
      <c r="I4349" s="32">
        <v>410</v>
      </c>
      <c r="J4349" s="29">
        <f>Лист4!E4347/1000</f>
        <v>54.849129999999995</v>
      </c>
      <c r="K4349" s="33"/>
      <c r="L4349" s="33"/>
    </row>
    <row r="4350" spans="1:12" s="47" customFormat="1" ht="27" customHeight="1" x14ac:dyDescent="0.25">
      <c r="A4350" s="23" t="str">
        <f>Лист4!A4348</f>
        <v>п. Евпраксино, мкр. Юность, д. 2</v>
      </c>
      <c r="B4350" s="49">
        <f t="shared" si="134"/>
        <v>36.227877446808513</v>
      </c>
      <c r="C4350" s="49">
        <f t="shared" si="135"/>
        <v>2.4700825531914896</v>
      </c>
      <c r="D4350" s="30">
        <v>0</v>
      </c>
      <c r="E4350" s="31">
        <v>2.4700825531914896</v>
      </c>
      <c r="F4350" s="32">
        <v>0</v>
      </c>
      <c r="G4350" s="32">
        <v>0</v>
      </c>
      <c r="H4350" s="32">
        <v>0</v>
      </c>
      <c r="I4350" s="32">
        <v>0</v>
      </c>
      <c r="J4350" s="29">
        <f>Лист4!E4348/1000</f>
        <v>38.697960000000002</v>
      </c>
      <c r="K4350" s="33"/>
      <c r="L4350" s="33"/>
    </row>
    <row r="4351" spans="1:12" s="47" customFormat="1" ht="27" customHeight="1" x14ac:dyDescent="0.25">
      <c r="A4351" s="23" t="str">
        <f>Лист4!A4349</f>
        <v>Каунасская д 49 корп.1 литер А2</v>
      </c>
      <c r="B4351" s="49">
        <f t="shared" si="134"/>
        <v>306.70610978723403</v>
      </c>
      <c r="C4351" s="49">
        <f t="shared" si="135"/>
        <v>20.911780212765958</v>
      </c>
      <c r="D4351" s="30">
        <v>0</v>
      </c>
      <c r="E4351" s="31">
        <v>20.911780212765958</v>
      </c>
      <c r="F4351" s="32">
        <v>0</v>
      </c>
      <c r="G4351" s="32">
        <v>0</v>
      </c>
      <c r="H4351" s="32">
        <v>0</v>
      </c>
      <c r="I4351" s="32">
        <v>0</v>
      </c>
      <c r="J4351" s="29">
        <f>Лист4!E4349/1000</f>
        <v>327.61788999999999</v>
      </c>
      <c r="K4351" s="33"/>
      <c r="L4351" s="33"/>
    </row>
    <row r="4352" spans="1:12" s="47" customFormat="1" ht="27" customHeight="1" x14ac:dyDescent="0.25">
      <c r="A4352" s="23" t="str">
        <f>Лист4!A4350</f>
        <v>г Астрахань ул. К.Краснова 10</v>
      </c>
      <c r="B4352" s="49">
        <f t="shared" si="134"/>
        <v>104.61240595744682</v>
      </c>
      <c r="C4352" s="49">
        <f t="shared" si="135"/>
        <v>7.1326640425531913</v>
      </c>
      <c r="D4352" s="30">
        <v>0</v>
      </c>
      <c r="E4352" s="31">
        <v>7.1326640425531913</v>
      </c>
      <c r="F4352" s="32">
        <v>0</v>
      </c>
      <c r="G4352" s="32">
        <v>0</v>
      </c>
      <c r="H4352" s="32">
        <v>0</v>
      </c>
      <c r="I4352" s="32">
        <v>0</v>
      </c>
      <c r="J4352" s="29">
        <f>Лист4!E4350/1000</f>
        <v>111.74507000000001</v>
      </c>
      <c r="K4352" s="33"/>
      <c r="L4352" s="33"/>
    </row>
    <row r="4353" spans="1:12" s="47" customFormat="1" ht="54" customHeight="1" x14ac:dyDescent="0.25">
      <c r="A4353" s="23" t="str">
        <f>Лист4!A4351</f>
        <v>Пр. Воробьева 9</v>
      </c>
      <c r="B4353" s="49">
        <f t="shared" si="134"/>
        <v>158.1778280851064</v>
      </c>
      <c r="C4353" s="49">
        <f t="shared" si="135"/>
        <v>10.784851914893618</v>
      </c>
      <c r="D4353" s="30">
        <v>0</v>
      </c>
      <c r="E4353" s="31">
        <v>10.784851914893618</v>
      </c>
      <c r="F4353" s="32">
        <v>0</v>
      </c>
      <c r="G4353" s="32">
        <v>0</v>
      </c>
      <c r="H4353" s="32">
        <v>0</v>
      </c>
      <c r="I4353" s="32">
        <v>0</v>
      </c>
      <c r="J4353" s="29">
        <f>Лист4!E4351/1000</f>
        <v>168.96268000000001</v>
      </c>
      <c r="K4353" s="33"/>
      <c r="L4353" s="33"/>
    </row>
    <row r="4354" spans="1:12" s="47" customFormat="1" ht="27" customHeight="1" x14ac:dyDescent="0.25">
      <c r="A4354" s="23" t="str">
        <f>Лист4!A4352</f>
        <v>Астрахань, Б.Алексеева д.53</v>
      </c>
      <c r="B4354" s="49">
        <f t="shared" si="134"/>
        <v>882.75734723404264</v>
      </c>
      <c r="C4354" s="49">
        <f t="shared" si="135"/>
        <v>45.256182765957448</v>
      </c>
      <c r="D4354" s="30">
        <v>0</v>
      </c>
      <c r="E4354" s="31">
        <v>45.256182765957448</v>
      </c>
      <c r="F4354" s="32">
        <v>0</v>
      </c>
      <c r="G4354" s="32">
        <v>0</v>
      </c>
      <c r="H4354" s="32">
        <v>0</v>
      </c>
      <c r="I4354" s="32">
        <v>219</v>
      </c>
      <c r="J4354" s="29">
        <f>Лист4!E4352/1000</f>
        <v>709.01353000000006</v>
      </c>
      <c r="K4354" s="33"/>
      <c r="L4354" s="33"/>
    </row>
    <row r="4355" spans="1:12" s="47" customFormat="1" ht="27" customHeight="1" x14ac:dyDescent="0.25">
      <c r="A4355" s="23" t="str">
        <f>Лист4!A4353</f>
        <v>г.Ахтубинск ул.Щербакова д. 5</v>
      </c>
      <c r="B4355" s="49">
        <f t="shared" ref="B4355:B4418" si="136">J4355+I4355-E4355</f>
        <v>467.43552595744683</v>
      </c>
      <c r="C4355" s="49">
        <f t="shared" ref="C4355:C4418" si="137">E4355</f>
        <v>31.87060404255319</v>
      </c>
      <c r="D4355" s="30">
        <v>0</v>
      </c>
      <c r="E4355" s="31">
        <v>31.87060404255319</v>
      </c>
      <c r="F4355" s="32">
        <v>0</v>
      </c>
      <c r="G4355" s="32">
        <v>0</v>
      </c>
      <c r="H4355" s="32">
        <v>0</v>
      </c>
      <c r="I4355" s="32">
        <v>0</v>
      </c>
      <c r="J4355" s="29">
        <f>Лист4!E4353/1000</f>
        <v>499.30613</v>
      </c>
      <c r="K4355" s="33"/>
      <c r="L4355" s="33"/>
    </row>
    <row r="4356" spans="1:12" s="47" customFormat="1" ht="27" customHeight="1" x14ac:dyDescent="0.25">
      <c r="A4356" s="23" t="str">
        <f>Лист4!A4354</f>
        <v>г.Астрахань ул.1-ая Перевозная д.118</v>
      </c>
      <c r="B4356" s="49">
        <f t="shared" si="136"/>
        <v>1381.4303438297875</v>
      </c>
      <c r="C4356" s="49">
        <f t="shared" si="137"/>
        <v>30.949796170212771</v>
      </c>
      <c r="D4356" s="30">
        <v>0</v>
      </c>
      <c r="E4356" s="31">
        <v>30.949796170212771</v>
      </c>
      <c r="F4356" s="32">
        <v>0</v>
      </c>
      <c r="G4356" s="32">
        <v>0</v>
      </c>
      <c r="H4356" s="32">
        <v>0</v>
      </c>
      <c r="I4356" s="32">
        <f>230.3+359.6+337.6</f>
        <v>927.50000000000011</v>
      </c>
      <c r="J4356" s="29">
        <f>Лист4!E4354/1000</f>
        <v>484.88014000000004</v>
      </c>
      <c r="K4356" s="33"/>
      <c r="L4356" s="33"/>
    </row>
    <row r="4357" spans="1:12" s="47" customFormat="1" ht="54" customHeight="1" x14ac:dyDescent="0.25">
      <c r="A4357" s="23" t="str">
        <f>Лист4!A4355</f>
        <v>г.Астрахань ул.Тренева д.27</v>
      </c>
      <c r="B4357" s="49">
        <f t="shared" si="136"/>
        <v>531.26414468085102</v>
      </c>
      <c r="C4357" s="49">
        <f t="shared" si="137"/>
        <v>36.222555319148931</v>
      </c>
      <c r="D4357" s="30">
        <v>0</v>
      </c>
      <c r="E4357" s="31">
        <v>36.222555319148931</v>
      </c>
      <c r="F4357" s="32">
        <v>0</v>
      </c>
      <c r="G4357" s="32">
        <v>0</v>
      </c>
      <c r="H4357" s="32">
        <v>0</v>
      </c>
      <c r="I4357" s="32">
        <v>0</v>
      </c>
      <c r="J4357" s="29">
        <f>Лист4!E4355/1000</f>
        <v>567.48669999999993</v>
      </c>
      <c r="K4357" s="33"/>
      <c r="L4357" s="33"/>
    </row>
    <row r="4358" spans="1:12" s="47" customFormat="1" ht="25.5" customHeight="1" x14ac:dyDescent="0.25">
      <c r="A4358" s="23" t="str">
        <f>Лист4!A4356</f>
        <v>г.Астрахань ул.Б.Хмельницкого дом 36</v>
      </c>
      <c r="B4358" s="49">
        <f t="shared" si="136"/>
        <v>248.27931489361703</v>
      </c>
      <c r="C4358" s="49">
        <f t="shared" si="137"/>
        <v>16.928135106382978</v>
      </c>
      <c r="D4358" s="30">
        <v>0</v>
      </c>
      <c r="E4358" s="31">
        <v>16.928135106382978</v>
      </c>
      <c r="F4358" s="32">
        <v>0</v>
      </c>
      <c r="G4358" s="32">
        <v>0</v>
      </c>
      <c r="H4358" s="32">
        <v>0</v>
      </c>
      <c r="I4358" s="32">
        <v>0</v>
      </c>
      <c r="J4358" s="29">
        <f>Лист4!E4356/1000</f>
        <v>265.20744999999999</v>
      </c>
      <c r="K4358" s="33"/>
      <c r="L4358" s="33"/>
    </row>
    <row r="4359" spans="1:12" s="47" customFormat="1" ht="25.5" customHeight="1" x14ac:dyDescent="0.25">
      <c r="A4359" s="23" t="str">
        <f>Лист4!A4357</f>
        <v>г.Астрахань ул.М.Луконина д.4</v>
      </c>
      <c r="B4359" s="49">
        <f t="shared" si="136"/>
        <v>753.60811829787235</v>
      </c>
      <c r="C4359" s="49">
        <f t="shared" si="137"/>
        <v>51.382371702127656</v>
      </c>
      <c r="D4359" s="30">
        <v>0</v>
      </c>
      <c r="E4359" s="31">
        <v>51.382371702127656</v>
      </c>
      <c r="F4359" s="32">
        <v>0</v>
      </c>
      <c r="G4359" s="32">
        <v>0</v>
      </c>
      <c r="H4359" s="32">
        <v>0</v>
      </c>
      <c r="I4359" s="32">
        <v>0</v>
      </c>
      <c r="J4359" s="29">
        <f>Лист4!E4357/1000</f>
        <v>804.99049000000002</v>
      </c>
      <c r="K4359" s="33"/>
      <c r="L4359" s="33"/>
    </row>
    <row r="4360" spans="1:12" s="47" customFormat="1" ht="25.5" customHeight="1" x14ac:dyDescent="0.25">
      <c r="A4360" s="23" t="str">
        <f>Лист4!A4358</f>
        <v>г.Астрахань ул. Промышленная д. 14</v>
      </c>
      <c r="B4360" s="49">
        <f t="shared" si="136"/>
        <v>1053.8003012765957</v>
      </c>
      <c r="C4360" s="49">
        <f t="shared" si="137"/>
        <v>13.056838723404255</v>
      </c>
      <c r="D4360" s="30">
        <v>0</v>
      </c>
      <c r="E4360" s="31">
        <v>13.056838723404255</v>
      </c>
      <c r="F4360" s="32">
        <v>0</v>
      </c>
      <c r="G4360" s="32">
        <v>0</v>
      </c>
      <c r="H4360" s="32">
        <v>0</v>
      </c>
      <c r="I4360" s="32">
        <v>862.3</v>
      </c>
      <c r="J4360" s="29">
        <f>Лист4!E4358/1000</f>
        <v>204.55714</v>
      </c>
      <c r="K4360" s="33"/>
      <c r="L4360" s="33"/>
    </row>
    <row r="4361" spans="1:12" s="47" customFormat="1" ht="25.5" customHeight="1" x14ac:dyDescent="0.25">
      <c r="A4361" s="23" t="str">
        <f>Лист4!A4359</f>
        <v>г.Астрахань ул.Краснодарская д.45</v>
      </c>
      <c r="B4361" s="49">
        <f t="shared" si="136"/>
        <v>1319.8035259574467</v>
      </c>
      <c r="C4361" s="49">
        <f t="shared" si="137"/>
        <v>89.986604042553182</v>
      </c>
      <c r="D4361" s="30">
        <v>0</v>
      </c>
      <c r="E4361" s="31">
        <v>89.986604042553182</v>
      </c>
      <c r="F4361" s="32">
        <v>0</v>
      </c>
      <c r="G4361" s="32">
        <v>0</v>
      </c>
      <c r="H4361" s="32">
        <v>0</v>
      </c>
      <c r="I4361" s="32">
        <v>0</v>
      </c>
      <c r="J4361" s="29">
        <f>Лист4!E4359/1000</f>
        <v>1409.7901299999999</v>
      </c>
      <c r="K4361" s="33"/>
      <c r="L4361" s="33"/>
    </row>
    <row r="4362" spans="1:12" s="47" customFormat="1" ht="25.5" customHeight="1" x14ac:dyDescent="0.25">
      <c r="A4362" s="23" t="str">
        <f>Лист4!A4360</f>
        <v>г.Астрахань ул.Б.Хмельницкого д.45</v>
      </c>
      <c r="B4362" s="49">
        <f t="shared" si="136"/>
        <v>427.07093702127656</v>
      </c>
      <c r="C4362" s="49">
        <f t="shared" si="137"/>
        <v>29.118472978723403</v>
      </c>
      <c r="D4362" s="30">
        <v>0</v>
      </c>
      <c r="E4362" s="31">
        <v>29.118472978723403</v>
      </c>
      <c r="F4362" s="32">
        <v>0</v>
      </c>
      <c r="G4362" s="32">
        <v>0</v>
      </c>
      <c r="H4362" s="32">
        <v>0</v>
      </c>
      <c r="I4362" s="32">
        <v>0</v>
      </c>
      <c r="J4362" s="29">
        <f>Лист4!E4360/1000</f>
        <v>456.18940999999995</v>
      </c>
      <c r="K4362" s="33"/>
      <c r="L4362" s="33"/>
    </row>
    <row r="4363" spans="1:12" s="47" customFormat="1" ht="25.5" customHeight="1" x14ac:dyDescent="0.25">
      <c r="A4363" s="23" t="str">
        <f>Лист4!A4361</f>
        <v>г.Астрахань, ул.М.Луконина, д.12, корпус 2</v>
      </c>
      <c r="B4363" s="49">
        <f t="shared" si="136"/>
        <v>451.29235659574465</v>
      </c>
      <c r="C4363" s="49">
        <f t="shared" si="137"/>
        <v>30.769933404255319</v>
      </c>
      <c r="D4363" s="30">
        <v>0</v>
      </c>
      <c r="E4363" s="31">
        <v>30.769933404255319</v>
      </c>
      <c r="F4363" s="32">
        <v>0</v>
      </c>
      <c r="G4363" s="32">
        <v>0</v>
      </c>
      <c r="H4363" s="32">
        <v>0</v>
      </c>
      <c r="I4363" s="32">
        <v>0</v>
      </c>
      <c r="J4363" s="29">
        <f>Лист4!E4361/1000</f>
        <v>482.06228999999996</v>
      </c>
      <c r="K4363" s="33"/>
      <c r="L4363" s="33"/>
    </row>
    <row r="4364" spans="1:12" s="47" customFormat="1" ht="54" customHeight="1" x14ac:dyDescent="0.25">
      <c r="A4364" s="23" t="str">
        <f>Лист4!A4362</f>
        <v>г.Астрахань ул.Адм.Нахимова д.267</v>
      </c>
      <c r="B4364" s="49">
        <f t="shared" si="136"/>
        <v>1346.1895114893616</v>
      </c>
      <c r="C4364" s="49">
        <f t="shared" si="137"/>
        <v>91.785648510638296</v>
      </c>
      <c r="D4364" s="30">
        <v>0</v>
      </c>
      <c r="E4364" s="31">
        <v>91.785648510638296</v>
      </c>
      <c r="F4364" s="32">
        <v>0</v>
      </c>
      <c r="G4364" s="32">
        <v>0</v>
      </c>
      <c r="H4364" s="32">
        <v>0</v>
      </c>
      <c r="I4364" s="32">
        <v>0</v>
      </c>
      <c r="J4364" s="29">
        <f>Лист4!E4362/1000</f>
        <v>1437.97516</v>
      </c>
      <c r="K4364" s="33"/>
      <c r="L4364" s="33"/>
    </row>
    <row r="4365" spans="1:12" s="47" customFormat="1" ht="25.5" customHeight="1" x14ac:dyDescent="0.25">
      <c r="A4365" s="23" t="str">
        <f>Лист4!A4363</f>
        <v>г.Астрахань ул.Комсомольская Набережная д.22</v>
      </c>
      <c r="B4365" s="49">
        <f t="shared" si="136"/>
        <v>465.52621617021276</v>
      </c>
      <c r="C4365" s="49">
        <f t="shared" si="137"/>
        <v>31.740423829787233</v>
      </c>
      <c r="D4365" s="30">
        <v>0</v>
      </c>
      <c r="E4365" s="31">
        <v>31.740423829787233</v>
      </c>
      <c r="F4365" s="32">
        <v>0</v>
      </c>
      <c r="G4365" s="32">
        <v>0</v>
      </c>
      <c r="H4365" s="32">
        <v>0</v>
      </c>
      <c r="I4365" s="32">
        <v>0</v>
      </c>
      <c r="J4365" s="29">
        <f>Лист4!E4363/1000</f>
        <v>497.26664</v>
      </c>
      <c r="K4365" s="33"/>
      <c r="L4365" s="33"/>
    </row>
    <row r="4366" spans="1:12" s="47" customFormat="1" ht="25.5" customHeight="1" x14ac:dyDescent="0.25">
      <c r="A4366" s="23" t="str">
        <f>Лист4!A4364</f>
        <v>г.Астрахань пл.Шаумяна д.5</v>
      </c>
      <c r="B4366" s="49">
        <f t="shared" si="136"/>
        <v>249.91588085106383</v>
      </c>
      <c r="C4366" s="49">
        <f t="shared" si="137"/>
        <v>17.039719148936172</v>
      </c>
      <c r="D4366" s="30">
        <v>0</v>
      </c>
      <c r="E4366" s="31">
        <v>17.039719148936172</v>
      </c>
      <c r="F4366" s="32">
        <v>0</v>
      </c>
      <c r="G4366" s="32">
        <v>0</v>
      </c>
      <c r="H4366" s="32">
        <v>0</v>
      </c>
      <c r="I4366" s="32">
        <v>0</v>
      </c>
      <c r="J4366" s="29">
        <f>Лист4!E4364/1000</f>
        <v>266.9556</v>
      </c>
      <c r="K4366" s="33"/>
      <c r="L4366" s="33"/>
    </row>
    <row r="4367" spans="1:12" s="47" customFormat="1" ht="25.5" customHeight="1" x14ac:dyDescent="0.25">
      <c r="A4367" s="23" t="str">
        <f>Лист4!A4365</f>
        <v>г.Астрахань ул.Александрова д.5а</v>
      </c>
      <c r="B4367" s="49">
        <f t="shared" si="136"/>
        <v>860.82791744680844</v>
      </c>
      <c r="C4367" s="49">
        <f t="shared" si="137"/>
        <v>58.692812553191487</v>
      </c>
      <c r="D4367" s="30">
        <v>0</v>
      </c>
      <c r="E4367" s="31">
        <v>58.692812553191487</v>
      </c>
      <c r="F4367" s="32">
        <v>0</v>
      </c>
      <c r="G4367" s="32">
        <v>0</v>
      </c>
      <c r="H4367" s="32">
        <v>0</v>
      </c>
      <c r="I4367" s="32">
        <v>0</v>
      </c>
      <c r="J4367" s="29">
        <f>Лист4!E4365/1000</f>
        <v>919.52072999999996</v>
      </c>
      <c r="K4367" s="33"/>
      <c r="L4367" s="33"/>
    </row>
    <row r="4368" spans="1:12" s="47" customFormat="1" ht="25.5" customHeight="1" x14ac:dyDescent="0.25">
      <c r="A4368" s="23" t="str">
        <f>Лист4!A4366</f>
        <v>г.Астрахань ул. Красноармейская д. 29А</v>
      </c>
      <c r="B4368" s="49">
        <f t="shared" si="136"/>
        <v>151.31737617021275</v>
      </c>
      <c r="C4368" s="49">
        <f t="shared" si="137"/>
        <v>10.317093829787233</v>
      </c>
      <c r="D4368" s="30">
        <v>0</v>
      </c>
      <c r="E4368" s="31">
        <v>10.317093829787233</v>
      </c>
      <c r="F4368" s="32">
        <v>0</v>
      </c>
      <c r="G4368" s="32">
        <v>0</v>
      </c>
      <c r="H4368" s="32">
        <v>0</v>
      </c>
      <c r="I4368" s="32">
        <v>0</v>
      </c>
      <c r="J4368" s="29">
        <f>Лист4!E4366/1000</f>
        <v>161.63446999999999</v>
      </c>
      <c r="K4368" s="33"/>
      <c r="L4368" s="33"/>
    </row>
    <row r="4369" spans="1:12" s="47" customFormat="1" ht="25.5" customHeight="1" x14ac:dyDescent="0.25">
      <c r="A4369" s="23" t="str">
        <f>Лист4!A4367</f>
        <v>г.Астрахань ул.Бульварная д.11</v>
      </c>
      <c r="B4369" s="49">
        <f t="shared" si="136"/>
        <v>773.66266297872335</v>
      </c>
      <c r="C4369" s="49">
        <f t="shared" si="137"/>
        <v>52.749727021276598</v>
      </c>
      <c r="D4369" s="30">
        <v>0</v>
      </c>
      <c r="E4369" s="31">
        <v>52.749727021276598</v>
      </c>
      <c r="F4369" s="32">
        <v>0</v>
      </c>
      <c r="G4369" s="32">
        <v>0</v>
      </c>
      <c r="H4369" s="32">
        <v>0</v>
      </c>
      <c r="I4369" s="32">
        <v>0</v>
      </c>
      <c r="J4369" s="29">
        <f>Лист4!E4367/1000</f>
        <v>826.41238999999996</v>
      </c>
      <c r="K4369" s="33"/>
      <c r="L4369" s="33"/>
    </row>
    <row r="4370" spans="1:12" s="47" customFormat="1" ht="54" customHeight="1" x14ac:dyDescent="0.25">
      <c r="A4370" s="23" t="str">
        <f>Лист4!A4368</f>
        <v>г.Астрахань ул.28-й Армии д.14, кор. 1</v>
      </c>
      <c r="B4370" s="49">
        <f t="shared" si="136"/>
        <v>996.58941191489362</v>
      </c>
      <c r="C4370" s="49">
        <f t="shared" si="137"/>
        <v>36.749278085106376</v>
      </c>
      <c r="D4370" s="30">
        <v>0</v>
      </c>
      <c r="E4370" s="31">
        <v>36.749278085106376</v>
      </c>
      <c r="F4370" s="32">
        <v>0</v>
      </c>
      <c r="G4370" s="32">
        <v>0</v>
      </c>
      <c r="H4370" s="32">
        <v>0</v>
      </c>
      <c r="I4370" s="32">
        <v>457.6</v>
      </c>
      <c r="J4370" s="29">
        <f>Лист4!E4368/1000</f>
        <v>575.73868999999991</v>
      </c>
      <c r="K4370" s="33"/>
      <c r="L4370" s="33"/>
    </row>
    <row r="4371" spans="1:12" s="47" customFormat="1" ht="18.75" customHeight="1" x14ac:dyDescent="0.25">
      <c r="A4371" s="23" t="str">
        <f>Лист4!A4369</f>
        <v>г. Знаменск, Жилой район "Ракетный", д. 63</v>
      </c>
      <c r="B4371" s="49">
        <f t="shared" si="136"/>
        <v>3.3202119148936173</v>
      </c>
      <c r="C4371" s="49">
        <f t="shared" si="137"/>
        <v>0.22637808510638299</v>
      </c>
      <c r="D4371" s="30">
        <v>0</v>
      </c>
      <c r="E4371" s="31">
        <v>0.22637808510638299</v>
      </c>
      <c r="F4371" s="32">
        <v>0</v>
      </c>
      <c r="G4371" s="32">
        <v>0</v>
      </c>
      <c r="H4371" s="32">
        <v>0</v>
      </c>
      <c r="I4371" s="32">
        <v>0</v>
      </c>
      <c r="J4371" s="29">
        <f>Лист4!E4369/1000</f>
        <v>3.5465900000000001</v>
      </c>
      <c r="K4371" s="33"/>
      <c r="L4371" s="33"/>
    </row>
    <row r="4372" spans="1:12" s="47" customFormat="1" ht="54" customHeight="1" x14ac:dyDescent="0.25">
      <c r="A4372" s="23" t="str">
        <f>Лист4!A4370</f>
        <v>г. Астрахань, ул. Космонавтов, д. 4, корпус 3</v>
      </c>
      <c r="B4372" s="49">
        <f t="shared" si="136"/>
        <v>871.24977617021284</v>
      </c>
      <c r="C4372" s="49">
        <f t="shared" si="137"/>
        <v>59.403393829787241</v>
      </c>
      <c r="D4372" s="30">
        <v>0</v>
      </c>
      <c r="E4372" s="31">
        <v>59.403393829787241</v>
      </c>
      <c r="F4372" s="32">
        <v>0</v>
      </c>
      <c r="G4372" s="32">
        <v>0</v>
      </c>
      <c r="H4372" s="32">
        <v>0</v>
      </c>
      <c r="I4372" s="32">
        <v>0</v>
      </c>
      <c r="J4372" s="29">
        <f>Лист4!E4370/1000</f>
        <v>930.65317000000005</v>
      </c>
      <c r="K4372" s="33"/>
      <c r="L4372" s="33"/>
    </row>
    <row r="4373" spans="1:12" s="47" customFormat="1" ht="54" customHeight="1" x14ac:dyDescent="0.25">
      <c r="A4373" s="23" t="str">
        <f>Лист4!A4371</f>
        <v>г. Астрахань, ул. Татищева/Латышева, д. 22/2</v>
      </c>
      <c r="B4373" s="49">
        <f t="shared" si="136"/>
        <v>864.2037191489361</v>
      </c>
      <c r="C4373" s="49">
        <f t="shared" si="137"/>
        <v>58.922980851063819</v>
      </c>
      <c r="D4373" s="30">
        <v>0</v>
      </c>
      <c r="E4373" s="31">
        <v>58.922980851063819</v>
      </c>
      <c r="F4373" s="32">
        <v>0</v>
      </c>
      <c r="G4373" s="32">
        <v>0</v>
      </c>
      <c r="H4373" s="32">
        <v>0</v>
      </c>
      <c r="I4373" s="32">
        <v>0</v>
      </c>
      <c r="J4373" s="29">
        <f>Лист4!E4371/1000</f>
        <v>923.12669999999991</v>
      </c>
      <c r="K4373" s="33"/>
      <c r="L4373" s="33"/>
    </row>
    <row r="4374" spans="1:12" s="47" customFormat="1" ht="54" customHeight="1" x14ac:dyDescent="0.25">
      <c r="A4374" s="23" t="str">
        <f>Лист4!A4372</f>
        <v>г. Астрахань, ул.Водников, д. 10</v>
      </c>
      <c r="B4374" s="49">
        <f t="shared" si="136"/>
        <v>202.84792936170214</v>
      </c>
      <c r="C4374" s="49">
        <f t="shared" si="137"/>
        <v>13.830540638297872</v>
      </c>
      <c r="D4374" s="30">
        <v>0</v>
      </c>
      <c r="E4374" s="31">
        <v>13.830540638297872</v>
      </c>
      <c r="F4374" s="32">
        <v>0</v>
      </c>
      <c r="G4374" s="32">
        <v>0</v>
      </c>
      <c r="H4374" s="32">
        <v>0</v>
      </c>
      <c r="I4374" s="32">
        <v>0</v>
      </c>
      <c r="J4374" s="29">
        <f>Лист4!E4372/1000</f>
        <v>216.67847</v>
      </c>
      <c r="K4374" s="33"/>
      <c r="L4374" s="33"/>
    </row>
    <row r="4375" spans="1:12" s="47" customFormat="1" ht="54" customHeight="1" x14ac:dyDescent="0.25">
      <c r="A4375" s="23" t="str">
        <f>Лист4!A4373</f>
        <v>г. Астрахань, ул. Каунасская, д. 53</v>
      </c>
      <c r="B4375" s="49">
        <f t="shared" si="136"/>
        <v>1256.1420136170213</v>
      </c>
      <c r="C4375" s="49">
        <f t="shared" si="137"/>
        <v>85.646046382978724</v>
      </c>
      <c r="D4375" s="30">
        <v>0</v>
      </c>
      <c r="E4375" s="31">
        <v>85.646046382978724</v>
      </c>
      <c r="F4375" s="32">
        <v>0</v>
      </c>
      <c r="G4375" s="32">
        <v>0</v>
      </c>
      <c r="H4375" s="32">
        <v>0</v>
      </c>
      <c r="I4375" s="32">
        <v>0</v>
      </c>
      <c r="J4375" s="29">
        <f>Лист4!E4373/1000</f>
        <v>1341.7880600000001</v>
      </c>
      <c r="K4375" s="33"/>
      <c r="L4375" s="33"/>
    </row>
    <row r="4376" spans="1:12" s="47" customFormat="1" ht="27" customHeight="1" x14ac:dyDescent="0.25">
      <c r="A4376" s="23" t="str">
        <f>Лист4!A4374</f>
        <v>Лиманский район, с. Бирючья Коса, ул. Ленина, д. 45</v>
      </c>
      <c r="B4376" s="49">
        <f t="shared" si="136"/>
        <v>15.348931914893617</v>
      </c>
      <c r="C4376" s="49">
        <f t="shared" si="137"/>
        <v>1.0465180851063829</v>
      </c>
      <c r="D4376" s="30">
        <v>0</v>
      </c>
      <c r="E4376" s="31">
        <v>1.0465180851063829</v>
      </c>
      <c r="F4376" s="32">
        <v>0</v>
      </c>
      <c r="G4376" s="32">
        <v>0</v>
      </c>
      <c r="H4376" s="32">
        <v>0</v>
      </c>
      <c r="I4376" s="32">
        <v>0</v>
      </c>
      <c r="J4376" s="29">
        <f>Лист4!E4374/1000</f>
        <v>16.39545</v>
      </c>
      <c r="K4376" s="33"/>
      <c r="L4376" s="33"/>
    </row>
    <row r="4377" spans="1:12" s="47" customFormat="1" ht="27" customHeight="1" x14ac:dyDescent="0.25">
      <c r="A4377" s="23" t="str">
        <f>Лист4!A4375</f>
        <v>г. Астрахань, ул.Красного Знамени, д. 4</v>
      </c>
      <c r="B4377" s="49">
        <f t="shared" si="136"/>
        <v>65.455251914893609</v>
      </c>
      <c r="C4377" s="49">
        <f t="shared" si="137"/>
        <v>4.462858085106383</v>
      </c>
      <c r="D4377" s="30">
        <v>0</v>
      </c>
      <c r="E4377" s="31">
        <v>4.462858085106383</v>
      </c>
      <c r="F4377" s="32">
        <v>0</v>
      </c>
      <c r="G4377" s="32">
        <v>0</v>
      </c>
      <c r="H4377" s="32">
        <v>0</v>
      </c>
      <c r="I4377" s="32">
        <v>0</v>
      </c>
      <c r="J4377" s="29">
        <f>Лист4!E4375/1000</f>
        <v>69.918109999999999</v>
      </c>
      <c r="K4377" s="33"/>
      <c r="L4377" s="33"/>
    </row>
    <row r="4378" spans="1:12" s="47" customFormat="1" ht="27" customHeight="1" x14ac:dyDescent="0.25">
      <c r="A4378" s="23" t="str">
        <f>Лист4!A4376</f>
        <v>г. Астрахань, ул. Куликова, д. 38, корп. 2</v>
      </c>
      <c r="B4378" s="49">
        <f t="shared" si="136"/>
        <v>1042.9370110638297</v>
      </c>
      <c r="C4378" s="49">
        <f t="shared" si="137"/>
        <v>38.382068936170214</v>
      </c>
      <c r="D4378" s="30">
        <v>0</v>
      </c>
      <c r="E4378" s="31">
        <v>38.382068936170214</v>
      </c>
      <c r="F4378" s="32">
        <v>0</v>
      </c>
      <c r="G4378" s="32">
        <v>0</v>
      </c>
      <c r="H4378" s="32">
        <v>0</v>
      </c>
      <c r="I4378" s="32">
        <v>480</v>
      </c>
      <c r="J4378" s="29">
        <f>Лист4!E4376/1000</f>
        <v>601.31907999999999</v>
      </c>
      <c r="K4378" s="33"/>
      <c r="L4378" s="33"/>
    </row>
    <row r="4379" spans="1:12" s="47" customFormat="1" ht="54" customHeight="1" x14ac:dyDescent="0.25">
      <c r="A4379" s="23" t="str">
        <f>Лист4!A4377</f>
        <v>Астраханская область, г. Знаменск, Проспект 9 Мая, д. 16А</v>
      </c>
      <c r="B4379" s="49">
        <f t="shared" si="136"/>
        <v>50.464433191489363</v>
      </c>
      <c r="C4379" s="49">
        <f t="shared" si="137"/>
        <v>3.4407568085106384</v>
      </c>
      <c r="D4379" s="30">
        <v>0</v>
      </c>
      <c r="E4379" s="31">
        <v>3.4407568085106384</v>
      </c>
      <c r="F4379" s="32">
        <v>0</v>
      </c>
      <c r="G4379" s="32">
        <v>0</v>
      </c>
      <c r="H4379" s="32">
        <v>0</v>
      </c>
      <c r="I4379" s="32">
        <v>0</v>
      </c>
      <c r="J4379" s="29">
        <f>Лист4!E4377/1000</f>
        <v>53.905190000000005</v>
      </c>
      <c r="K4379" s="33"/>
      <c r="L4379" s="33"/>
    </row>
    <row r="4380" spans="1:12" s="47" customFormat="1" ht="22.5" customHeight="1" x14ac:dyDescent="0.25">
      <c r="A4380" s="23" t="str">
        <f>Лист4!A4378</f>
        <v>Астраханская область, г. Знаменск, Проспект 9 Мая, д. 11</v>
      </c>
      <c r="B4380" s="49">
        <f t="shared" si="136"/>
        <v>93.341431489361696</v>
      </c>
      <c r="C4380" s="49">
        <f t="shared" si="137"/>
        <v>6.3641885106382983</v>
      </c>
      <c r="D4380" s="30">
        <v>0</v>
      </c>
      <c r="E4380" s="31">
        <v>6.3641885106382983</v>
      </c>
      <c r="F4380" s="32">
        <v>0</v>
      </c>
      <c r="G4380" s="32">
        <v>0</v>
      </c>
      <c r="H4380" s="32">
        <v>0</v>
      </c>
      <c r="I4380" s="32">
        <v>0</v>
      </c>
      <c r="J4380" s="29">
        <f>Лист4!E4378/1000</f>
        <v>99.705619999999996</v>
      </c>
      <c r="K4380" s="33"/>
      <c r="L4380" s="33"/>
    </row>
    <row r="4381" spans="1:12" s="47" customFormat="1" ht="22.5" customHeight="1" x14ac:dyDescent="0.25">
      <c r="A4381" s="23" t="str">
        <f>Лист4!A4379</f>
        <v>г. Знаменск, ул. Проспект 9 Мая, д. 5</v>
      </c>
      <c r="B4381" s="49">
        <f t="shared" si="136"/>
        <v>162.57427063829789</v>
      </c>
      <c r="C4381" s="49">
        <f t="shared" si="137"/>
        <v>11.084609361702128</v>
      </c>
      <c r="D4381" s="30">
        <v>0</v>
      </c>
      <c r="E4381" s="31">
        <v>11.084609361702128</v>
      </c>
      <c r="F4381" s="32">
        <v>0</v>
      </c>
      <c r="G4381" s="32">
        <v>0</v>
      </c>
      <c r="H4381" s="32">
        <v>0</v>
      </c>
      <c r="I4381" s="32">
        <v>0</v>
      </c>
      <c r="J4381" s="29">
        <f>Лист4!E4379/1000</f>
        <v>173.65888000000001</v>
      </c>
      <c r="K4381" s="33"/>
      <c r="L4381" s="33"/>
    </row>
    <row r="4382" spans="1:12" s="47" customFormat="1" ht="22.5" customHeight="1" x14ac:dyDescent="0.25">
      <c r="A4382" s="23" t="str">
        <f>Лист4!A4380</f>
        <v>г. Астрахань, ул. Боевая, д. 76</v>
      </c>
      <c r="B4382" s="49">
        <f t="shared" si="136"/>
        <v>416.38988085106382</v>
      </c>
      <c r="C4382" s="49">
        <f t="shared" si="137"/>
        <v>28.390219148936168</v>
      </c>
      <c r="D4382" s="30">
        <v>0</v>
      </c>
      <c r="E4382" s="31">
        <v>28.390219148936168</v>
      </c>
      <c r="F4382" s="32">
        <v>0</v>
      </c>
      <c r="G4382" s="32">
        <v>0</v>
      </c>
      <c r="H4382" s="32">
        <v>0</v>
      </c>
      <c r="I4382" s="32">
        <v>0</v>
      </c>
      <c r="J4382" s="29">
        <f>Лист4!E4380/1000</f>
        <v>444.7801</v>
      </c>
      <c r="K4382" s="33"/>
      <c r="L4382" s="33"/>
    </row>
    <row r="4383" spans="1:12" s="47" customFormat="1" ht="22.5" customHeight="1" x14ac:dyDescent="0.25">
      <c r="A4383" s="23" t="str">
        <f>Лист4!A4381</f>
        <v>г. Астрахань, ул. Ахшарумова, д. 4</v>
      </c>
      <c r="B4383" s="49">
        <f t="shared" si="136"/>
        <v>640.84461872340421</v>
      </c>
      <c r="C4383" s="49">
        <f t="shared" si="137"/>
        <v>43.69395127659574</v>
      </c>
      <c r="D4383" s="30">
        <v>0</v>
      </c>
      <c r="E4383" s="31">
        <v>43.69395127659574</v>
      </c>
      <c r="F4383" s="32">
        <v>0</v>
      </c>
      <c r="G4383" s="32">
        <v>0</v>
      </c>
      <c r="H4383" s="32">
        <v>0</v>
      </c>
      <c r="I4383" s="32">
        <v>0</v>
      </c>
      <c r="J4383" s="29">
        <f>Лист4!E4381/1000</f>
        <v>684.53856999999994</v>
      </c>
      <c r="K4383" s="33"/>
      <c r="L4383" s="33"/>
    </row>
    <row r="4384" spans="1:12" s="47" customFormat="1" ht="22.5" customHeight="1" x14ac:dyDescent="0.25">
      <c r="A4384" s="23" t="str">
        <f>Лист4!A4382</f>
        <v>г. Астрахань, ул. Боевая, д. 85</v>
      </c>
      <c r="B4384" s="49">
        <f t="shared" si="136"/>
        <v>370.05859234042549</v>
      </c>
      <c r="C4384" s="49">
        <f t="shared" si="137"/>
        <v>25.23126765957447</v>
      </c>
      <c r="D4384" s="30">
        <v>0</v>
      </c>
      <c r="E4384" s="31">
        <v>25.23126765957447</v>
      </c>
      <c r="F4384" s="32">
        <v>0</v>
      </c>
      <c r="G4384" s="32">
        <v>0</v>
      </c>
      <c r="H4384" s="32">
        <v>0</v>
      </c>
      <c r="I4384" s="32">
        <v>0</v>
      </c>
      <c r="J4384" s="29">
        <f>Лист4!E4382/1000</f>
        <v>395.28985999999998</v>
      </c>
      <c r="K4384" s="33"/>
      <c r="L4384" s="33"/>
    </row>
    <row r="4385" spans="1:12" s="47" customFormat="1" ht="22.5" customHeight="1" x14ac:dyDescent="0.25">
      <c r="A4385" s="23" t="str">
        <f>Лист4!A4383</f>
        <v>Астраханская область, Приволжский район, с. Евпраксино, мкр. Юность, д. 3</v>
      </c>
      <c r="B4385" s="49">
        <f t="shared" si="136"/>
        <v>51.060146382978722</v>
      </c>
      <c r="C4385" s="49">
        <f t="shared" si="137"/>
        <v>3.4813736170212763</v>
      </c>
      <c r="D4385" s="30">
        <v>0</v>
      </c>
      <c r="E4385" s="31">
        <v>3.4813736170212763</v>
      </c>
      <c r="F4385" s="32">
        <v>0</v>
      </c>
      <c r="G4385" s="32">
        <v>0</v>
      </c>
      <c r="H4385" s="32">
        <v>0</v>
      </c>
      <c r="I4385" s="32">
        <v>0</v>
      </c>
      <c r="J4385" s="29">
        <f>Лист4!E4383/1000</f>
        <v>54.541519999999998</v>
      </c>
      <c r="K4385" s="33"/>
      <c r="L4385" s="33"/>
    </row>
    <row r="4386" spans="1:12" s="47" customFormat="1" ht="22.5" customHeight="1" x14ac:dyDescent="0.25">
      <c r="A4386" s="23" t="str">
        <f>Лист4!A4384</f>
        <v>г. Астрахань, ул. Космонавта В. Комарова, д. 134</v>
      </c>
      <c r="B4386" s="49">
        <f t="shared" si="136"/>
        <v>453.26601021276593</v>
      </c>
      <c r="C4386" s="49">
        <f t="shared" si="137"/>
        <v>20.97040978723404</v>
      </c>
      <c r="D4386" s="30">
        <v>0</v>
      </c>
      <c r="E4386" s="31">
        <v>20.97040978723404</v>
      </c>
      <c r="F4386" s="32">
        <v>0</v>
      </c>
      <c r="G4386" s="32">
        <v>0</v>
      </c>
      <c r="H4386" s="32">
        <v>0</v>
      </c>
      <c r="I4386" s="32">
        <v>145.69999999999999</v>
      </c>
      <c r="J4386" s="29">
        <f>Лист4!E4384/1000</f>
        <v>328.53641999999996</v>
      </c>
      <c r="K4386" s="33"/>
      <c r="L4386" s="33"/>
    </row>
    <row r="4387" spans="1:12" s="47" customFormat="1" ht="22.5" customHeight="1" x14ac:dyDescent="0.25">
      <c r="A4387" s="23" t="str">
        <f>Лист4!A4385</f>
        <v>Астраханская область, Приволжский район, с. Евпраксино,мкр. Юность, д. 6б</v>
      </c>
      <c r="B4387" s="49">
        <f t="shared" si="136"/>
        <v>25.027321702127661</v>
      </c>
      <c r="C4387" s="49">
        <f t="shared" si="137"/>
        <v>1.7064082978723405</v>
      </c>
      <c r="D4387" s="30">
        <v>0</v>
      </c>
      <c r="E4387" s="31">
        <v>1.7064082978723405</v>
      </c>
      <c r="F4387" s="32">
        <v>0</v>
      </c>
      <c r="G4387" s="32">
        <v>0</v>
      </c>
      <c r="H4387" s="32">
        <v>0</v>
      </c>
      <c r="I4387" s="32">
        <v>0</v>
      </c>
      <c r="J4387" s="29">
        <f>Лист4!E4385/1000</f>
        <v>26.733730000000001</v>
      </c>
      <c r="K4387" s="33"/>
      <c r="L4387" s="33"/>
    </row>
    <row r="4388" spans="1:12" s="47" customFormat="1" ht="22.5" customHeight="1" x14ac:dyDescent="0.25">
      <c r="A4388" s="23" t="str">
        <f>Лист4!A4386</f>
        <v>г. Астрахань, ул. Московская, д. 123</v>
      </c>
      <c r="B4388" s="49">
        <f t="shared" si="136"/>
        <v>690.87444425531908</v>
      </c>
      <c r="C4388" s="49">
        <f t="shared" si="137"/>
        <v>47.105075744680853</v>
      </c>
      <c r="D4388" s="30">
        <v>0</v>
      </c>
      <c r="E4388" s="31">
        <v>47.105075744680853</v>
      </c>
      <c r="F4388" s="32">
        <v>0</v>
      </c>
      <c r="G4388" s="32">
        <v>0</v>
      </c>
      <c r="H4388" s="32">
        <v>0</v>
      </c>
      <c r="I4388" s="32">
        <v>0</v>
      </c>
      <c r="J4388" s="29">
        <f>Лист4!E4386/1000</f>
        <v>737.97951999999998</v>
      </c>
      <c r="K4388" s="33"/>
      <c r="L4388" s="33"/>
    </row>
    <row r="4389" spans="1:12" s="47" customFormat="1" ht="22.5" customHeight="1" x14ac:dyDescent="0.25">
      <c r="A4389" s="23" t="str">
        <f>Лист4!A4387</f>
        <v>Астраханская область, Приволжский район, с. Бирюковка, ул. Молодежная, д. 14</v>
      </c>
      <c r="B4389" s="49">
        <f t="shared" si="136"/>
        <v>7.654015319148936</v>
      </c>
      <c r="C4389" s="49">
        <f t="shared" si="137"/>
        <v>0.52186468085106386</v>
      </c>
      <c r="D4389" s="30">
        <v>0</v>
      </c>
      <c r="E4389" s="31">
        <v>0.52186468085106386</v>
      </c>
      <c r="F4389" s="32">
        <v>0</v>
      </c>
      <c r="G4389" s="32">
        <v>0</v>
      </c>
      <c r="H4389" s="32">
        <v>0</v>
      </c>
      <c r="I4389" s="32">
        <v>0</v>
      </c>
      <c r="J4389" s="29">
        <f>Лист4!E4387/1000</f>
        <v>8.1758799999999994</v>
      </c>
      <c r="K4389" s="33"/>
      <c r="L4389" s="33"/>
    </row>
    <row r="4390" spans="1:12" s="47" customFormat="1" ht="22.5" customHeight="1" x14ac:dyDescent="0.25">
      <c r="A4390" s="23" t="str">
        <f>Лист4!A4388</f>
        <v>г. Астрахань, пер. Ленинградский, д. 68, корп.1</v>
      </c>
      <c r="B4390" s="49">
        <f t="shared" si="136"/>
        <v>1015.4046382978722</v>
      </c>
      <c r="C4390" s="49">
        <f t="shared" si="137"/>
        <v>33.42986170212766</v>
      </c>
      <c r="D4390" s="30">
        <v>0</v>
      </c>
      <c r="E4390" s="31">
        <v>33.42986170212766</v>
      </c>
      <c r="F4390" s="32">
        <v>0</v>
      </c>
      <c r="G4390" s="32">
        <v>0</v>
      </c>
      <c r="H4390" s="32">
        <v>0</v>
      </c>
      <c r="I4390" s="32">
        <v>525.1</v>
      </c>
      <c r="J4390" s="29">
        <f>Лист4!E4388/1000</f>
        <v>523.73450000000003</v>
      </c>
      <c r="K4390" s="33"/>
      <c r="L4390" s="33"/>
    </row>
    <row r="4391" spans="1:12" s="47" customFormat="1" ht="22.5" customHeight="1" x14ac:dyDescent="0.25">
      <c r="A4391" s="23" t="str">
        <f>Лист4!A4389</f>
        <v>г. Астрахань, ул. Кубанская, д 33, корп. 1</v>
      </c>
      <c r="B4391" s="49">
        <f t="shared" si="136"/>
        <v>332.54718808510631</v>
      </c>
      <c r="C4391" s="49">
        <f t="shared" si="137"/>
        <v>22.673671914893617</v>
      </c>
      <c r="D4391" s="30">
        <v>0</v>
      </c>
      <c r="E4391" s="31">
        <v>22.673671914893617</v>
      </c>
      <c r="F4391" s="32">
        <v>0</v>
      </c>
      <c r="G4391" s="32">
        <v>0</v>
      </c>
      <c r="H4391" s="32">
        <v>0</v>
      </c>
      <c r="I4391" s="32">
        <v>0</v>
      </c>
      <c r="J4391" s="29">
        <f>Лист4!E4389/1000</f>
        <v>355.22085999999996</v>
      </c>
      <c r="K4391" s="33"/>
      <c r="L4391" s="33"/>
    </row>
    <row r="4392" spans="1:12" s="47" customFormat="1" ht="22.5" customHeight="1" x14ac:dyDescent="0.25">
      <c r="A4392" s="23" t="str">
        <f>Лист4!A4390</f>
        <v>Астрахань, Фунтовское шоссе 23 В</v>
      </c>
      <c r="B4392" s="49">
        <f t="shared" si="136"/>
        <v>93.19673702127659</v>
      </c>
      <c r="C4392" s="49">
        <f t="shared" si="137"/>
        <v>6.3543229787234043</v>
      </c>
      <c r="D4392" s="30">
        <v>0</v>
      </c>
      <c r="E4392" s="31">
        <v>6.3543229787234043</v>
      </c>
      <c r="F4392" s="32">
        <v>0</v>
      </c>
      <c r="G4392" s="32">
        <v>0</v>
      </c>
      <c r="H4392" s="32">
        <v>0</v>
      </c>
      <c r="I4392" s="32">
        <v>0</v>
      </c>
      <c r="J4392" s="29">
        <f>Лист4!E4390/1000</f>
        <v>99.551059999999993</v>
      </c>
      <c r="K4392" s="33"/>
      <c r="L4392" s="33"/>
    </row>
    <row r="4393" spans="1:12" s="47" customFormat="1" ht="22.5" customHeight="1" x14ac:dyDescent="0.25">
      <c r="A4393" s="23" t="str">
        <f>Лист4!A4391</f>
        <v>Астрахань, ул. Медиков д.5 корп.1</v>
      </c>
      <c r="B4393" s="49">
        <f t="shared" si="136"/>
        <v>885.29756255319148</v>
      </c>
      <c r="C4393" s="49">
        <f t="shared" si="137"/>
        <v>60.361197446808504</v>
      </c>
      <c r="D4393" s="30">
        <v>0</v>
      </c>
      <c r="E4393" s="31">
        <v>60.361197446808504</v>
      </c>
      <c r="F4393" s="32">
        <v>0</v>
      </c>
      <c r="G4393" s="32">
        <v>0</v>
      </c>
      <c r="H4393" s="32">
        <v>0</v>
      </c>
      <c r="I4393" s="32">
        <v>0</v>
      </c>
      <c r="J4393" s="29">
        <f>Лист4!E4391/1000</f>
        <v>945.65876000000003</v>
      </c>
      <c r="K4393" s="33"/>
      <c r="L4393" s="33"/>
    </row>
    <row r="4394" spans="1:12" s="47" customFormat="1" ht="22.5" customHeight="1" x14ac:dyDescent="0.25">
      <c r="A4394" s="23" t="str">
        <f>Лист4!A4392</f>
        <v>Астрахань, ул. Дубровинского д.54/1</v>
      </c>
      <c r="B4394" s="49">
        <f t="shared" si="136"/>
        <v>310.21838127659578</v>
      </c>
      <c r="C4394" s="49">
        <f t="shared" si="137"/>
        <v>4.1057987234042548</v>
      </c>
      <c r="D4394" s="30">
        <v>0</v>
      </c>
      <c r="E4394" s="31">
        <v>4.1057987234042548</v>
      </c>
      <c r="F4394" s="32">
        <v>0</v>
      </c>
      <c r="G4394" s="32">
        <v>0</v>
      </c>
      <c r="H4394" s="32">
        <v>0</v>
      </c>
      <c r="I4394" s="32">
        <v>250</v>
      </c>
      <c r="J4394" s="29">
        <f>Лист4!E4392/1000</f>
        <v>64.324179999999998</v>
      </c>
      <c r="K4394" s="33"/>
      <c r="L4394" s="33"/>
    </row>
    <row r="4395" spans="1:12" s="47" customFormat="1" ht="54" customHeight="1" x14ac:dyDescent="0.25">
      <c r="A4395" s="23" t="str">
        <f>Лист4!A4393</f>
        <v>Астрахань, ул. 11-й Красной Армии д.11/1</v>
      </c>
      <c r="B4395" s="49">
        <f t="shared" si="136"/>
        <v>244.80247234042551</v>
      </c>
      <c r="C4395" s="49">
        <f t="shared" si="137"/>
        <v>16.691077659574468</v>
      </c>
      <c r="D4395" s="30">
        <v>0</v>
      </c>
      <c r="E4395" s="31">
        <v>16.691077659574468</v>
      </c>
      <c r="F4395" s="32">
        <v>0</v>
      </c>
      <c r="G4395" s="32">
        <v>0</v>
      </c>
      <c r="H4395" s="32">
        <v>0</v>
      </c>
      <c r="I4395" s="32"/>
      <c r="J4395" s="29">
        <f>Лист4!E4393/1000</f>
        <v>261.49354999999997</v>
      </c>
      <c r="K4395" s="33"/>
      <c r="L4395" s="33"/>
    </row>
    <row r="4396" spans="1:12" s="47" customFormat="1" ht="24" customHeight="1" x14ac:dyDescent="0.25">
      <c r="A4396" s="23" t="str">
        <f>Лист4!A4394</f>
        <v>г.Астрахань ул.Ветошникова д.64/1</v>
      </c>
      <c r="B4396" s="49">
        <f t="shared" si="136"/>
        <v>746.41591574468089</v>
      </c>
      <c r="C4396" s="49">
        <f t="shared" si="137"/>
        <v>50.891994255319148</v>
      </c>
      <c r="D4396" s="30">
        <v>0</v>
      </c>
      <c r="E4396" s="31">
        <v>50.891994255319148</v>
      </c>
      <c r="F4396" s="32">
        <v>0</v>
      </c>
      <c r="G4396" s="32">
        <v>0</v>
      </c>
      <c r="H4396" s="32">
        <v>0</v>
      </c>
      <c r="I4396" s="32">
        <v>0</v>
      </c>
      <c r="J4396" s="29">
        <f>Лист4!E4394/1000</f>
        <v>797.30790999999999</v>
      </c>
      <c r="K4396" s="33"/>
      <c r="L4396" s="33"/>
    </row>
    <row r="4397" spans="1:12" s="47" customFormat="1" ht="24" customHeight="1" x14ac:dyDescent="0.25">
      <c r="A4397" s="23" t="str">
        <f>Лист4!A4395</f>
        <v>г.Астрахань ул.Жилая д.12 корп.2</v>
      </c>
      <c r="B4397" s="49">
        <f t="shared" si="136"/>
        <v>269.17256510638299</v>
      </c>
      <c r="C4397" s="49">
        <f t="shared" si="137"/>
        <v>18.352674893617021</v>
      </c>
      <c r="D4397" s="30">
        <v>0</v>
      </c>
      <c r="E4397" s="31">
        <v>18.352674893617021</v>
      </c>
      <c r="F4397" s="32">
        <v>0</v>
      </c>
      <c r="G4397" s="32">
        <v>0</v>
      </c>
      <c r="H4397" s="32">
        <v>0</v>
      </c>
      <c r="I4397" s="32">
        <v>0</v>
      </c>
      <c r="J4397" s="29">
        <f>Лист4!E4395/1000</f>
        <v>287.52524</v>
      </c>
      <c r="K4397" s="33"/>
      <c r="L4397" s="33"/>
    </row>
    <row r="4398" spans="1:12" s="47" customFormat="1" ht="54" customHeight="1" x14ac:dyDescent="0.25">
      <c r="A4398" s="23" t="str">
        <f>Лист4!A4396</f>
        <v>г.Астрахань ул.Савушкина д.32</v>
      </c>
      <c r="B4398" s="49">
        <f t="shared" si="136"/>
        <v>603.74938893617025</v>
      </c>
      <c r="C4398" s="49">
        <f t="shared" si="137"/>
        <v>41.164731063829791</v>
      </c>
      <c r="D4398" s="30">
        <v>0</v>
      </c>
      <c r="E4398" s="31">
        <v>41.164731063829791</v>
      </c>
      <c r="F4398" s="32">
        <v>0</v>
      </c>
      <c r="G4398" s="32">
        <v>0</v>
      </c>
      <c r="H4398" s="32">
        <v>0</v>
      </c>
      <c r="I4398" s="32">
        <v>0</v>
      </c>
      <c r="J4398" s="29">
        <f>Лист4!E4396/1000</f>
        <v>644.91412000000003</v>
      </c>
      <c r="K4398" s="33"/>
      <c r="L4398" s="33"/>
    </row>
    <row r="4399" spans="1:12" s="47" customFormat="1" ht="30.75" customHeight="1" x14ac:dyDescent="0.25">
      <c r="A4399" s="23" t="str">
        <f>Лист4!A4397</f>
        <v>г.Астрахань ул.Савушкина д.28</v>
      </c>
      <c r="B4399" s="49">
        <f t="shared" si="136"/>
        <v>206.17608936170211</v>
      </c>
      <c r="C4399" s="49">
        <f t="shared" si="137"/>
        <v>14.057460638297872</v>
      </c>
      <c r="D4399" s="30">
        <v>0</v>
      </c>
      <c r="E4399" s="31">
        <v>14.057460638297872</v>
      </c>
      <c r="F4399" s="32">
        <v>0</v>
      </c>
      <c r="G4399" s="32">
        <v>0</v>
      </c>
      <c r="H4399" s="32">
        <v>0</v>
      </c>
      <c r="I4399" s="32">
        <v>0</v>
      </c>
      <c r="J4399" s="29">
        <f>Лист4!E4397/1000</f>
        <v>220.23354999999998</v>
      </c>
      <c r="K4399" s="33"/>
      <c r="L4399" s="33"/>
    </row>
    <row r="4400" spans="1:12" s="47" customFormat="1" ht="30.75" customHeight="1" x14ac:dyDescent="0.25">
      <c r="A4400" s="23" t="str">
        <f>Лист4!A4398</f>
        <v>г.Астрахань ул.Безжонова д.78</v>
      </c>
      <c r="B4400" s="49">
        <f t="shared" si="136"/>
        <v>12.693363404255319</v>
      </c>
      <c r="C4400" s="49">
        <f t="shared" si="137"/>
        <v>0.86545659574468092</v>
      </c>
      <c r="D4400" s="30">
        <v>0</v>
      </c>
      <c r="E4400" s="31">
        <v>0.86545659574468092</v>
      </c>
      <c r="F4400" s="32">
        <v>0</v>
      </c>
      <c r="G4400" s="32">
        <v>0</v>
      </c>
      <c r="H4400" s="32">
        <v>0</v>
      </c>
      <c r="I4400" s="32">
        <v>0</v>
      </c>
      <c r="J4400" s="29">
        <f>Лист4!E4398/1000</f>
        <v>13.558819999999999</v>
      </c>
      <c r="K4400" s="33"/>
      <c r="L4400" s="33"/>
    </row>
    <row r="4401" spans="1:12" s="47" customFormat="1" ht="27" customHeight="1" x14ac:dyDescent="0.25">
      <c r="A4401" s="23" t="str">
        <f>Лист4!A4399</f>
        <v>г.Астрахань ул.Аксакова д.6/2</v>
      </c>
      <c r="B4401" s="49">
        <f t="shared" si="136"/>
        <v>371.58821021276594</v>
      </c>
      <c r="C4401" s="49">
        <f t="shared" si="137"/>
        <v>25.33555978723404</v>
      </c>
      <c r="D4401" s="30">
        <v>0</v>
      </c>
      <c r="E4401" s="31">
        <v>25.33555978723404</v>
      </c>
      <c r="F4401" s="32">
        <v>0</v>
      </c>
      <c r="G4401" s="32">
        <v>0</v>
      </c>
      <c r="H4401" s="32">
        <v>0</v>
      </c>
      <c r="I4401" s="32">
        <v>0</v>
      </c>
      <c r="J4401" s="29">
        <f>Лист4!E4399/1000</f>
        <v>396.92376999999999</v>
      </c>
      <c r="K4401" s="33"/>
      <c r="L4401" s="33"/>
    </row>
    <row r="4402" spans="1:12" s="47" customFormat="1" ht="27" customHeight="1" x14ac:dyDescent="0.25">
      <c r="A4402" s="23" t="str">
        <f>Лист4!A4400</f>
        <v>г.Астрахань пер.Ленинградский дом 66</v>
      </c>
      <c r="B4402" s="49">
        <f t="shared" si="136"/>
        <v>654.14571574468096</v>
      </c>
      <c r="C4402" s="49">
        <f t="shared" si="137"/>
        <v>44.600844255319146</v>
      </c>
      <c r="D4402" s="30">
        <v>0</v>
      </c>
      <c r="E4402" s="31">
        <v>44.600844255319146</v>
      </c>
      <c r="F4402" s="32">
        <v>0</v>
      </c>
      <c r="G4402" s="32">
        <v>0</v>
      </c>
      <c r="H4402" s="32">
        <v>0</v>
      </c>
      <c r="I4402" s="32">
        <v>0</v>
      </c>
      <c r="J4402" s="29">
        <f>Лист4!E4400/1000</f>
        <v>698.74656000000004</v>
      </c>
      <c r="K4402" s="33"/>
      <c r="L4402" s="33"/>
    </row>
    <row r="4403" spans="1:12" s="47" customFormat="1" ht="54" customHeight="1" x14ac:dyDescent="0.25">
      <c r="A4403" s="23" t="str">
        <f>Лист4!A4401</f>
        <v>г.Астрахань ул. Б. Хмельницкого д. 45 корпус 1</v>
      </c>
      <c r="B4403" s="49">
        <f t="shared" si="136"/>
        <v>274.26938468085109</v>
      </c>
      <c r="C4403" s="49">
        <f t="shared" si="137"/>
        <v>18.70018531914894</v>
      </c>
      <c r="D4403" s="30">
        <v>0</v>
      </c>
      <c r="E4403" s="31">
        <v>18.70018531914894</v>
      </c>
      <c r="F4403" s="32">
        <v>0</v>
      </c>
      <c r="G4403" s="32">
        <v>0</v>
      </c>
      <c r="H4403" s="32">
        <v>0</v>
      </c>
      <c r="I4403" s="32">
        <v>0</v>
      </c>
      <c r="J4403" s="29">
        <f>Лист4!E4401/1000</f>
        <v>292.96957000000003</v>
      </c>
      <c r="K4403" s="33"/>
      <c r="L4403" s="33"/>
    </row>
    <row r="4404" spans="1:12" s="47" customFormat="1" ht="18.75" customHeight="1" x14ac:dyDescent="0.25">
      <c r="A4404" s="23" t="str">
        <f>Лист4!A4402</f>
        <v>г.Астрахань ул.11-ой Красной Армии д.2 корп.1</v>
      </c>
      <c r="B4404" s="49">
        <f t="shared" si="136"/>
        <v>1722.5884663829786</v>
      </c>
      <c r="C4404" s="49">
        <f t="shared" si="137"/>
        <v>117.44921361702127</v>
      </c>
      <c r="D4404" s="30">
        <v>0</v>
      </c>
      <c r="E4404" s="31">
        <v>117.44921361702127</v>
      </c>
      <c r="F4404" s="32">
        <v>0</v>
      </c>
      <c r="G4404" s="32">
        <v>0</v>
      </c>
      <c r="H4404" s="32">
        <v>0</v>
      </c>
      <c r="I4404" s="32">
        <v>0</v>
      </c>
      <c r="J4404" s="29">
        <f>Лист4!E4402/1000</f>
        <v>1840.0376799999999</v>
      </c>
      <c r="K4404" s="33"/>
      <c r="L4404" s="33"/>
    </row>
    <row r="4405" spans="1:12" s="47" customFormat="1" ht="18.75" customHeight="1" x14ac:dyDescent="0.25">
      <c r="A4405" s="23" t="str">
        <f>Лист4!A4403</f>
        <v>г.Астрахань ул.Яблочкова д.15</v>
      </c>
      <c r="B4405" s="49">
        <f t="shared" si="136"/>
        <v>340.98178212765953</v>
      </c>
      <c r="C4405" s="49">
        <f t="shared" si="137"/>
        <v>23.248757872340423</v>
      </c>
      <c r="D4405" s="30">
        <v>0</v>
      </c>
      <c r="E4405" s="31">
        <v>23.248757872340423</v>
      </c>
      <c r="F4405" s="32">
        <v>0</v>
      </c>
      <c r="G4405" s="32">
        <v>0</v>
      </c>
      <c r="H4405" s="32">
        <v>0</v>
      </c>
      <c r="I4405" s="32">
        <v>0</v>
      </c>
      <c r="J4405" s="29">
        <f>Лист4!E4403/1000</f>
        <v>364.23053999999996</v>
      </c>
      <c r="K4405" s="33"/>
      <c r="L4405" s="33"/>
    </row>
    <row r="4406" spans="1:12" s="47" customFormat="1" ht="54" customHeight="1" x14ac:dyDescent="0.25">
      <c r="A4406" s="23" t="str">
        <f>Лист4!A4404</f>
        <v>г.Астрахань ул.Парковая дом 10</v>
      </c>
      <c r="B4406" s="49">
        <f t="shared" si="136"/>
        <v>1120.5788468085104</v>
      </c>
      <c r="C4406" s="49">
        <f t="shared" si="137"/>
        <v>76.40310319148935</v>
      </c>
      <c r="D4406" s="30">
        <v>0</v>
      </c>
      <c r="E4406" s="31">
        <v>76.40310319148935</v>
      </c>
      <c r="F4406" s="32">
        <v>0</v>
      </c>
      <c r="G4406" s="32">
        <v>0</v>
      </c>
      <c r="H4406" s="32">
        <v>0</v>
      </c>
      <c r="I4406" s="32">
        <v>0</v>
      </c>
      <c r="J4406" s="29">
        <f>Лист4!E4404/1000</f>
        <v>1196.9819499999999</v>
      </c>
      <c r="K4406" s="33"/>
      <c r="L4406" s="33"/>
    </row>
    <row r="4407" spans="1:12" s="47" customFormat="1" ht="30.75" customHeight="1" x14ac:dyDescent="0.25">
      <c r="A4407" s="23" t="str">
        <f>Лист4!A4405</f>
        <v>г.Астрахань ул.Красноармейская д.25</v>
      </c>
      <c r="B4407" s="49">
        <f t="shared" si="136"/>
        <v>1130.0486782978724</v>
      </c>
      <c r="C4407" s="49">
        <f t="shared" si="137"/>
        <v>51.705591702127656</v>
      </c>
      <c r="D4407" s="30">
        <v>0</v>
      </c>
      <c r="E4407" s="31">
        <v>51.705591702127656</v>
      </c>
      <c r="F4407" s="32">
        <v>0</v>
      </c>
      <c r="G4407" s="32">
        <v>0</v>
      </c>
      <c r="H4407" s="32">
        <v>0</v>
      </c>
      <c r="I4407" s="32">
        <v>371.7</v>
      </c>
      <c r="J4407" s="29">
        <f>Лист4!E4405/1000</f>
        <v>810.05426999999997</v>
      </c>
      <c r="K4407" s="33"/>
      <c r="L4407" s="33"/>
    </row>
    <row r="4408" spans="1:12" s="47" customFormat="1" ht="54" customHeight="1" x14ac:dyDescent="0.25">
      <c r="A4408" s="23" t="str">
        <f>Лист4!A4406</f>
        <v>г.Астрахань ул.Звездная д.61 корп.1</v>
      </c>
      <c r="B4408" s="49">
        <f t="shared" si="136"/>
        <v>903.95522893617033</v>
      </c>
      <c r="C4408" s="49">
        <f t="shared" si="137"/>
        <v>61.633311063829794</v>
      </c>
      <c r="D4408" s="30">
        <v>0</v>
      </c>
      <c r="E4408" s="31">
        <v>61.633311063829794</v>
      </c>
      <c r="F4408" s="32">
        <v>0</v>
      </c>
      <c r="G4408" s="32">
        <v>0</v>
      </c>
      <c r="H4408" s="32">
        <v>0</v>
      </c>
      <c r="I4408" s="32">
        <v>0</v>
      </c>
      <c r="J4408" s="29">
        <f>Лист4!E4406/1000</f>
        <v>965.58854000000008</v>
      </c>
      <c r="K4408" s="33"/>
      <c r="L4408" s="33"/>
    </row>
    <row r="4409" spans="1:12" s="47" customFormat="1" ht="54" customHeight="1" x14ac:dyDescent="0.25">
      <c r="A4409" s="23" t="str">
        <f>Лист4!A4407</f>
        <v>г.Астрахань ул.Б.Хмельницкого д.54</v>
      </c>
      <c r="B4409" s="49">
        <f t="shared" si="136"/>
        <v>468.30698808510635</v>
      </c>
      <c r="C4409" s="49">
        <f t="shared" si="137"/>
        <v>31.930021914893615</v>
      </c>
      <c r="D4409" s="30">
        <v>0</v>
      </c>
      <c r="E4409" s="31">
        <v>31.930021914893615</v>
      </c>
      <c r="F4409" s="32">
        <v>0</v>
      </c>
      <c r="G4409" s="32">
        <v>0</v>
      </c>
      <c r="H4409" s="32">
        <v>0</v>
      </c>
      <c r="I4409" s="32">
        <v>0</v>
      </c>
      <c r="J4409" s="29">
        <f>Лист4!E4407/1000</f>
        <v>500.23701</v>
      </c>
      <c r="K4409" s="33"/>
      <c r="L4409" s="33"/>
    </row>
    <row r="4410" spans="1:12" s="47" customFormat="1" ht="26.25" customHeight="1" x14ac:dyDescent="0.25">
      <c r="A4410" s="23" t="str">
        <f>Лист4!A4408</f>
        <v>г. Знаменск, ул. Маршала Жукова, д. 3</v>
      </c>
      <c r="B4410" s="49">
        <f t="shared" si="136"/>
        <v>562.71920170212775</v>
      </c>
      <c r="C4410" s="49">
        <f t="shared" si="137"/>
        <v>38.367218297872348</v>
      </c>
      <c r="D4410" s="30">
        <v>0</v>
      </c>
      <c r="E4410" s="31">
        <v>38.367218297872348</v>
      </c>
      <c r="F4410" s="32">
        <v>0</v>
      </c>
      <c r="G4410" s="32">
        <v>0</v>
      </c>
      <c r="H4410" s="32">
        <v>0</v>
      </c>
      <c r="I4410" s="32">
        <v>0</v>
      </c>
      <c r="J4410" s="29">
        <f>Лист4!E4408/1000</f>
        <v>601.08642000000009</v>
      </c>
      <c r="K4410" s="33"/>
      <c r="L4410" s="33"/>
    </row>
    <row r="4411" spans="1:12" s="47" customFormat="1" ht="26.25" customHeight="1" x14ac:dyDescent="0.25">
      <c r="A4411" s="23" t="str">
        <f>Лист4!A4409</f>
        <v>г. Знаменск, ул. Волгоградская, д.14</v>
      </c>
      <c r="B4411" s="49">
        <f t="shared" si="136"/>
        <v>422.33578808510634</v>
      </c>
      <c r="C4411" s="49">
        <f t="shared" si="137"/>
        <v>28.795621914893616</v>
      </c>
      <c r="D4411" s="30">
        <v>0</v>
      </c>
      <c r="E4411" s="31">
        <v>28.795621914893616</v>
      </c>
      <c r="F4411" s="32">
        <v>0</v>
      </c>
      <c r="G4411" s="32">
        <v>0</v>
      </c>
      <c r="H4411" s="32">
        <v>0</v>
      </c>
      <c r="I4411" s="32">
        <v>0</v>
      </c>
      <c r="J4411" s="29">
        <f>Лист4!E4409/1000</f>
        <v>451.13140999999996</v>
      </c>
      <c r="K4411" s="33"/>
      <c r="L4411" s="33"/>
    </row>
    <row r="4412" spans="1:12" s="47" customFormat="1" ht="26.25" customHeight="1" x14ac:dyDescent="0.25">
      <c r="A4412" s="23" t="str">
        <f>Лист4!A4410</f>
        <v>г. Знаменск, ул. Гагарина, д. 9</v>
      </c>
      <c r="B4412" s="49">
        <f t="shared" si="136"/>
        <v>118.05142893617021</v>
      </c>
      <c r="C4412" s="49">
        <f t="shared" si="137"/>
        <v>8.0489610638297879</v>
      </c>
      <c r="D4412" s="30">
        <v>0</v>
      </c>
      <c r="E4412" s="31">
        <v>8.0489610638297879</v>
      </c>
      <c r="F4412" s="32">
        <v>0</v>
      </c>
      <c r="G4412" s="32">
        <v>0</v>
      </c>
      <c r="H4412" s="32">
        <v>0</v>
      </c>
      <c r="I4412" s="32">
        <v>0</v>
      </c>
      <c r="J4412" s="29">
        <f>Лист4!E4410/1000</f>
        <v>126.10039</v>
      </c>
      <c r="K4412" s="33"/>
      <c r="L4412" s="33"/>
    </row>
    <row r="4413" spans="1:12" s="47" customFormat="1" ht="26.25" customHeight="1" x14ac:dyDescent="0.25">
      <c r="A4413" s="23" t="str">
        <f>Лист4!A4411</f>
        <v>г. Астрахань, ул. Бертюльская, д. 4</v>
      </c>
      <c r="B4413" s="49">
        <f t="shared" si="136"/>
        <v>453.20603829787234</v>
      </c>
      <c r="C4413" s="49">
        <f t="shared" si="137"/>
        <v>30.900411702127663</v>
      </c>
      <c r="D4413" s="30">
        <v>0</v>
      </c>
      <c r="E4413" s="31">
        <v>30.900411702127663</v>
      </c>
      <c r="F4413" s="32">
        <v>0</v>
      </c>
      <c r="G4413" s="32">
        <v>0</v>
      </c>
      <c r="H4413" s="32">
        <v>0</v>
      </c>
      <c r="I4413" s="32">
        <v>0</v>
      </c>
      <c r="J4413" s="29">
        <f>Лист4!E4411/1000</f>
        <v>484.10645</v>
      </c>
      <c r="K4413" s="33"/>
      <c r="L4413" s="33"/>
    </row>
    <row r="4414" spans="1:12" s="47" customFormat="1" ht="26.25" customHeight="1" x14ac:dyDescent="0.25">
      <c r="A4414" s="23" t="str">
        <f>Лист4!A4412</f>
        <v>г. Знаменск, ул. Победы, д. 10</v>
      </c>
      <c r="B4414" s="49">
        <f t="shared" si="136"/>
        <v>169.96041957446809</v>
      </c>
      <c r="C4414" s="49">
        <f t="shared" si="137"/>
        <v>11.588210425531916</v>
      </c>
      <c r="D4414" s="30">
        <v>0</v>
      </c>
      <c r="E4414" s="31">
        <v>11.588210425531916</v>
      </c>
      <c r="F4414" s="32">
        <v>0</v>
      </c>
      <c r="G4414" s="32">
        <v>0</v>
      </c>
      <c r="H4414" s="32">
        <v>0</v>
      </c>
      <c r="I4414" s="32">
        <v>0</v>
      </c>
      <c r="J4414" s="29">
        <f>Лист4!E4412/1000</f>
        <v>181.54863</v>
      </c>
      <c r="K4414" s="33"/>
      <c r="L4414" s="33"/>
    </row>
    <row r="4415" spans="1:12" s="47" customFormat="1" ht="28.5" customHeight="1" x14ac:dyDescent="0.25">
      <c r="A4415" s="23" t="str">
        <f>Лист4!A4413</f>
        <v>г. Астрахань, Энергетическая, д. 5, корпус 1</v>
      </c>
      <c r="B4415" s="49">
        <f t="shared" si="136"/>
        <v>863.28455914893618</v>
      </c>
      <c r="C4415" s="49">
        <f t="shared" si="137"/>
        <v>58.860310851063829</v>
      </c>
      <c r="D4415" s="30">
        <v>0</v>
      </c>
      <c r="E4415" s="31">
        <v>58.860310851063829</v>
      </c>
      <c r="F4415" s="32">
        <v>0</v>
      </c>
      <c r="G4415" s="32">
        <v>0</v>
      </c>
      <c r="H4415" s="32">
        <v>0</v>
      </c>
      <c r="I4415" s="32">
        <v>0</v>
      </c>
      <c r="J4415" s="29">
        <f>Лист4!E4413/1000</f>
        <v>922.14486999999997</v>
      </c>
      <c r="K4415" s="33"/>
      <c r="L4415" s="33"/>
    </row>
    <row r="4416" spans="1:12" s="47" customFormat="1" ht="18.75" customHeight="1" x14ac:dyDescent="0.25">
      <c r="A4416" s="23" t="str">
        <f>Лист4!A4414</f>
        <v>г. Астрахань, ул. Парковая, д. 24</v>
      </c>
      <c r="B4416" s="49">
        <f t="shared" si="136"/>
        <v>529.68113872340427</v>
      </c>
      <c r="C4416" s="49">
        <f t="shared" si="137"/>
        <v>21.796441276595743</v>
      </c>
      <c r="D4416" s="30">
        <v>0</v>
      </c>
      <c r="E4416" s="31">
        <v>21.796441276595743</v>
      </c>
      <c r="F4416" s="32">
        <v>0</v>
      </c>
      <c r="G4416" s="32">
        <v>0</v>
      </c>
      <c r="H4416" s="32">
        <v>0</v>
      </c>
      <c r="I4416" s="32">
        <v>210</v>
      </c>
      <c r="J4416" s="29">
        <f>Лист4!E4414/1000</f>
        <v>341.47757999999999</v>
      </c>
      <c r="K4416" s="33"/>
      <c r="L4416" s="33"/>
    </row>
    <row r="4417" spans="1:12" s="47" customFormat="1" ht="23.25" customHeight="1" x14ac:dyDescent="0.25">
      <c r="A4417" s="23" t="str">
        <f>Лист4!A4415</f>
        <v>г. Астрахань, ул. Мосина, д. 23</v>
      </c>
      <c r="B4417" s="49">
        <f t="shared" si="136"/>
        <v>834.72539063829788</v>
      </c>
      <c r="C4417" s="49">
        <f t="shared" si="137"/>
        <v>28.958549361702129</v>
      </c>
      <c r="D4417" s="30">
        <v>0</v>
      </c>
      <c r="E4417" s="31">
        <v>28.958549361702129</v>
      </c>
      <c r="F4417" s="32">
        <v>0</v>
      </c>
      <c r="G4417" s="32">
        <v>0</v>
      </c>
      <c r="H4417" s="32">
        <v>0</v>
      </c>
      <c r="I4417" s="32">
        <v>410</v>
      </c>
      <c r="J4417" s="29">
        <f>Лист4!E4415/1000</f>
        <v>453.68394000000001</v>
      </c>
      <c r="K4417" s="33"/>
      <c r="L4417" s="33"/>
    </row>
    <row r="4418" spans="1:12" s="47" customFormat="1" ht="25.5" customHeight="1" x14ac:dyDescent="0.25">
      <c r="A4418" s="23" t="str">
        <f>Лист4!A4416</f>
        <v>г. Астрахань, ул. Куликова, д. 38, корп. 3</v>
      </c>
      <c r="B4418" s="49">
        <f t="shared" si="136"/>
        <v>702.02619744680851</v>
      </c>
      <c r="C4418" s="49">
        <f t="shared" si="137"/>
        <v>10.36542255319149</v>
      </c>
      <c r="D4418" s="30">
        <v>0</v>
      </c>
      <c r="E4418" s="31">
        <v>10.36542255319149</v>
      </c>
      <c r="F4418" s="32">
        <v>0</v>
      </c>
      <c r="G4418" s="32">
        <v>0</v>
      </c>
      <c r="H4418" s="32">
        <v>0</v>
      </c>
      <c r="I4418" s="32">
        <v>550</v>
      </c>
      <c r="J4418" s="29">
        <f>Лист4!E4416/1000</f>
        <v>162.39161999999999</v>
      </c>
      <c r="K4418" s="33"/>
      <c r="L4418" s="33"/>
    </row>
    <row r="4419" spans="1:12" s="47" customFormat="1" ht="18.75" customHeight="1" x14ac:dyDescent="0.25">
      <c r="A4419" s="23" t="str">
        <f>Лист4!A4417</f>
        <v>г. Астрахань, ул. Красная Набережная, д. 229</v>
      </c>
      <c r="B4419" s="49">
        <f t="shared" ref="B4419:B4481" si="138">J4419+I4419-E4419</f>
        <v>1524.878034893617</v>
      </c>
      <c r="C4419" s="49">
        <f t="shared" ref="C4419:C4481" si="139">E4419</f>
        <v>87.40077510638298</v>
      </c>
      <c r="D4419" s="30">
        <v>0</v>
      </c>
      <c r="E4419" s="31">
        <v>87.40077510638298</v>
      </c>
      <c r="F4419" s="32">
        <v>0</v>
      </c>
      <c r="G4419" s="32">
        <v>0</v>
      </c>
      <c r="H4419" s="32">
        <v>0</v>
      </c>
      <c r="I4419" s="32">
        <f>21.2+186.8+35</f>
        <v>243</v>
      </c>
      <c r="J4419" s="29">
        <f>Лист4!E4417/1000</f>
        <v>1369.27881</v>
      </c>
      <c r="K4419" s="33"/>
      <c r="L4419" s="33"/>
    </row>
    <row r="4420" spans="1:12" s="47" customFormat="1" ht="18.75" customHeight="1" x14ac:dyDescent="0.25">
      <c r="A4420" s="23" t="str">
        <f>Лист4!A4418</f>
        <v>г. Знаменск, ул. Черняховского, д. 5</v>
      </c>
      <c r="B4420" s="49">
        <f t="shared" si="138"/>
        <v>357.52867999999995</v>
      </c>
      <c r="C4420" s="49">
        <f t="shared" si="139"/>
        <v>8.3474100000000018</v>
      </c>
      <c r="D4420" s="30">
        <v>0</v>
      </c>
      <c r="E4420" s="31">
        <v>8.3474100000000018</v>
      </c>
      <c r="F4420" s="32">
        <v>0</v>
      </c>
      <c r="G4420" s="32">
        <v>0</v>
      </c>
      <c r="H4420" s="32">
        <v>0</v>
      </c>
      <c r="I4420" s="32">
        <v>235.1</v>
      </c>
      <c r="J4420" s="29">
        <f>Лист4!E4418/1000</f>
        <v>130.77609000000001</v>
      </c>
      <c r="K4420" s="33"/>
      <c r="L4420" s="33"/>
    </row>
    <row r="4421" spans="1:12" s="47" customFormat="1" ht="27.75" customHeight="1" x14ac:dyDescent="0.25">
      <c r="A4421" s="23" t="str">
        <f>Лист4!A4419</f>
        <v>г. Знаменск, ул. Янгеля, д. 4Б</v>
      </c>
      <c r="B4421" s="49">
        <f t="shared" si="138"/>
        <v>403.11621361702129</v>
      </c>
      <c r="C4421" s="49">
        <f t="shared" si="139"/>
        <v>27.485196382978721</v>
      </c>
      <c r="D4421" s="30">
        <v>0</v>
      </c>
      <c r="E4421" s="31">
        <v>27.485196382978721</v>
      </c>
      <c r="F4421" s="32">
        <v>0</v>
      </c>
      <c r="G4421" s="32">
        <v>0</v>
      </c>
      <c r="H4421" s="32">
        <v>0</v>
      </c>
      <c r="I4421" s="32"/>
      <c r="J4421" s="29">
        <f>Лист4!E4419/1000</f>
        <v>430.60140999999999</v>
      </c>
      <c r="K4421" s="33"/>
      <c r="L4421" s="33"/>
    </row>
    <row r="4422" spans="1:12" s="47" customFormat="1" ht="31.5" customHeight="1" x14ac:dyDescent="0.25">
      <c r="A4422" s="23" t="str">
        <f>Лист4!A4420</f>
        <v>г. Астрахань, ул. Куликова, д. 62, корп.1</v>
      </c>
      <c r="B4422" s="49">
        <f t="shared" si="138"/>
        <v>1352.2522246808512</v>
      </c>
      <c r="C4422" s="49">
        <f t="shared" si="139"/>
        <v>92.199015319148941</v>
      </c>
      <c r="D4422" s="30">
        <v>0</v>
      </c>
      <c r="E4422" s="31">
        <v>92.199015319148941</v>
      </c>
      <c r="F4422" s="32">
        <v>0</v>
      </c>
      <c r="G4422" s="32">
        <v>0</v>
      </c>
      <c r="H4422" s="32">
        <v>0</v>
      </c>
      <c r="I4422" s="32">
        <v>0</v>
      </c>
      <c r="J4422" s="29">
        <f>Лист4!E4420/1000</f>
        <v>1444.4512400000001</v>
      </c>
      <c r="K4422" s="33"/>
      <c r="L4422" s="33"/>
    </row>
    <row r="4423" spans="1:12" s="47" customFormat="1" ht="27.75" customHeight="1" x14ac:dyDescent="0.25">
      <c r="A4423" s="23" t="str">
        <f>Лист4!A4421</f>
        <v>Астраханская область, Приволжский район, с. Евпраксино, ул. Ленина, д. 41</v>
      </c>
      <c r="B4423" s="49">
        <f t="shared" si="138"/>
        <v>21.234905531914897</v>
      </c>
      <c r="C4423" s="49">
        <f t="shared" si="139"/>
        <v>1.4478344680851065</v>
      </c>
      <c r="D4423" s="30">
        <v>0</v>
      </c>
      <c r="E4423" s="31">
        <v>1.4478344680851065</v>
      </c>
      <c r="F4423" s="32">
        <v>0</v>
      </c>
      <c r="G4423" s="32">
        <v>0</v>
      </c>
      <c r="H4423" s="32">
        <v>0</v>
      </c>
      <c r="I4423" s="32">
        <v>0</v>
      </c>
      <c r="J4423" s="29">
        <f>Лист4!E4421/1000</f>
        <v>22.682740000000003</v>
      </c>
      <c r="K4423" s="33"/>
      <c r="L4423" s="33"/>
    </row>
    <row r="4424" spans="1:12" s="47" customFormat="1" ht="27.75" customHeight="1" x14ac:dyDescent="0.25">
      <c r="A4424" s="23" t="str">
        <f>Лист4!A4422</f>
        <v>г. Астрахань, ул. Бэра, д. 59</v>
      </c>
      <c r="B4424" s="49">
        <f t="shared" si="138"/>
        <v>1669.4594553191491</v>
      </c>
      <c r="C4424" s="49">
        <f t="shared" si="139"/>
        <v>50.588144680851059</v>
      </c>
      <c r="D4424" s="30">
        <v>0</v>
      </c>
      <c r="E4424" s="31">
        <v>50.588144680851059</v>
      </c>
      <c r="F4424" s="32">
        <v>0</v>
      </c>
      <c r="G4424" s="32">
        <v>0</v>
      </c>
      <c r="H4424" s="32">
        <v>0</v>
      </c>
      <c r="I4424" s="32">
        <f>230.3+359.6+337.6</f>
        <v>927.50000000000011</v>
      </c>
      <c r="J4424" s="29">
        <f>Лист4!E4422/1000</f>
        <v>792.54759999999999</v>
      </c>
      <c r="K4424" s="33"/>
      <c r="L4424" s="33"/>
    </row>
    <row r="4425" spans="1:12" s="47" customFormat="1" ht="27.75" customHeight="1" x14ac:dyDescent="0.25">
      <c r="A4425" s="23" t="str">
        <f>Лист4!A4423</f>
        <v>г. Астрахань, ул. Южная, д. 23, корп. 1</v>
      </c>
      <c r="B4425" s="49">
        <f t="shared" si="138"/>
        <v>347.48671404255322</v>
      </c>
      <c r="C4425" s="49">
        <f t="shared" si="139"/>
        <v>23.692275957446807</v>
      </c>
      <c r="D4425" s="30">
        <v>0</v>
      </c>
      <c r="E4425" s="31">
        <v>23.692275957446807</v>
      </c>
      <c r="F4425" s="32">
        <v>0</v>
      </c>
      <c r="G4425" s="32">
        <v>0</v>
      </c>
      <c r="H4425" s="32">
        <v>0</v>
      </c>
      <c r="I4425" s="32">
        <v>0</v>
      </c>
      <c r="J4425" s="29">
        <f>Лист4!E4423/1000</f>
        <v>371.17899</v>
      </c>
      <c r="K4425" s="33"/>
      <c r="L4425" s="33"/>
    </row>
    <row r="4426" spans="1:12" s="47" customFormat="1" ht="27.75" customHeight="1" x14ac:dyDescent="0.25">
      <c r="A4426" s="23" t="str">
        <f>Лист4!A4424</f>
        <v>г. Астрахань, ул. Савушкина, д. 10</v>
      </c>
      <c r="B4426" s="49">
        <f t="shared" si="138"/>
        <v>142.2587310638298</v>
      </c>
      <c r="C4426" s="49">
        <f t="shared" si="139"/>
        <v>9.6994589361702133</v>
      </c>
      <c r="D4426" s="30">
        <v>0</v>
      </c>
      <c r="E4426" s="31">
        <v>9.6994589361702133</v>
      </c>
      <c r="F4426" s="32">
        <v>0</v>
      </c>
      <c r="G4426" s="32">
        <v>0</v>
      </c>
      <c r="H4426" s="32">
        <v>0</v>
      </c>
      <c r="I4426" s="32">
        <v>0</v>
      </c>
      <c r="J4426" s="29">
        <f>Лист4!E4424/1000</f>
        <v>151.95819</v>
      </c>
      <c r="K4426" s="33"/>
      <c r="L4426" s="33"/>
    </row>
    <row r="4427" spans="1:12" s="47" customFormat="1" ht="27.75" customHeight="1" x14ac:dyDescent="0.25">
      <c r="A4427" s="23" t="str">
        <f>Лист4!A4425</f>
        <v>г. Астрахань, ул. Набережная Казачьего Ерика, д. 153</v>
      </c>
      <c r="B4427" s="49">
        <f t="shared" si="138"/>
        <v>2173.3959378723403</v>
      </c>
      <c r="C4427" s="49">
        <f t="shared" si="139"/>
        <v>32.29063212765957</v>
      </c>
      <c r="D4427" s="30">
        <v>0</v>
      </c>
      <c r="E4427" s="31">
        <v>32.29063212765957</v>
      </c>
      <c r="F4427" s="32">
        <v>0</v>
      </c>
      <c r="G4427" s="32">
        <v>0</v>
      </c>
      <c r="H4427" s="32">
        <v>0</v>
      </c>
      <c r="I4427" s="32">
        <v>1699.8</v>
      </c>
      <c r="J4427" s="29">
        <f>Лист4!E4425/1000</f>
        <v>505.88657000000001</v>
      </c>
      <c r="K4427" s="33"/>
      <c r="L4427" s="33"/>
    </row>
    <row r="4428" spans="1:12" s="47" customFormat="1" ht="27.75" customHeight="1" x14ac:dyDescent="0.25">
      <c r="A4428" s="23" t="str">
        <f>Лист4!A4426</f>
        <v>г. Астрахань, ул. Савушкина, д. 23</v>
      </c>
      <c r="B4428" s="49">
        <f t="shared" si="138"/>
        <v>442.58412936170214</v>
      </c>
      <c r="C4428" s="49">
        <f t="shared" si="139"/>
        <v>30.176190638297868</v>
      </c>
      <c r="D4428" s="30">
        <v>0</v>
      </c>
      <c r="E4428" s="31">
        <v>30.176190638297868</v>
      </c>
      <c r="F4428" s="32">
        <v>0</v>
      </c>
      <c r="G4428" s="32">
        <v>0</v>
      </c>
      <c r="H4428" s="32">
        <v>0</v>
      </c>
      <c r="I4428" s="32">
        <v>0</v>
      </c>
      <c r="J4428" s="29">
        <f>Лист4!E4426/1000</f>
        <v>472.76031999999998</v>
      </c>
      <c r="K4428" s="33"/>
      <c r="L4428" s="33"/>
    </row>
    <row r="4429" spans="1:12" s="47" customFormat="1" ht="27" customHeight="1" x14ac:dyDescent="0.25">
      <c r="A4429" s="23" t="str">
        <f>Лист4!A4427</f>
        <v>г. Астрахань, ул. Зеленая, д 72А</v>
      </c>
      <c r="B4429" s="49">
        <f t="shared" si="138"/>
        <v>957.80820510638307</v>
      </c>
      <c r="C4429" s="49">
        <f t="shared" si="139"/>
        <v>65.305104893617028</v>
      </c>
      <c r="D4429" s="30">
        <v>0</v>
      </c>
      <c r="E4429" s="31">
        <v>65.305104893617028</v>
      </c>
      <c r="F4429" s="32">
        <v>0</v>
      </c>
      <c r="G4429" s="32">
        <v>0</v>
      </c>
      <c r="H4429" s="32">
        <v>0</v>
      </c>
      <c r="I4429" s="32">
        <v>0</v>
      </c>
      <c r="J4429" s="29">
        <f>Лист4!E4427/1000</f>
        <v>1023.1133100000001</v>
      </c>
      <c r="K4429" s="33"/>
      <c r="L4429" s="33"/>
    </row>
    <row r="4430" spans="1:12" s="47" customFormat="1" ht="27" customHeight="1" x14ac:dyDescent="0.25">
      <c r="A4430" s="23" t="str">
        <f>Лист4!A4428</f>
        <v>г. Знаменск, ул. Островского, д. 9</v>
      </c>
      <c r="B4430" s="49">
        <f t="shared" si="138"/>
        <v>65.583722553191492</v>
      </c>
      <c r="C4430" s="49">
        <f t="shared" si="139"/>
        <v>4.4716174468085113</v>
      </c>
      <c r="D4430" s="30">
        <v>0</v>
      </c>
      <c r="E4430" s="31">
        <v>4.4716174468085113</v>
      </c>
      <c r="F4430" s="32">
        <v>0</v>
      </c>
      <c r="G4430" s="32">
        <v>0</v>
      </c>
      <c r="H4430" s="32">
        <v>0</v>
      </c>
      <c r="I4430" s="32">
        <v>0</v>
      </c>
      <c r="J4430" s="29">
        <f>Лист4!E4428/1000</f>
        <v>70.055340000000001</v>
      </c>
      <c r="K4430" s="33"/>
      <c r="L4430" s="33"/>
    </row>
    <row r="4431" spans="1:12" s="47" customFormat="1" ht="27" customHeight="1" x14ac:dyDescent="0.25">
      <c r="A4431" s="23" t="str">
        <f>Лист4!A4429</f>
        <v>г. Астрахань, ул. Космонавтов, д. 4, корп. 1</v>
      </c>
      <c r="B4431" s="49">
        <f t="shared" si="138"/>
        <v>738.94854468085111</v>
      </c>
      <c r="C4431" s="49">
        <f t="shared" si="139"/>
        <v>50.382855319148938</v>
      </c>
      <c r="D4431" s="30">
        <v>0</v>
      </c>
      <c r="E4431" s="31">
        <v>50.382855319148938</v>
      </c>
      <c r="F4431" s="32">
        <v>0</v>
      </c>
      <c r="G4431" s="32">
        <v>0</v>
      </c>
      <c r="H4431" s="32">
        <v>0</v>
      </c>
      <c r="I4431" s="32">
        <v>0</v>
      </c>
      <c r="J4431" s="29">
        <f>Лист4!E4429/1000</f>
        <v>789.33140000000003</v>
      </c>
      <c r="K4431" s="33"/>
      <c r="L4431" s="33"/>
    </row>
    <row r="4432" spans="1:12" s="47" customFormat="1" ht="27" customHeight="1" x14ac:dyDescent="0.25">
      <c r="A4432" s="23" t="str">
        <f>Лист4!A4430</f>
        <v>Астрахань, В.Барсовой 13 корп. 1</v>
      </c>
      <c r="B4432" s="49">
        <f t="shared" si="138"/>
        <v>229.41786297872341</v>
      </c>
      <c r="C4432" s="49">
        <f t="shared" si="139"/>
        <v>15.642127021276597</v>
      </c>
      <c r="D4432" s="30">
        <v>0</v>
      </c>
      <c r="E4432" s="31">
        <v>15.642127021276597</v>
      </c>
      <c r="F4432" s="32">
        <v>0</v>
      </c>
      <c r="G4432" s="32">
        <v>0</v>
      </c>
      <c r="H4432" s="32">
        <v>0</v>
      </c>
      <c r="I4432" s="32">
        <v>0</v>
      </c>
      <c r="J4432" s="29">
        <f>Лист4!E4430/1000</f>
        <v>245.05999</v>
      </c>
      <c r="K4432" s="33"/>
      <c r="L4432" s="33"/>
    </row>
    <row r="4433" spans="1:12" s="47" customFormat="1" ht="27" customHeight="1" x14ac:dyDescent="0.25">
      <c r="A4433" s="23" t="str">
        <f>Лист4!A4431</f>
        <v>Камызяк, ул. М.Горького д.98</v>
      </c>
      <c r="B4433" s="49">
        <f t="shared" si="138"/>
        <v>163.41350978723403</v>
      </c>
      <c r="C4433" s="49">
        <f t="shared" si="139"/>
        <v>11.141830212765957</v>
      </c>
      <c r="D4433" s="30">
        <v>0</v>
      </c>
      <c r="E4433" s="31">
        <v>11.141830212765957</v>
      </c>
      <c r="F4433" s="32">
        <v>0</v>
      </c>
      <c r="G4433" s="32">
        <v>0</v>
      </c>
      <c r="H4433" s="32">
        <v>0</v>
      </c>
      <c r="I4433" s="32">
        <v>0</v>
      </c>
      <c r="J4433" s="29">
        <f>Лист4!E4431/1000</f>
        <v>174.55534</v>
      </c>
      <c r="K4433" s="33"/>
      <c r="L4433" s="33"/>
    </row>
    <row r="4434" spans="1:12" s="47" customFormat="1" ht="18.75" customHeight="1" x14ac:dyDescent="0.25">
      <c r="A4434" s="23" t="str">
        <f>Лист4!A4432</f>
        <v>Астрахань, ул. Звездная д. 31</v>
      </c>
      <c r="B4434" s="49">
        <f t="shared" si="138"/>
        <v>435.55470808510637</v>
      </c>
      <c r="C4434" s="49">
        <f t="shared" si="139"/>
        <v>29.696911914893615</v>
      </c>
      <c r="D4434" s="30">
        <v>0</v>
      </c>
      <c r="E4434" s="31">
        <v>29.696911914893615</v>
      </c>
      <c r="F4434" s="32">
        <v>0</v>
      </c>
      <c r="G4434" s="32">
        <v>0</v>
      </c>
      <c r="H4434" s="32">
        <v>0</v>
      </c>
      <c r="I4434" s="32">
        <v>0</v>
      </c>
      <c r="J4434" s="29">
        <f>Лист4!E4432/1000</f>
        <v>465.25162</v>
      </c>
      <c r="K4434" s="33"/>
      <c r="L4434" s="33"/>
    </row>
    <row r="4435" spans="1:12" s="47" customFormat="1" ht="35.25" customHeight="1" x14ac:dyDescent="0.25">
      <c r="A4435" s="23" t="str">
        <f>Лист4!A4433</f>
        <v>Астрахань, ул. 11-й Красной Армии д. 4/2</v>
      </c>
      <c r="B4435" s="49">
        <f t="shared" si="138"/>
        <v>853.94355574468079</v>
      </c>
      <c r="C4435" s="49">
        <f t="shared" si="139"/>
        <v>58.223424255319145</v>
      </c>
      <c r="D4435" s="30">
        <v>0</v>
      </c>
      <c r="E4435" s="31">
        <v>58.223424255319145</v>
      </c>
      <c r="F4435" s="32">
        <v>0</v>
      </c>
      <c r="G4435" s="32">
        <v>0</v>
      </c>
      <c r="H4435" s="32">
        <v>0</v>
      </c>
      <c r="I4435" s="32">
        <v>0</v>
      </c>
      <c r="J4435" s="29">
        <f>Лист4!E4433/1000</f>
        <v>912.16697999999997</v>
      </c>
      <c r="K4435" s="33"/>
      <c r="L4435" s="33"/>
    </row>
    <row r="4436" spans="1:12" s="47" customFormat="1" ht="32.25" customHeight="1" x14ac:dyDescent="0.25">
      <c r="A4436" s="23" t="str">
        <f>Лист4!A4434</f>
        <v>Астрахань ул. Набережная Приволжского Затона д. 15 корп. 2</v>
      </c>
      <c r="B4436" s="49">
        <f t="shared" si="138"/>
        <v>2026.4927012765959</v>
      </c>
      <c r="C4436" s="49">
        <f t="shared" si="139"/>
        <v>10.138138723404253</v>
      </c>
      <c r="D4436" s="30">
        <v>0</v>
      </c>
      <c r="E4436" s="31">
        <v>10.138138723404253</v>
      </c>
      <c r="F4436" s="32">
        <v>0</v>
      </c>
      <c r="G4436" s="32">
        <v>0</v>
      </c>
      <c r="H4436" s="32">
        <v>0</v>
      </c>
      <c r="I4436" s="32">
        <v>1877.8</v>
      </c>
      <c r="J4436" s="29">
        <f>Лист4!E4434/1000</f>
        <v>158.83083999999999</v>
      </c>
      <c r="K4436" s="33"/>
      <c r="L4436" s="33"/>
    </row>
    <row r="4437" spans="1:12" s="47" customFormat="1" ht="27" customHeight="1" x14ac:dyDescent="0.25">
      <c r="A4437" s="23" t="str">
        <f>Лист4!A4435</f>
        <v>г.Астрахань ул.Куликова д.40</v>
      </c>
      <c r="B4437" s="49">
        <f t="shared" si="138"/>
        <v>162.23357021276595</v>
      </c>
      <c r="C4437" s="49">
        <f t="shared" si="139"/>
        <v>11.061379787234042</v>
      </c>
      <c r="D4437" s="30">
        <v>0</v>
      </c>
      <c r="E4437" s="31">
        <v>11.061379787234042</v>
      </c>
      <c r="F4437" s="32">
        <v>0</v>
      </c>
      <c r="G4437" s="32">
        <v>0</v>
      </c>
      <c r="H4437" s="32">
        <v>0</v>
      </c>
      <c r="I4437" s="32">
        <v>0</v>
      </c>
      <c r="J4437" s="29">
        <f>Лист4!E4435/1000</f>
        <v>173.29495</v>
      </c>
      <c r="K4437" s="33"/>
      <c r="L4437" s="33"/>
    </row>
    <row r="4438" spans="1:12" s="47" customFormat="1" ht="27" customHeight="1" x14ac:dyDescent="0.25">
      <c r="A4438" s="23" t="str">
        <f>Лист4!A4436</f>
        <v>г.Астрахань ул.Космонавтов д.12</v>
      </c>
      <c r="B4438" s="49">
        <f t="shared" si="138"/>
        <v>858.27182468085107</v>
      </c>
      <c r="C4438" s="49">
        <f t="shared" si="139"/>
        <v>21.836715319148936</v>
      </c>
      <c r="D4438" s="30">
        <v>0</v>
      </c>
      <c r="E4438" s="31">
        <v>21.836715319148936</v>
      </c>
      <c r="F4438" s="32">
        <v>0</v>
      </c>
      <c r="G4438" s="32">
        <v>0</v>
      </c>
      <c r="H4438" s="32">
        <v>0</v>
      </c>
      <c r="I4438" s="32">
        <f>250+288</f>
        <v>538</v>
      </c>
      <c r="J4438" s="29">
        <f>Лист4!E4436/1000</f>
        <v>342.10854</v>
      </c>
      <c r="K4438" s="33"/>
      <c r="L4438" s="33"/>
    </row>
    <row r="4439" spans="1:12" s="47" customFormat="1" ht="27" customHeight="1" x14ac:dyDescent="0.25">
      <c r="A4439" s="23" t="str">
        <f>Лист4!A4437</f>
        <v>г.Астрахань ул.Куликова д.56 корп.1</v>
      </c>
      <c r="B4439" s="49">
        <f t="shared" si="138"/>
        <v>638.27105872340428</v>
      </c>
      <c r="C4439" s="49">
        <f t="shared" si="139"/>
        <v>43.518481276595743</v>
      </c>
      <c r="D4439" s="30">
        <v>0</v>
      </c>
      <c r="E4439" s="31">
        <v>43.518481276595743</v>
      </c>
      <c r="F4439" s="32">
        <v>0</v>
      </c>
      <c r="G4439" s="32">
        <v>0</v>
      </c>
      <c r="H4439" s="32">
        <v>0</v>
      </c>
      <c r="I4439" s="32">
        <v>0</v>
      </c>
      <c r="J4439" s="29">
        <f>Лист4!E4437/1000</f>
        <v>681.78953999999999</v>
      </c>
      <c r="K4439" s="33"/>
      <c r="L4439" s="33"/>
    </row>
    <row r="4440" spans="1:12" s="47" customFormat="1" ht="27" customHeight="1" x14ac:dyDescent="0.25">
      <c r="A4440" s="23" t="str">
        <f>Лист4!A4438</f>
        <v>г.Астрахань ул.Адм.Нахимова д.115</v>
      </c>
      <c r="B4440" s="49">
        <f t="shared" si="138"/>
        <v>619.37537106382979</v>
      </c>
      <c r="C4440" s="49">
        <f t="shared" si="139"/>
        <v>42.230138936170206</v>
      </c>
      <c r="D4440" s="30">
        <v>0</v>
      </c>
      <c r="E4440" s="31">
        <v>42.230138936170206</v>
      </c>
      <c r="F4440" s="32">
        <v>0</v>
      </c>
      <c r="G4440" s="32">
        <v>0</v>
      </c>
      <c r="H4440" s="32">
        <v>0</v>
      </c>
      <c r="I4440" s="32">
        <v>0</v>
      </c>
      <c r="J4440" s="29">
        <f>Лист4!E4438/1000</f>
        <v>661.60550999999998</v>
      </c>
      <c r="K4440" s="33"/>
      <c r="L4440" s="33"/>
    </row>
    <row r="4441" spans="1:12" s="47" customFormat="1" ht="24.75" customHeight="1" x14ac:dyDescent="0.25">
      <c r="A4441" s="23" t="str">
        <f>Лист4!A4439</f>
        <v>г.Астрахань ул.Савушкина д.30</v>
      </c>
      <c r="B4441" s="49">
        <f t="shared" si="138"/>
        <v>852.99300170212757</v>
      </c>
      <c r="C4441" s="49">
        <f t="shared" si="139"/>
        <v>40.70406829787234</v>
      </c>
      <c r="D4441" s="30">
        <v>0</v>
      </c>
      <c r="E4441" s="31">
        <v>40.70406829787234</v>
      </c>
      <c r="F4441" s="32">
        <v>0</v>
      </c>
      <c r="G4441" s="32">
        <v>0</v>
      </c>
      <c r="H4441" s="32">
        <v>0</v>
      </c>
      <c r="I4441" s="32">
        <v>256</v>
      </c>
      <c r="J4441" s="29">
        <f>Лист4!E4439/1000</f>
        <v>637.69706999999994</v>
      </c>
      <c r="K4441" s="33"/>
      <c r="L4441" s="33"/>
    </row>
    <row r="4442" spans="1:12" s="47" customFormat="1" ht="34.5" customHeight="1" x14ac:dyDescent="0.25">
      <c r="A4442" s="23" t="str">
        <f>Лист4!A4440</f>
        <v>г.Астрахань ул.Савушкина д.22</v>
      </c>
      <c r="B4442" s="49">
        <f t="shared" si="138"/>
        <v>433.3779889361702</v>
      </c>
      <c r="C4442" s="49">
        <f t="shared" si="139"/>
        <v>7.0416810638297873</v>
      </c>
      <c r="D4442" s="30">
        <v>0</v>
      </c>
      <c r="E4442" s="31">
        <v>7.0416810638297873</v>
      </c>
      <c r="F4442" s="32">
        <v>0</v>
      </c>
      <c r="G4442" s="32">
        <v>0</v>
      </c>
      <c r="H4442" s="32">
        <v>0</v>
      </c>
      <c r="I4442" s="32">
        <v>330.1</v>
      </c>
      <c r="J4442" s="29">
        <f>Лист4!E4440/1000</f>
        <v>110.31967</v>
      </c>
      <c r="K4442" s="33"/>
      <c r="L4442" s="33"/>
    </row>
    <row r="4443" spans="1:12" s="47" customFormat="1" ht="22.5" customHeight="1" x14ac:dyDescent="0.25">
      <c r="A4443" s="23" t="str">
        <f>Лист4!A4441</f>
        <v>г.Астрахань ул.Н.Островского д.68</v>
      </c>
      <c r="B4443" s="49">
        <f t="shared" si="138"/>
        <v>579.39813191489361</v>
      </c>
      <c r="C4443" s="49">
        <f t="shared" si="139"/>
        <v>39.50441808510638</v>
      </c>
      <c r="D4443" s="30">
        <v>0</v>
      </c>
      <c r="E4443" s="31">
        <v>39.50441808510638</v>
      </c>
      <c r="F4443" s="32">
        <v>0</v>
      </c>
      <c r="G4443" s="32">
        <v>0</v>
      </c>
      <c r="H4443" s="32">
        <v>0</v>
      </c>
      <c r="I4443" s="32">
        <v>0</v>
      </c>
      <c r="J4443" s="29">
        <f>Лист4!E4441/1000</f>
        <v>618.90255000000002</v>
      </c>
      <c r="K4443" s="33"/>
      <c r="L4443" s="33"/>
    </row>
    <row r="4444" spans="1:12" s="47" customFormat="1" ht="22.5" customHeight="1" x14ac:dyDescent="0.25">
      <c r="A4444" s="23" t="str">
        <f>Лист4!A4442</f>
        <v>г.Астрахань ул.Космонавтов д.18 корп.1</v>
      </c>
      <c r="B4444" s="49">
        <f t="shared" si="138"/>
        <v>2266.4479948936169</v>
      </c>
      <c r="C4444" s="49">
        <f t="shared" si="139"/>
        <v>154.53054510638299</v>
      </c>
      <c r="D4444" s="30">
        <v>0</v>
      </c>
      <c r="E4444" s="31">
        <v>154.53054510638299</v>
      </c>
      <c r="F4444" s="32">
        <v>0</v>
      </c>
      <c r="G4444" s="32">
        <v>0</v>
      </c>
      <c r="H4444" s="32">
        <v>0</v>
      </c>
      <c r="I4444" s="32">
        <v>0</v>
      </c>
      <c r="J4444" s="29">
        <f>Лист4!E4442/1000</f>
        <v>2420.9785400000001</v>
      </c>
      <c r="K4444" s="33"/>
      <c r="L4444" s="33"/>
    </row>
    <row r="4445" spans="1:12" s="47" customFormat="1" ht="22.5" customHeight="1" x14ac:dyDescent="0.25">
      <c r="A4445" s="23" t="str">
        <f>Лист4!A4443</f>
        <v>г.Астрахань ул.Жилая д.10 корп.2</v>
      </c>
      <c r="B4445" s="49">
        <f t="shared" si="138"/>
        <v>980.50795489361701</v>
      </c>
      <c r="C4445" s="49">
        <f t="shared" si="139"/>
        <v>66.852815106382991</v>
      </c>
      <c r="D4445" s="30">
        <v>0</v>
      </c>
      <c r="E4445" s="31">
        <v>66.852815106382991</v>
      </c>
      <c r="F4445" s="32">
        <v>0</v>
      </c>
      <c r="G4445" s="32">
        <v>0</v>
      </c>
      <c r="H4445" s="32">
        <v>0</v>
      </c>
      <c r="I4445" s="32">
        <v>0</v>
      </c>
      <c r="J4445" s="29">
        <f>Лист4!E4443/1000</f>
        <v>1047.36077</v>
      </c>
      <c r="K4445" s="33"/>
      <c r="L4445" s="33"/>
    </row>
    <row r="4446" spans="1:12" s="47" customFormat="1" ht="22.5" customHeight="1" x14ac:dyDescent="0.25">
      <c r="A4446" s="23" t="str">
        <f>Лист4!A4444</f>
        <v>г.Астрахань ул.2-я Зеленгинская д.1 корп.3</v>
      </c>
      <c r="B4446" s="49">
        <f t="shared" si="138"/>
        <v>1066.6384136170213</v>
      </c>
      <c r="C4446" s="49">
        <f t="shared" si="139"/>
        <v>72.725346382978714</v>
      </c>
      <c r="D4446" s="30">
        <v>0</v>
      </c>
      <c r="E4446" s="31">
        <v>72.725346382978714</v>
      </c>
      <c r="F4446" s="32">
        <v>0</v>
      </c>
      <c r="G4446" s="32">
        <v>0</v>
      </c>
      <c r="H4446" s="32">
        <v>0</v>
      </c>
      <c r="I4446" s="32">
        <v>0</v>
      </c>
      <c r="J4446" s="29">
        <f>Лист4!E4444/1000</f>
        <v>1139.36376</v>
      </c>
      <c r="K4446" s="33"/>
      <c r="L4446" s="33"/>
    </row>
    <row r="4447" spans="1:12" s="47" customFormat="1" ht="54" customHeight="1" x14ac:dyDescent="0.25">
      <c r="A4447" s="23" t="str">
        <f>Лист4!A4445</f>
        <v>г.Астрахань ул.Космонавтов д.12 корп.1</v>
      </c>
      <c r="B4447" s="49">
        <f t="shared" si="138"/>
        <v>313.15762893617028</v>
      </c>
      <c r="C4447" s="49">
        <f t="shared" si="139"/>
        <v>1.5721110638297873</v>
      </c>
      <c r="D4447" s="30">
        <v>0</v>
      </c>
      <c r="E4447" s="31">
        <v>1.5721110638297873</v>
      </c>
      <c r="F4447" s="32">
        <v>0</v>
      </c>
      <c r="G4447" s="32">
        <v>0</v>
      </c>
      <c r="H4447" s="32">
        <v>0</v>
      </c>
      <c r="I4447" s="32">
        <v>290.10000000000002</v>
      </c>
      <c r="J4447" s="29">
        <f>Лист4!E4445/1000</f>
        <v>24.629740000000002</v>
      </c>
      <c r="K4447" s="33"/>
      <c r="L4447" s="33"/>
    </row>
    <row r="4448" spans="1:12" s="47" customFormat="1" ht="24.75" customHeight="1" x14ac:dyDescent="0.25">
      <c r="A4448" s="23" t="str">
        <f>Лист4!A4446</f>
        <v>г.Астрахань ул.Кубанская д.72</v>
      </c>
      <c r="B4448" s="49">
        <f t="shared" si="138"/>
        <v>2770.6664068085106</v>
      </c>
      <c r="C4448" s="49">
        <f t="shared" si="139"/>
        <v>188.90907319148937</v>
      </c>
      <c r="D4448" s="30">
        <v>0</v>
      </c>
      <c r="E4448" s="31">
        <v>188.90907319148937</v>
      </c>
      <c r="F4448" s="32">
        <v>0</v>
      </c>
      <c r="G4448" s="32">
        <v>0</v>
      </c>
      <c r="H4448" s="32">
        <v>0</v>
      </c>
      <c r="I4448" s="32">
        <v>0</v>
      </c>
      <c r="J4448" s="29">
        <f>Лист4!E4446/1000</f>
        <v>2959.57548</v>
      </c>
      <c r="K4448" s="33"/>
      <c r="L4448" s="33"/>
    </row>
    <row r="4449" spans="1:12" s="47" customFormat="1" ht="15" x14ac:dyDescent="0.25">
      <c r="A4449" s="23" t="str">
        <f>Лист4!A4447</f>
        <v>г.Ахтубинск ул.Чаплыгина 1 "Б"</v>
      </c>
      <c r="B4449" s="49">
        <f t="shared" si="138"/>
        <v>40.779199999999996</v>
      </c>
      <c r="C4449" s="49">
        <f t="shared" si="139"/>
        <v>2.7803999999999998</v>
      </c>
      <c r="D4449" s="30">
        <v>0</v>
      </c>
      <c r="E4449" s="31">
        <v>2.7803999999999998</v>
      </c>
      <c r="F4449" s="32">
        <v>0</v>
      </c>
      <c r="G4449" s="32">
        <v>0</v>
      </c>
      <c r="H4449" s="32">
        <v>0</v>
      </c>
      <c r="I4449" s="32">
        <v>0</v>
      </c>
      <c r="J4449" s="29">
        <f>Лист4!E4447/1000</f>
        <v>43.559599999999996</v>
      </c>
      <c r="K4449" s="33"/>
      <c r="L4449" s="33"/>
    </row>
    <row r="4450" spans="1:12" s="47" customFormat="1" ht="24.75" customHeight="1" x14ac:dyDescent="0.25">
      <c r="A4450" s="23" t="str">
        <f>Лист4!A4448</f>
        <v>г. Знаменск, Жилой комплекс "Ракетный", д. 59</v>
      </c>
      <c r="B4450" s="49">
        <f t="shared" si="138"/>
        <v>3.0427778723404253</v>
      </c>
      <c r="C4450" s="49">
        <f t="shared" si="139"/>
        <v>0.20746212765957447</v>
      </c>
      <c r="D4450" s="30">
        <v>0</v>
      </c>
      <c r="E4450" s="31">
        <v>0.20746212765957447</v>
      </c>
      <c r="F4450" s="32">
        <v>0</v>
      </c>
      <c r="G4450" s="32">
        <v>0</v>
      </c>
      <c r="H4450" s="32">
        <v>0</v>
      </c>
      <c r="I4450" s="32">
        <v>0</v>
      </c>
      <c r="J4450" s="29">
        <f>Лист4!E4448/1000</f>
        <v>3.2502399999999998</v>
      </c>
      <c r="K4450" s="33"/>
      <c r="L4450" s="33"/>
    </row>
    <row r="4451" spans="1:12" s="47" customFormat="1" ht="23.25" customHeight="1" x14ac:dyDescent="0.25">
      <c r="A4451" s="23" t="str">
        <f>Лист4!A4449</f>
        <v>г. Астрахань, ул. Мелиоративная, дом 10</v>
      </c>
      <c r="B4451" s="49">
        <f t="shared" si="138"/>
        <v>106.61961106382979</v>
      </c>
      <c r="C4451" s="49">
        <f t="shared" si="139"/>
        <v>7.2695189361702139</v>
      </c>
      <c r="D4451" s="30">
        <v>0</v>
      </c>
      <c r="E4451" s="31">
        <v>7.2695189361702139</v>
      </c>
      <c r="F4451" s="32">
        <v>0</v>
      </c>
      <c r="G4451" s="32">
        <v>0</v>
      </c>
      <c r="H4451" s="32">
        <v>0</v>
      </c>
      <c r="I4451" s="32">
        <v>0</v>
      </c>
      <c r="J4451" s="29">
        <f>Лист4!E4449/1000</f>
        <v>113.88913000000001</v>
      </c>
      <c r="K4451" s="33"/>
      <c r="L4451" s="33"/>
    </row>
    <row r="4452" spans="1:12" s="47" customFormat="1" ht="24.75" customHeight="1" x14ac:dyDescent="0.25">
      <c r="A4452" s="23" t="str">
        <f>Лист4!A4450</f>
        <v>г. Астрахань, ул. Кубанская, д. 19</v>
      </c>
      <c r="B4452" s="49">
        <f t="shared" si="138"/>
        <v>553.77925361702137</v>
      </c>
      <c r="C4452" s="49">
        <f t="shared" si="139"/>
        <v>37.75767638297873</v>
      </c>
      <c r="D4452" s="30">
        <v>0</v>
      </c>
      <c r="E4452" s="31">
        <v>37.75767638297873</v>
      </c>
      <c r="F4452" s="32">
        <v>0</v>
      </c>
      <c r="G4452" s="32">
        <v>0</v>
      </c>
      <c r="H4452" s="32">
        <v>0</v>
      </c>
      <c r="I4452" s="32">
        <v>0</v>
      </c>
      <c r="J4452" s="29">
        <f>Лист4!E4450/1000</f>
        <v>591.5369300000001</v>
      </c>
      <c r="K4452" s="33"/>
      <c r="L4452" s="33"/>
    </row>
    <row r="4453" spans="1:12" s="47" customFormat="1" ht="27.75" customHeight="1" x14ac:dyDescent="0.25">
      <c r="A4453" s="23" t="str">
        <f>Лист4!A4451</f>
        <v>г. Астрахань, ул. Татищева, д. 59/60</v>
      </c>
      <c r="B4453" s="49">
        <f t="shared" si="138"/>
        <v>506.1244731914893</v>
      </c>
      <c r="C4453" s="49">
        <f t="shared" si="139"/>
        <v>34.508486808510632</v>
      </c>
      <c r="D4453" s="30">
        <v>0</v>
      </c>
      <c r="E4453" s="31">
        <v>34.508486808510632</v>
      </c>
      <c r="F4453" s="32">
        <v>0</v>
      </c>
      <c r="G4453" s="32">
        <v>0</v>
      </c>
      <c r="H4453" s="32">
        <v>0</v>
      </c>
      <c r="I4453" s="32">
        <v>0</v>
      </c>
      <c r="J4453" s="29">
        <f>Лист4!E4451/1000</f>
        <v>540.63295999999991</v>
      </c>
      <c r="K4453" s="33"/>
      <c r="L4453" s="33"/>
    </row>
    <row r="4454" spans="1:12" s="47" customFormat="1" ht="24.75" customHeight="1" x14ac:dyDescent="0.25">
      <c r="A4454" s="23" t="str">
        <f>Лист4!A4452</f>
        <v>г. Астрахань, ул. Магистральная, д. 30, корп.1</v>
      </c>
      <c r="B4454" s="49">
        <f t="shared" si="138"/>
        <v>336.72584000000001</v>
      </c>
      <c r="C4454" s="49">
        <f t="shared" si="139"/>
        <v>22.958579999999998</v>
      </c>
      <c r="D4454" s="30">
        <v>0</v>
      </c>
      <c r="E4454" s="31">
        <v>22.958579999999998</v>
      </c>
      <c r="F4454" s="32">
        <v>0</v>
      </c>
      <c r="G4454" s="32">
        <v>0</v>
      </c>
      <c r="H4454" s="32">
        <v>0</v>
      </c>
      <c r="I4454" s="32">
        <v>0</v>
      </c>
      <c r="J4454" s="29">
        <f>Лист4!E4452/1000</f>
        <v>359.68441999999999</v>
      </c>
      <c r="K4454" s="33"/>
      <c r="L4454" s="33"/>
    </row>
    <row r="4455" spans="1:12" s="47" customFormat="1" ht="23.25" customHeight="1" x14ac:dyDescent="0.25">
      <c r="A4455" s="23" t="str">
        <f>Лист4!A4453</f>
        <v>г. Астрахань,ул. Жилая, д. 8, корп. 2</v>
      </c>
      <c r="B4455" s="49">
        <f t="shared" si="138"/>
        <v>767.85072170212766</v>
      </c>
      <c r="C4455" s="49">
        <f t="shared" si="139"/>
        <v>52.353458297872351</v>
      </c>
      <c r="D4455" s="30">
        <v>0</v>
      </c>
      <c r="E4455" s="31">
        <v>52.353458297872351</v>
      </c>
      <c r="F4455" s="32">
        <v>0</v>
      </c>
      <c r="G4455" s="32">
        <v>0</v>
      </c>
      <c r="H4455" s="32">
        <v>0</v>
      </c>
      <c r="I4455" s="32">
        <v>0</v>
      </c>
      <c r="J4455" s="29">
        <f>Лист4!E4453/1000</f>
        <v>820.20418000000006</v>
      </c>
      <c r="K4455" s="33"/>
      <c r="L4455" s="33"/>
    </row>
    <row r="4456" spans="1:12" s="47" customFormat="1" ht="24.75" customHeight="1" x14ac:dyDescent="0.25">
      <c r="A4456" s="23" t="str">
        <f>Лист4!A4454</f>
        <v xml:space="preserve"> г. Астрахань, ул.М. Аладьина, д. 6</v>
      </c>
      <c r="B4456" s="49">
        <f t="shared" si="138"/>
        <v>667.68536765957447</v>
      </c>
      <c r="C4456" s="49">
        <f t="shared" si="139"/>
        <v>45.524002340425533</v>
      </c>
      <c r="D4456" s="30">
        <v>0</v>
      </c>
      <c r="E4456" s="31">
        <v>45.524002340425533</v>
      </c>
      <c r="F4456" s="32">
        <v>0</v>
      </c>
      <c r="G4456" s="32">
        <v>0</v>
      </c>
      <c r="H4456" s="32">
        <v>0</v>
      </c>
      <c r="I4456" s="32">
        <v>0</v>
      </c>
      <c r="J4456" s="29">
        <f>Лист4!E4454/1000</f>
        <v>713.20937000000004</v>
      </c>
      <c r="K4456" s="33"/>
      <c r="L4456" s="33"/>
    </row>
    <row r="4457" spans="1:12" s="47" customFormat="1" ht="24.75" customHeight="1" x14ac:dyDescent="0.25">
      <c r="A4457" s="23" t="str">
        <f>Лист4!A4455</f>
        <v>Астраханская область, Лиманский район, с. Бирючья Коса, ул. Ленина, д. 35</v>
      </c>
      <c r="B4457" s="49">
        <f t="shared" si="138"/>
        <v>58.651185531914891</v>
      </c>
      <c r="C4457" s="49">
        <f t="shared" si="139"/>
        <v>3.9989444680851061</v>
      </c>
      <c r="D4457" s="30">
        <v>0</v>
      </c>
      <c r="E4457" s="31">
        <v>3.9989444680851061</v>
      </c>
      <c r="F4457" s="32">
        <v>0</v>
      </c>
      <c r="G4457" s="32">
        <v>0</v>
      </c>
      <c r="H4457" s="32">
        <v>0</v>
      </c>
      <c r="I4457" s="32">
        <v>0</v>
      </c>
      <c r="J4457" s="29">
        <f>Лист4!E4455/1000</f>
        <v>62.650129999999997</v>
      </c>
      <c r="K4457" s="33"/>
      <c r="L4457" s="33"/>
    </row>
    <row r="4458" spans="1:12" s="47" customFormat="1" ht="24.75" customHeight="1" x14ac:dyDescent="0.25">
      <c r="A4458" s="23" t="str">
        <f>Лист4!A4456</f>
        <v>г. Астрахань, ул. Боевая, д. 75, корп. 1</v>
      </c>
      <c r="B4458" s="49">
        <f t="shared" si="138"/>
        <v>938.0414204255319</v>
      </c>
      <c r="C4458" s="49">
        <f t="shared" si="139"/>
        <v>63.957369574468082</v>
      </c>
      <c r="D4458" s="30">
        <v>0</v>
      </c>
      <c r="E4458" s="31">
        <v>63.957369574468082</v>
      </c>
      <c r="F4458" s="32">
        <v>0</v>
      </c>
      <c r="G4458" s="32">
        <v>0</v>
      </c>
      <c r="H4458" s="32">
        <v>0</v>
      </c>
      <c r="I4458" s="32">
        <v>0</v>
      </c>
      <c r="J4458" s="29">
        <f>Лист4!E4456/1000</f>
        <v>1001.99879</v>
      </c>
      <c r="K4458" s="33"/>
      <c r="L4458" s="33"/>
    </row>
    <row r="4459" spans="1:12" s="47" customFormat="1" ht="24.75" customHeight="1" x14ac:dyDescent="0.25">
      <c r="A4459" s="23" t="str">
        <f>Лист4!A4457</f>
        <v>г. Астрахань, ул. Адмирала Нахимова, д. 119</v>
      </c>
      <c r="B4459" s="49">
        <f t="shared" si="138"/>
        <v>204.66850893617021</v>
      </c>
      <c r="C4459" s="49">
        <f t="shared" si="139"/>
        <v>13.954671063829789</v>
      </c>
      <c r="D4459" s="30">
        <v>0</v>
      </c>
      <c r="E4459" s="31">
        <v>13.954671063829789</v>
      </c>
      <c r="F4459" s="32">
        <v>0</v>
      </c>
      <c r="G4459" s="32">
        <v>0</v>
      </c>
      <c r="H4459" s="32">
        <v>0</v>
      </c>
      <c r="I4459" s="32">
        <v>0</v>
      </c>
      <c r="J4459" s="29">
        <f>Лист4!E4457/1000</f>
        <v>218.62317999999999</v>
      </c>
      <c r="K4459" s="33"/>
      <c r="L4459" s="33"/>
    </row>
    <row r="4460" spans="1:12" s="47" customFormat="1" ht="33" customHeight="1" x14ac:dyDescent="0.25">
      <c r="A4460" s="23" t="str">
        <f>Лист4!A4458</f>
        <v>г. Астрахань, ул. Бэра, д. 55</v>
      </c>
      <c r="B4460" s="49">
        <f t="shared" si="138"/>
        <v>847.44681531914898</v>
      </c>
      <c r="C4460" s="49">
        <f t="shared" si="139"/>
        <v>57.780464680851068</v>
      </c>
      <c r="D4460" s="30">
        <v>0</v>
      </c>
      <c r="E4460" s="31">
        <v>57.780464680851068</v>
      </c>
      <c r="F4460" s="32">
        <v>0</v>
      </c>
      <c r="G4460" s="32">
        <v>0</v>
      </c>
      <c r="H4460" s="32">
        <v>0</v>
      </c>
      <c r="I4460" s="32">
        <v>0</v>
      </c>
      <c r="J4460" s="29">
        <f>Лист4!E4458/1000</f>
        <v>905.22728000000006</v>
      </c>
      <c r="K4460" s="33"/>
      <c r="L4460" s="33"/>
    </row>
    <row r="4461" spans="1:12" s="47" customFormat="1" ht="25.5" customHeight="1" x14ac:dyDescent="0.25">
      <c r="A4461" s="23" t="str">
        <f>Лист4!A4459</f>
        <v>г. Астрахань, ул. Профсоюзная, д. 8, корп. 4</v>
      </c>
      <c r="B4461" s="49">
        <f t="shared" si="138"/>
        <v>744.74484255319157</v>
      </c>
      <c r="C4461" s="49">
        <f t="shared" si="139"/>
        <v>50.778057446808511</v>
      </c>
      <c r="D4461" s="30">
        <v>0</v>
      </c>
      <c r="E4461" s="31">
        <v>50.778057446808511</v>
      </c>
      <c r="F4461" s="32">
        <v>0</v>
      </c>
      <c r="G4461" s="32">
        <v>0</v>
      </c>
      <c r="H4461" s="32">
        <v>0</v>
      </c>
      <c r="I4461" s="32">
        <v>0</v>
      </c>
      <c r="J4461" s="29">
        <f>Лист4!E4459/1000</f>
        <v>795.52290000000005</v>
      </c>
      <c r="K4461" s="33"/>
      <c r="L4461" s="33"/>
    </row>
    <row r="4462" spans="1:12" s="47" customFormat="1" ht="25.5" customHeight="1" x14ac:dyDescent="0.25">
      <c r="A4462" s="23" t="str">
        <f>Лист4!A4460</f>
        <v>г. Астрахань, ул. Космонавта В. Комарова, д. 170</v>
      </c>
      <c r="B4462" s="49">
        <f t="shared" si="138"/>
        <v>585.45725021276598</v>
      </c>
      <c r="C4462" s="49">
        <f t="shared" si="139"/>
        <v>39.917539787234048</v>
      </c>
      <c r="D4462" s="30">
        <v>0</v>
      </c>
      <c r="E4462" s="31">
        <v>39.917539787234048</v>
      </c>
      <c r="F4462" s="32">
        <v>0</v>
      </c>
      <c r="G4462" s="32">
        <v>0</v>
      </c>
      <c r="H4462" s="32">
        <v>0</v>
      </c>
      <c r="I4462" s="32">
        <v>0</v>
      </c>
      <c r="J4462" s="29">
        <f>Лист4!E4460/1000</f>
        <v>625.37479000000008</v>
      </c>
      <c r="K4462" s="33"/>
      <c r="L4462" s="33"/>
    </row>
    <row r="4463" spans="1:12" s="47" customFormat="1" ht="25.5" customHeight="1" x14ac:dyDescent="0.25">
      <c r="A4463" s="23" t="str">
        <f>Лист4!A4461</f>
        <v>г. Астрахань, ул. Ладожская, д. 6</v>
      </c>
      <c r="B4463" s="49">
        <f t="shared" si="138"/>
        <v>99.327987234042553</v>
      </c>
      <c r="C4463" s="49">
        <f t="shared" si="139"/>
        <v>6.772362765957447</v>
      </c>
      <c r="D4463" s="30">
        <v>0</v>
      </c>
      <c r="E4463" s="31">
        <v>6.772362765957447</v>
      </c>
      <c r="F4463" s="32">
        <v>0</v>
      </c>
      <c r="G4463" s="32">
        <v>0</v>
      </c>
      <c r="H4463" s="32">
        <v>0</v>
      </c>
      <c r="I4463" s="32">
        <v>0</v>
      </c>
      <c r="J4463" s="29">
        <f>Лист4!E4461/1000</f>
        <v>106.10035000000001</v>
      </c>
      <c r="K4463" s="33"/>
      <c r="L4463" s="33"/>
    </row>
    <row r="4464" spans="1:12" s="47" customFormat="1" ht="25.5" customHeight="1" x14ac:dyDescent="0.25">
      <c r="A4464" s="23" t="str">
        <f>Лист4!A4462</f>
        <v>г.Знаменск, ул. Ленина, д. 16</v>
      </c>
      <c r="B4464" s="49">
        <f t="shared" si="138"/>
        <v>74.269968510638307</v>
      </c>
      <c r="C4464" s="49">
        <f t="shared" si="139"/>
        <v>5.0638614893617024</v>
      </c>
      <c r="D4464" s="30">
        <v>0</v>
      </c>
      <c r="E4464" s="31">
        <v>5.0638614893617024</v>
      </c>
      <c r="F4464" s="32">
        <v>0</v>
      </c>
      <c r="G4464" s="32">
        <v>0</v>
      </c>
      <c r="H4464" s="32">
        <v>0</v>
      </c>
      <c r="I4464" s="32">
        <v>0</v>
      </c>
      <c r="J4464" s="29">
        <f>Лист4!E4462/1000</f>
        <v>79.333830000000006</v>
      </c>
      <c r="K4464" s="33"/>
      <c r="L4464" s="33"/>
    </row>
    <row r="4465" spans="1:12" s="47" customFormat="1" ht="25.5" customHeight="1" x14ac:dyDescent="0.25">
      <c r="A4465" s="23" t="str">
        <f>Лист4!A4463</f>
        <v>г. Астрахань, ул. Набережная Приволжского затона, д. 16</v>
      </c>
      <c r="B4465" s="49">
        <f t="shared" si="138"/>
        <v>500.35260936170215</v>
      </c>
      <c r="C4465" s="49">
        <f t="shared" si="139"/>
        <v>34.114950638297877</v>
      </c>
      <c r="D4465" s="30">
        <v>0</v>
      </c>
      <c r="E4465" s="31">
        <v>34.114950638297877</v>
      </c>
      <c r="F4465" s="32">
        <v>0</v>
      </c>
      <c r="G4465" s="32">
        <v>0</v>
      </c>
      <c r="H4465" s="32">
        <v>0</v>
      </c>
      <c r="I4465" s="32"/>
      <c r="J4465" s="29">
        <f>Лист4!E4463/1000</f>
        <v>534.46756000000005</v>
      </c>
      <c r="K4465" s="33"/>
      <c r="L4465" s="33"/>
    </row>
    <row r="4466" spans="1:12" s="47" customFormat="1" ht="25.5" customHeight="1" x14ac:dyDescent="0.25">
      <c r="A4466" s="23" t="str">
        <f>Лист4!A4464</f>
        <v>г. Астрахань, ул. К.Краснова, д. 12</v>
      </c>
      <c r="B4466" s="49">
        <f t="shared" si="138"/>
        <v>21.739632340425533</v>
      </c>
      <c r="C4466" s="49">
        <f t="shared" si="139"/>
        <v>1.4822476595744682</v>
      </c>
      <c r="D4466" s="30">
        <v>0</v>
      </c>
      <c r="E4466" s="31">
        <v>1.4822476595744682</v>
      </c>
      <c r="F4466" s="32">
        <v>0</v>
      </c>
      <c r="G4466" s="32">
        <v>0</v>
      </c>
      <c r="H4466" s="32">
        <v>0</v>
      </c>
      <c r="I4466" s="32">
        <v>0</v>
      </c>
      <c r="J4466" s="29">
        <f>Лист4!E4464/1000</f>
        <v>23.221880000000002</v>
      </c>
      <c r="K4466" s="33"/>
      <c r="L4466" s="33"/>
    </row>
    <row r="4467" spans="1:12" s="47" customFormat="1" ht="25.5" customHeight="1" x14ac:dyDescent="0.25">
      <c r="A4467" s="23" t="str">
        <f>Лист4!A4465</f>
        <v>Астрахань, пер. Щекина д. 9</v>
      </c>
      <c r="B4467" s="49">
        <f t="shared" si="138"/>
        <v>112.44685872340426</v>
      </c>
      <c r="C4467" s="49">
        <f t="shared" si="139"/>
        <v>7.6668312765957456</v>
      </c>
      <c r="D4467" s="30">
        <v>0</v>
      </c>
      <c r="E4467" s="31">
        <v>7.6668312765957456</v>
      </c>
      <c r="F4467" s="32">
        <v>0</v>
      </c>
      <c r="G4467" s="32">
        <v>0</v>
      </c>
      <c r="H4467" s="32">
        <v>0</v>
      </c>
      <c r="I4467" s="32">
        <v>0</v>
      </c>
      <c r="J4467" s="29">
        <f>Лист4!E4465/1000</f>
        <v>120.11369000000001</v>
      </c>
      <c r="K4467" s="33"/>
      <c r="L4467" s="33"/>
    </row>
    <row r="4468" spans="1:12" s="47" customFormat="1" ht="25.5" customHeight="1" x14ac:dyDescent="0.25">
      <c r="A4468" s="23" t="str">
        <f>Лист4!A4466</f>
        <v>Астрахань, ул. Минусинская д.14/2</v>
      </c>
      <c r="B4468" s="49">
        <f t="shared" si="138"/>
        <v>99.627355744680855</v>
      </c>
      <c r="C4468" s="49">
        <f t="shared" si="139"/>
        <v>6.7927742553191495</v>
      </c>
      <c r="D4468" s="30">
        <v>0</v>
      </c>
      <c r="E4468" s="31">
        <v>6.7927742553191495</v>
      </c>
      <c r="F4468" s="32">
        <v>0</v>
      </c>
      <c r="G4468" s="32">
        <v>0</v>
      </c>
      <c r="H4468" s="32">
        <v>0</v>
      </c>
      <c r="I4468" s="32">
        <v>0</v>
      </c>
      <c r="J4468" s="29">
        <f>Лист4!E4466/1000</f>
        <v>106.42013</v>
      </c>
      <c r="K4468" s="33"/>
      <c r="L4468" s="33"/>
    </row>
    <row r="4469" spans="1:12" s="47" customFormat="1" ht="25.5" customHeight="1" x14ac:dyDescent="0.25">
      <c r="A4469" s="23" t="str">
        <f>Лист4!A4467</f>
        <v>Астрахань, ул. Луконина д. 9, кор.1</v>
      </c>
      <c r="B4469" s="49">
        <f t="shared" si="138"/>
        <v>708.99527319148933</v>
      </c>
      <c r="C4469" s="49">
        <f t="shared" si="139"/>
        <v>48.340586808510636</v>
      </c>
      <c r="D4469" s="30">
        <v>0</v>
      </c>
      <c r="E4469" s="31">
        <v>48.340586808510636</v>
      </c>
      <c r="F4469" s="32">
        <v>0</v>
      </c>
      <c r="G4469" s="32">
        <v>0</v>
      </c>
      <c r="H4469" s="32">
        <v>0</v>
      </c>
      <c r="I4469" s="32">
        <v>0</v>
      </c>
      <c r="J4469" s="29">
        <f>Лист4!E4467/1000</f>
        <v>757.33586000000003</v>
      </c>
      <c r="K4469" s="33"/>
      <c r="L4469" s="33"/>
    </row>
    <row r="4470" spans="1:12" s="47" customFormat="1" ht="25.5" customHeight="1" x14ac:dyDescent="0.25">
      <c r="A4470" s="23" t="str">
        <f>Лист4!A4468</f>
        <v>Астрахань ул.Красная Набережная д.54</v>
      </c>
      <c r="B4470" s="49">
        <f t="shared" si="138"/>
        <v>46.992973617021278</v>
      </c>
      <c r="C4470" s="49">
        <f t="shared" si="139"/>
        <v>3.2040663829787235</v>
      </c>
      <c r="D4470" s="30">
        <v>0</v>
      </c>
      <c r="E4470" s="31">
        <v>3.2040663829787235</v>
      </c>
      <c r="F4470" s="32">
        <v>0</v>
      </c>
      <c r="G4470" s="32">
        <v>0</v>
      </c>
      <c r="H4470" s="32">
        <v>0</v>
      </c>
      <c r="I4470" s="32">
        <v>0</v>
      </c>
      <c r="J4470" s="29">
        <f>Лист4!E4468/1000</f>
        <v>50.197040000000001</v>
      </c>
      <c r="K4470" s="33"/>
      <c r="L4470" s="33"/>
    </row>
    <row r="4471" spans="1:12" s="47" customFormat="1" ht="25.5" customHeight="1" x14ac:dyDescent="0.25">
      <c r="A4471" s="23" t="str">
        <f>Лист4!A4469</f>
        <v>г.Астрахань ул.Рождественского д.7</v>
      </c>
      <c r="B4471" s="49">
        <f t="shared" si="138"/>
        <v>335.36143744680851</v>
      </c>
      <c r="C4471" s="49">
        <f t="shared" si="139"/>
        <v>22.865552553191488</v>
      </c>
      <c r="D4471" s="30">
        <v>0</v>
      </c>
      <c r="E4471" s="31">
        <v>22.865552553191488</v>
      </c>
      <c r="F4471" s="32">
        <v>0</v>
      </c>
      <c r="G4471" s="32">
        <v>0</v>
      </c>
      <c r="H4471" s="32">
        <v>0</v>
      </c>
      <c r="I4471" s="32">
        <v>0</v>
      </c>
      <c r="J4471" s="29">
        <f>Лист4!E4469/1000</f>
        <v>358.22699</v>
      </c>
      <c r="K4471" s="33"/>
      <c r="L4471" s="33"/>
    </row>
    <row r="4472" spans="1:12" s="47" customFormat="1" ht="25.5" customHeight="1" x14ac:dyDescent="0.25">
      <c r="A4472" s="23" t="str">
        <f>Лист4!A4470</f>
        <v>г.Ахтубинск ул. Волгоградская д. 17</v>
      </c>
      <c r="B4472" s="49">
        <f t="shared" si="138"/>
        <v>185.54673617021274</v>
      </c>
      <c r="C4472" s="49">
        <f t="shared" si="139"/>
        <v>12.650913829787234</v>
      </c>
      <c r="D4472" s="30">
        <v>0</v>
      </c>
      <c r="E4472" s="31">
        <v>12.650913829787234</v>
      </c>
      <c r="F4472" s="32">
        <v>0</v>
      </c>
      <c r="G4472" s="32">
        <v>0</v>
      </c>
      <c r="H4472" s="32">
        <v>0</v>
      </c>
      <c r="I4472" s="32">
        <v>0</v>
      </c>
      <c r="J4472" s="29">
        <f>Лист4!E4470/1000</f>
        <v>198.19764999999998</v>
      </c>
      <c r="K4472" s="33"/>
      <c r="L4472" s="33"/>
    </row>
    <row r="4473" spans="1:12" s="47" customFormat="1" ht="25.5" customHeight="1" x14ac:dyDescent="0.25">
      <c r="A4473" s="23" t="str">
        <f>Лист4!A4471</f>
        <v>г.Астрахань ул.Краснодарская д.47</v>
      </c>
      <c r="B4473" s="49">
        <f t="shared" si="138"/>
        <v>1260.646724255319</v>
      </c>
      <c r="C4473" s="49">
        <f t="shared" si="139"/>
        <v>85.953185744680837</v>
      </c>
      <c r="D4473" s="30">
        <v>0</v>
      </c>
      <c r="E4473" s="31">
        <v>85.953185744680837</v>
      </c>
      <c r="F4473" s="32">
        <v>0</v>
      </c>
      <c r="G4473" s="32">
        <v>0</v>
      </c>
      <c r="H4473" s="32">
        <v>0</v>
      </c>
      <c r="I4473" s="32">
        <v>0</v>
      </c>
      <c r="J4473" s="29">
        <f>Лист4!E4471/1000</f>
        <v>1346.5999099999999</v>
      </c>
      <c r="K4473" s="33"/>
      <c r="L4473" s="33"/>
    </row>
    <row r="4474" spans="1:12" s="47" customFormat="1" ht="25.5" customHeight="1" x14ac:dyDescent="0.25">
      <c r="A4474" s="23" t="str">
        <f>Лист4!A4472</f>
        <v>г.Астрахань ул.Нововосточная д.8</v>
      </c>
      <c r="B4474" s="49">
        <f t="shared" si="138"/>
        <v>651.84595744680848</v>
      </c>
      <c r="C4474" s="49">
        <f t="shared" si="139"/>
        <v>44.444042553191487</v>
      </c>
      <c r="D4474" s="30">
        <v>0</v>
      </c>
      <c r="E4474" s="31">
        <v>44.444042553191487</v>
      </c>
      <c r="F4474" s="32">
        <v>0</v>
      </c>
      <c r="G4474" s="32">
        <v>0</v>
      </c>
      <c r="H4474" s="32">
        <v>0</v>
      </c>
      <c r="I4474" s="32">
        <v>0</v>
      </c>
      <c r="J4474" s="29">
        <f>Лист4!E4472/1000</f>
        <v>696.29</v>
      </c>
      <c r="K4474" s="33"/>
      <c r="L4474" s="33"/>
    </row>
    <row r="4475" spans="1:12" s="47" customFormat="1" ht="21" customHeight="1" x14ac:dyDescent="0.25">
      <c r="A4475" s="23" t="str">
        <f>Лист4!A4473</f>
        <v>г.Астрахань ул.Энергетическая д.11 корп.1</v>
      </c>
      <c r="B4475" s="49">
        <f t="shared" si="138"/>
        <v>212.12208085106386</v>
      </c>
      <c r="C4475" s="49">
        <f t="shared" si="139"/>
        <v>14.462869148936171</v>
      </c>
      <c r="D4475" s="30">
        <v>0</v>
      </c>
      <c r="E4475" s="31">
        <v>14.462869148936171</v>
      </c>
      <c r="F4475" s="32">
        <v>0</v>
      </c>
      <c r="G4475" s="32">
        <v>0</v>
      </c>
      <c r="H4475" s="32">
        <v>0</v>
      </c>
      <c r="I4475" s="32">
        <v>0</v>
      </c>
      <c r="J4475" s="29">
        <f>Лист4!E4473/1000</f>
        <v>226.58495000000002</v>
      </c>
      <c r="K4475" s="33"/>
      <c r="L4475" s="33"/>
    </row>
    <row r="4476" spans="1:12" s="47" customFormat="1" ht="21" customHeight="1" x14ac:dyDescent="0.25">
      <c r="A4476" s="23" t="str">
        <f>Лист4!A4474</f>
        <v>г.Астрахань ул.Космонавтов д.8</v>
      </c>
      <c r="B4476" s="49">
        <f t="shared" si="138"/>
        <v>629.50910468085112</v>
      </c>
      <c r="C4476" s="49">
        <f t="shared" si="139"/>
        <v>42.92107531914894</v>
      </c>
      <c r="D4476" s="30">
        <v>0</v>
      </c>
      <c r="E4476" s="31">
        <v>42.92107531914894</v>
      </c>
      <c r="F4476" s="32">
        <v>0</v>
      </c>
      <c r="G4476" s="32">
        <v>0</v>
      </c>
      <c r="H4476" s="32">
        <v>0</v>
      </c>
      <c r="I4476" s="32">
        <v>0</v>
      </c>
      <c r="J4476" s="29">
        <f>Лист4!E4474/1000</f>
        <v>672.43018000000006</v>
      </c>
      <c r="K4476" s="33"/>
      <c r="L4476" s="33"/>
    </row>
    <row r="4477" spans="1:12" s="47" customFormat="1" ht="29.25" customHeight="1" x14ac:dyDescent="0.25">
      <c r="A4477" s="23" t="str">
        <f>Лист4!A4475</f>
        <v xml:space="preserve">г.Астрахань ул.Космонавта Комарова д.144 А </v>
      </c>
      <c r="B4477" s="49">
        <f t="shared" si="138"/>
        <v>737.86381361702126</v>
      </c>
      <c r="C4477" s="49">
        <f t="shared" si="139"/>
        <v>50.308896382978716</v>
      </c>
      <c r="D4477" s="30">
        <v>0</v>
      </c>
      <c r="E4477" s="31">
        <v>50.308896382978716</v>
      </c>
      <c r="F4477" s="32">
        <v>0</v>
      </c>
      <c r="G4477" s="32">
        <v>0</v>
      </c>
      <c r="H4477" s="32">
        <v>0</v>
      </c>
      <c r="I4477" s="32">
        <v>0</v>
      </c>
      <c r="J4477" s="29">
        <f>Лист4!E4475/1000</f>
        <v>788.17270999999994</v>
      </c>
      <c r="K4477" s="33"/>
      <c r="L4477" s="33"/>
    </row>
    <row r="4478" spans="1:12" s="47" customFormat="1" ht="22.5" customHeight="1" x14ac:dyDescent="0.25">
      <c r="A4478" s="23" t="str">
        <f>Лист4!A4476</f>
        <v>г.Астрахань ул.Куликова д.11</v>
      </c>
      <c r="B4478" s="49">
        <f t="shared" si="138"/>
        <v>295.30126297872346</v>
      </c>
      <c r="C4478" s="49">
        <f t="shared" si="139"/>
        <v>20.134177021276596</v>
      </c>
      <c r="D4478" s="30">
        <v>0</v>
      </c>
      <c r="E4478" s="31">
        <v>20.134177021276596</v>
      </c>
      <c r="F4478" s="32">
        <v>0</v>
      </c>
      <c r="G4478" s="32">
        <v>0</v>
      </c>
      <c r="H4478" s="32">
        <v>0</v>
      </c>
      <c r="I4478" s="32">
        <v>0</v>
      </c>
      <c r="J4478" s="29">
        <f>Лист4!E4476/1000</f>
        <v>315.43544000000003</v>
      </c>
      <c r="K4478" s="33"/>
      <c r="L4478" s="33"/>
    </row>
    <row r="4479" spans="1:12" s="44" customFormat="1" ht="23.25" customHeight="1" x14ac:dyDescent="0.25">
      <c r="A4479" s="23" t="str">
        <f>Лист4!A4477</f>
        <v>г. Астрахань ул. Сун-Ят-Сена д.63</v>
      </c>
      <c r="B4479" s="49">
        <f t="shared" si="138"/>
        <v>534.34651063829779</v>
      </c>
      <c r="C4479" s="49">
        <f t="shared" si="139"/>
        <v>27.909989361702131</v>
      </c>
      <c r="D4479" s="30">
        <v>0</v>
      </c>
      <c r="E4479" s="31">
        <v>27.909989361702131</v>
      </c>
      <c r="F4479" s="32">
        <v>0</v>
      </c>
      <c r="G4479" s="32">
        <v>0</v>
      </c>
      <c r="H4479" s="32">
        <v>0</v>
      </c>
      <c r="I4479" s="32">
        <v>125</v>
      </c>
      <c r="J4479" s="29">
        <f>Лист4!E4477/1000</f>
        <v>437.25650000000002</v>
      </c>
      <c r="K4479" s="33"/>
      <c r="L4479" s="33"/>
    </row>
    <row r="4480" spans="1:12" s="45" customFormat="1" ht="27" customHeight="1" x14ac:dyDescent="0.25">
      <c r="A4480" s="23" t="str">
        <f>Лист4!A4478</f>
        <v>г.Астрахань, ул.2-я Зеленгинская, д.3, корп.3</v>
      </c>
      <c r="B4480" s="49">
        <f t="shared" si="138"/>
        <v>297.88749872340429</v>
      </c>
      <c r="C4480" s="49">
        <f t="shared" si="139"/>
        <v>20.310511276595744</v>
      </c>
      <c r="D4480" s="30">
        <v>0</v>
      </c>
      <c r="E4480" s="31">
        <v>20.310511276595744</v>
      </c>
      <c r="F4480" s="32">
        <v>0</v>
      </c>
      <c r="G4480" s="32">
        <v>0</v>
      </c>
      <c r="H4480" s="32">
        <v>0</v>
      </c>
      <c r="I4480" s="32">
        <v>0</v>
      </c>
      <c r="J4480" s="29">
        <f>Лист4!E4478/1000</f>
        <v>318.19801000000001</v>
      </c>
      <c r="K4480" s="33"/>
      <c r="L4480" s="33"/>
    </row>
    <row r="4481" spans="1:12" s="45" customFormat="1" ht="25.5" customHeight="1" x14ac:dyDescent="0.25">
      <c r="A4481" s="23" t="str">
        <f>Лист4!A4479</f>
        <v>г.Астрахань ул.Власова д.4</v>
      </c>
      <c r="B4481" s="49">
        <f t="shared" si="138"/>
        <v>849.41960680851059</v>
      </c>
      <c r="C4481" s="49">
        <f t="shared" si="139"/>
        <v>57.914973191489352</v>
      </c>
      <c r="D4481" s="30">
        <v>0</v>
      </c>
      <c r="E4481" s="31">
        <v>57.914973191489352</v>
      </c>
      <c r="F4481" s="32">
        <v>0</v>
      </c>
      <c r="G4481" s="32">
        <v>0</v>
      </c>
      <c r="H4481" s="32">
        <v>0</v>
      </c>
      <c r="I4481" s="32">
        <v>0</v>
      </c>
      <c r="J4481" s="29">
        <f>Лист4!E4479/1000</f>
        <v>907.33457999999996</v>
      </c>
      <c r="K4481" s="33"/>
      <c r="L4481" s="33"/>
    </row>
    <row r="4482" spans="1:12" s="45" customFormat="1" ht="27" customHeight="1" x14ac:dyDescent="0.25">
      <c r="A4482" s="23" t="str">
        <f>Лист4!A4480</f>
        <v>г.Астрахань ул.Космонавтов д.1</v>
      </c>
      <c r="B4482" s="49">
        <f t="shared" ref="B4482:B4543" si="140">J4482+I4482-E4482</f>
        <v>1114.1482238297872</v>
      </c>
      <c r="C4482" s="49">
        <f t="shared" ref="C4482:C4543" si="141">E4482</f>
        <v>13.285106170212767</v>
      </c>
      <c r="D4482" s="30">
        <v>0</v>
      </c>
      <c r="E4482" s="31">
        <v>13.285106170212767</v>
      </c>
      <c r="F4482" s="32">
        <v>0</v>
      </c>
      <c r="G4482" s="32">
        <v>0</v>
      </c>
      <c r="H4482" s="32">
        <v>0</v>
      </c>
      <c r="I4482" s="32">
        <v>919.3</v>
      </c>
      <c r="J4482" s="29">
        <f>Лист4!E4480/1000</f>
        <v>208.13333</v>
      </c>
      <c r="K4482" s="33"/>
      <c r="L4482" s="33"/>
    </row>
    <row r="4483" spans="1:12" s="45" customFormat="1" ht="26.25" customHeight="1" x14ac:dyDescent="0.25">
      <c r="A4483" s="23" t="str">
        <f>Лист4!A4481</f>
        <v>г.Ахтубинск ул.Волгоградская д.69</v>
      </c>
      <c r="B4483" s="49">
        <f t="shared" si="140"/>
        <v>480.75327744680845</v>
      </c>
      <c r="C4483" s="49">
        <f t="shared" si="141"/>
        <v>32.778632553191485</v>
      </c>
      <c r="D4483" s="30">
        <v>0</v>
      </c>
      <c r="E4483" s="31">
        <v>32.778632553191485</v>
      </c>
      <c r="F4483" s="32">
        <v>0</v>
      </c>
      <c r="G4483" s="32">
        <v>0</v>
      </c>
      <c r="H4483" s="32">
        <v>0</v>
      </c>
      <c r="I4483" s="32">
        <v>0</v>
      </c>
      <c r="J4483" s="29">
        <f>Лист4!E4481/1000</f>
        <v>513.53190999999993</v>
      </c>
      <c r="K4483" s="33"/>
      <c r="L4483" s="33"/>
    </row>
    <row r="4484" spans="1:12" s="45" customFormat="1" ht="27.75" customHeight="1" x14ac:dyDescent="0.25">
      <c r="A4484" s="23" t="str">
        <f>Лист4!A4482</f>
        <v>г. Астрахань ул. Генерала Герасименко д. 4</v>
      </c>
      <c r="B4484" s="49">
        <f t="shared" si="140"/>
        <v>873.45895999999993</v>
      </c>
      <c r="C4484" s="49">
        <f t="shared" si="141"/>
        <v>59.554020000000001</v>
      </c>
      <c r="D4484" s="30">
        <v>0</v>
      </c>
      <c r="E4484" s="31">
        <v>59.554020000000001</v>
      </c>
      <c r="F4484" s="32">
        <v>0</v>
      </c>
      <c r="G4484" s="32">
        <v>0</v>
      </c>
      <c r="H4484" s="32">
        <v>0</v>
      </c>
      <c r="I4484" s="32">
        <v>0</v>
      </c>
      <c r="J4484" s="29">
        <f>Лист4!E4482/1000</f>
        <v>933.01297999999997</v>
      </c>
      <c r="K4484" s="33"/>
      <c r="L4484" s="33"/>
    </row>
    <row r="4485" spans="1:12" s="45" customFormat="1" ht="27" customHeight="1" x14ac:dyDescent="0.25">
      <c r="A4485" s="23" t="str">
        <f>Лист4!A4483</f>
        <v>Астрахань, ул. 28-й Армии д. 14, кор.2</v>
      </c>
      <c r="B4485" s="49">
        <f t="shared" si="140"/>
        <v>642.24785957446807</v>
      </c>
      <c r="C4485" s="49">
        <f t="shared" si="141"/>
        <v>4.3259904255319155</v>
      </c>
      <c r="D4485" s="30">
        <v>0</v>
      </c>
      <c r="E4485" s="31">
        <v>4.3259904255319155</v>
      </c>
      <c r="F4485" s="32">
        <v>0</v>
      </c>
      <c r="G4485" s="32">
        <v>0</v>
      </c>
      <c r="H4485" s="32">
        <v>0</v>
      </c>
      <c r="I4485" s="32">
        <v>578.79999999999995</v>
      </c>
      <c r="J4485" s="29">
        <f>Лист4!E4483/1000</f>
        <v>67.77385000000001</v>
      </c>
      <c r="K4485" s="33"/>
      <c r="L4485" s="33"/>
    </row>
    <row r="4486" spans="1:12" s="45" customFormat="1" ht="30.75" customHeight="1" x14ac:dyDescent="0.25">
      <c r="A4486" s="23" t="str">
        <f>Лист4!A4484</f>
        <v>г. Астрахань, ул. Звездная, д. 15</v>
      </c>
      <c r="B4486" s="49">
        <f t="shared" si="140"/>
        <v>1636.9439642553191</v>
      </c>
      <c r="C4486" s="49">
        <f t="shared" si="141"/>
        <v>111.60981574468086</v>
      </c>
      <c r="D4486" s="30">
        <v>0</v>
      </c>
      <c r="E4486" s="31">
        <v>111.60981574468086</v>
      </c>
      <c r="F4486" s="32">
        <v>0</v>
      </c>
      <c r="G4486" s="32">
        <v>0</v>
      </c>
      <c r="H4486" s="32">
        <v>0</v>
      </c>
      <c r="I4486" s="32">
        <v>0</v>
      </c>
      <c r="J4486" s="29">
        <f>Лист4!E4484/1000</f>
        <v>1748.55378</v>
      </c>
      <c r="K4486" s="33"/>
      <c r="L4486" s="33"/>
    </row>
    <row r="4487" spans="1:12" s="45" customFormat="1" ht="33" customHeight="1" x14ac:dyDescent="0.25">
      <c r="A4487" s="23" t="str">
        <f>Лист4!A4485</f>
        <v>г. Камызяк, ул. Максима Горького, д. 95А</v>
      </c>
      <c r="B4487" s="49">
        <f t="shared" si="140"/>
        <v>216.3562289361702</v>
      </c>
      <c r="C4487" s="49">
        <f t="shared" si="141"/>
        <v>14.751561063829786</v>
      </c>
      <c r="D4487" s="30">
        <v>0</v>
      </c>
      <c r="E4487" s="31">
        <v>14.751561063829786</v>
      </c>
      <c r="F4487" s="32">
        <v>0</v>
      </c>
      <c r="G4487" s="32">
        <v>0</v>
      </c>
      <c r="H4487" s="32">
        <v>0</v>
      </c>
      <c r="I4487" s="32">
        <v>0</v>
      </c>
      <c r="J4487" s="29">
        <f>Лист4!E4485/1000</f>
        <v>231.10778999999999</v>
      </c>
      <c r="K4487" s="33"/>
      <c r="L4487" s="33"/>
    </row>
    <row r="4488" spans="1:12" s="45" customFormat="1" ht="30" customHeight="1" x14ac:dyDescent="0.25">
      <c r="A4488" s="23" t="str">
        <f>Лист4!A4486</f>
        <v>г. Астрахань, ул.Николая Ветошникова, д. 52</v>
      </c>
      <c r="B4488" s="49">
        <f t="shared" si="140"/>
        <v>166.76542978723404</v>
      </c>
      <c r="C4488" s="49">
        <f t="shared" si="141"/>
        <v>11.370370212765957</v>
      </c>
      <c r="D4488" s="30">
        <v>0</v>
      </c>
      <c r="E4488" s="31">
        <v>11.370370212765957</v>
      </c>
      <c r="F4488" s="32">
        <v>0</v>
      </c>
      <c r="G4488" s="32">
        <v>0</v>
      </c>
      <c r="H4488" s="32">
        <v>0</v>
      </c>
      <c r="I4488" s="32">
        <v>0</v>
      </c>
      <c r="J4488" s="29">
        <f>Лист4!E4486/1000</f>
        <v>178.13579999999999</v>
      </c>
      <c r="K4488" s="33"/>
      <c r="L4488" s="33"/>
    </row>
    <row r="4489" spans="1:12" s="45" customFormat="1" ht="30.75" customHeight="1" x14ac:dyDescent="0.25">
      <c r="A4489" s="23" t="str">
        <f>Лист4!A4487</f>
        <v>г. Астрахань, ул.Акмолинская, д. 29</v>
      </c>
      <c r="B4489" s="49">
        <f t="shared" si="140"/>
        <v>59.153609361702124</v>
      </c>
      <c r="C4489" s="49">
        <f t="shared" si="141"/>
        <v>4.0332006382978722</v>
      </c>
      <c r="D4489" s="30">
        <v>0</v>
      </c>
      <c r="E4489" s="31">
        <v>4.0332006382978722</v>
      </c>
      <c r="F4489" s="32">
        <v>0</v>
      </c>
      <c r="G4489" s="32">
        <v>0</v>
      </c>
      <c r="H4489" s="32">
        <v>0</v>
      </c>
      <c r="I4489" s="32">
        <v>0</v>
      </c>
      <c r="J4489" s="29">
        <f>Лист4!E4487/1000</f>
        <v>63.186809999999994</v>
      </c>
      <c r="K4489" s="33"/>
      <c r="L4489" s="33"/>
    </row>
    <row r="4490" spans="1:12" s="45" customFormat="1" ht="28.5" customHeight="1" x14ac:dyDescent="0.25">
      <c r="A4490" s="23" t="str">
        <f>Лист4!A4488</f>
        <v>Лиманский район, с. Лесное, ул. Зеленая, д. 24</v>
      </c>
      <c r="B4490" s="49">
        <f t="shared" si="140"/>
        <v>63.502045106382973</v>
      </c>
      <c r="C4490" s="49">
        <f t="shared" si="141"/>
        <v>4.3296848936170207</v>
      </c>
      <c r="D4490" s="30">
        <v>0</v>
      </c>
      <c r="E4490" s="31">
        <v>4.3296848936170207</v>
      </c>
      <c r="F4490" s="32">
        <v>0</v>
      </c>
      <c r="G4490" s="32">
        <v>0</v>
      </c>
      <c r="H4490" s="32">
        <v>0</v>
      </c>
      <c r="I4490" s="32">
        <v>0</v>
      </c>
      <c r="J4490" s="29">
        <f>Лист4!E4488/1000</f>
        <v>67.831729999999993</v>
      </c>
      <c r="K4490" s="33"/>
      <c r="L4490" s="33"/>
    </row>
    <row r="4491" spans="1:12" s="45" customFormat="1" ht="28.5" customHeight="1" x14ac:dyDescent="0.25">
      <c r="A4491" s="23" t="str">
        <f>Лист4!A4489</f>
        <v>г. Астрахань, Бульвар Победы, д. 8, корп. 2</v>
      </c>
      <c r="B4491" s="49">
        <f t="shared" si="140"/>
        <v>611.62621276595746</v>
      </c>
      <c r="C4491" s="49">
        <f t="shared" si="141"/>
        <v>41.701787234042555</v>
      </c>
      <c r="D4491" s="30">
        <v>0</v>
      </c>
      <c r="E4491" s="31">
        <v>41.701787234042555</v>
      </c>
      <c r="F4491" s="32">
        <v>0</v>
      </c>
      <c r="G4491" s="32">
        <v>0</v>
      </c>
      <c r="H4491" s="32">
        <v>0</v>
      </c>
      <c r="I4491" s="32">
        <v>0</v>
      </c>
      <c r="J4491" s="29">
        <f>Лист4!E4489/1000</f>
        <v>653.32799999999997</v>
      </c>
      <c r="K4491" s="33"/>
      <c r="L4491" s="33"/>
    </row>
    <row r="4492" spans="1:12" s="45" customFormat="1" ht="31.5" customHeight="1" x14ac:dyDescent="0.25">
      <c r="A4492" s="23" t="str">
        <f>Лист4!A4490</f>
        <v>г. Астрахань, ул. М. Горького, д. 57</v>
      </c>
      <c r="B4492" s="49">
        <f t="shared" si="140"/>
        <v>318.57771234042553</v>
      </c>
      <c r="C4492" s="49">
        <f t="shared" si="141"/>
        <v>21.721207659574468</v>
      </c>
      <c r="D4492" s="30">
        <v>0</v>
      </c>
      <c r="E4492" s="31">
        <v>21.721207659574468</v>
      </c>
      <c r="F4492" s="32">
        <v>0</v>
      </c>
      <c r="G4492" s="32">
        <v>0</v>
      </c>
      <c r="H4492" s="32">
        <v>0</v>
      </c>
      <c r="I4492" s="32">
        <v>0</v>
      </c>
      <c r="J4492" s="29">
        <f>Лист4!E4490/1000</f>
        <v>340.29892000000001</v>
      </c>
      <c r="K4492" s="33"/>
      <c r="L4492" s="33"/>
    </row>
    <row r="4493" spans="1:12" s="45" customFormat="1" ht="30" customHeight="1" x14ac:dyDescent="0.25">
      <c r="A4493" s="23" t="str">
        <f>Лист4!A4491</f>
        <v>Астраханская область, г. Знаменск, ул. Черняховского, д. 2</v>
      </c>
      <c r="B4493" s="49">
        <f t="shared" si="140"/>
        <v>623.07692255319148</v>
      </c>
      <c r="C4493" s="49">
        <f t="shared" si="141"/>
        <v>42.482517446808508</v>
      </c>
      <c r="D4493" s="30">
        <v>0</v>
      </c>
      <c r="E4493" s="31">
        <v>42.482517446808508</v>
      </c>
      <c r="F4493" s="32">
        <v>0</v>
      </c>
      <c r="G4493" s="32">
        <v>0</v>
      </c>
      <c r="H4493" s="32">
        <v>0</v>
      </c>
      <c r="I4493" s="32">
        <v>0</v>
      </c>
      <c r="J4493" s="29">
        <f>Лист4!E4491/1000</f>
        <v>665.55944</v>
      </c>
      <c r="K4493" s="33"/>
      <c r="L4493" s="33"/>
    </row>
    <row r="4494" spans="1:12" s="45" customFormat="1" ht="33.75" customHeight="1" x14ac:dyDescent="0.25">
      <c r="A4494" s="23" t="str">
        <f>Лист4!A4492</f>
        <v>г. Астрахань, ул. Николая Ветошникова, д. 58</v>
      </c>
      <c r="B4494" s="49">
        <f t="shared" si="140"/>
        <v>398.37637446808515</v>
      </c>
      <c r="C4494" s="49">
        <f t="shared" si="141"/>
        <v>27.1620255319149</v>
      </c>
      <c r="D4494" s="30">
        <v>0</v>
      </c>
      <c r="E4494" s="31">
        <v>27.1620255319149</v>
      </c>
      <c r="F4494" s="32">
        <v>0</v>
      </c>
      <c r="G4494" s="32">
        <v>0</v>
      </c>
      <c r="H4494" s="32">
        <v>0</v>
      </c>
      <c r="I4494" s="32">
        <v>0</v>
      </c>
      <c r="J4494" s="29">
        <f>Лист4!E4492/1000</f>
        <v>425.53840000000002</v>
      </c>
      <c r="K4494" s="33"/>
      <c r="L4494" s="33"/>
    </row>
    <row r="4495" spans="1:12" s="45" customFormat="1" ht="18.75" customHeight="1" x14ac:dyDescent="0.25">
      <c r="A4495" s="23" t="str">
        <f>Лист4!A4493</f>
        <v>г. Астрахань, ул. Зеленая, д. 70</v>
      </c>
      <c r="B4495" s="49">
        <f t="shared" si="140"/>
        <v>240.13488085106383</v>
      </c>
      <c r="C4495" s="49">
        <f t="shared" si="141"/>
        <v>10.23646914893617</v>
      </c>
      <c r="D4495" s="30">
        <v>0</v>
      </c>
      <c r="E4495" s="31">
        <v>10.23646914893617</v>
      </c>
      <c r="F4495" s="32">
        <v>0</v>
      </c>
      <c r="G4495" s="32">
        <v>0</v>
      </c>
      <c r="H4495" s="32">
        <v>0</v>
      </c>
      <c r="I4495" s="32">
        <v>90</v>
      </c>
      <c r="J4495" s="29">
        <f>Лист4!E4493/1000</f>
        <v>160.37135000000001</v>
      </c>
      <c r="K4495" s="33"/>
      <c r="L4495" s="33"/>
    </row>
    <row r="4496" spans="1:12" s="45" customFormat="1" ht="33.75" customHeight="1" x14ac:dyDescent="0.25">
      <c r="A4496" s="23" t="str">
        <f>Лист4!A4494</f>
        <v xml:space="preserve"> г. Астрахань, ул. Боевая, д.63</v>
      </c>
      <c r="B4496" s="49">
        <f t="shared" si="140"/>
        <v>107.50520000000002</v>
      </c>
      <c r="C4496" s="49">
        <f t="shared" si="141"/>
        <v>7.3299000000000003</v>
      </c>
      <c r="D4496" s="30">
        <v>0</v>
      </c>
      <c r="E4496" s="31">
        <v>7.3299000000000003</v>
      </c>
      <c r="F4496" s="32">
        <v>0</v>
      </c>
      <c r="G4496" s="32">
        <v>0</v>
      </c>
      <c r="H4496" s="32">
        <v>0</v>
      </c>
      <c r="I4496" s="32">
        <v>0</v>
      </c>
      <c r="J4496" s="29">
        <f>Лист4!E4494/1000</f>
        <v>114.83510000000001</v>
      </c>
      <c r="K4496" s="33"/>
      <c r="L4496" s="33"/>
    </row>
    <row r="4497" spans="1:12" s="45" customFormat="1" ht="18.75" customHeight="1" x14ac:dyDescent="0.25">
      <c r="A4497" s="23" t="str">
        <f>Лист4!A4495</f>
        <v>Астраханская область, Приволжский район, с. Евпраксино, мкр. Юность, д. 4</v>
      </c>
      <c r="B4497" s="49">
        <f t="shared" si="140"/>
        <v>61.266554893617027</v>
      </c>
      <c r="C4497" s="49">
        <f t="shared" si="141"/>
        <v>4.1772651063829791</v>
      </c>
      <c r="D4497" s="30">
        <v>0</v>
      </c>
      <c r="E4497" s="31">
        <v>4.1772651063829791</v>
      </c>
      <c r="F4497" s="32">
        <v>0</v>
      </c>
      <c r="G4497" s="32">
        <v>0</v>
      </c>
      <c r="H4497" s="32">
        <v>0</v>
      </c>
      <c r="I4497" s="32">
        <v>0</v>
      </c>
      <c r="J4497" s="29">
        <f>Лист4!E4495/1000</f>
        <v>65.443820000000002</v>
      </c>
      <c r="K4497" s="33"/>
      <c r="L4497" s="33"/>
    </row>
    <row r="4498" spans="1:12" s="45" customFormat="1" ht="18.75" customHeight="1" x14ac:dyDescent="0.25">
      <c r="A4498" s="23" t="str">
        <f>Лист4!A4496</f>
        <v>г. Астрахань, ул. Боевая, д. 72А,корп.2</v>
      </c>
      <c r="B4498" s="49">
        <f>J4498+I4498-E4498</f>
        <v>395.62962553191488</v>
      </c>
      <c r="C4498" s="49">
        <f t="shared" si="141"/>
        <v>3.2474744680851062</v>
      </c>
      <c r="D4498" s="30">
        <v>0</v>
      </c>
      <c r="E4498" s="31">
        <v>3.2474744680851062</v>
      </c>
      <c r="F4498" s="32">
        <v>0</v>
      </c>
      <c r="G4498" s="32">
        <v>0</v>
      </c>
      <c r="H4498" s="32">
        <v>0</v>
      </c>
      <c r="I4498" s="32">
        <v>348</v>
      </c>
      <c r="J4498" s="29">
        <f>Лист4!E4496/1000</f>
        <v>50.877099999999999</v>
      </c>
      <c r="K4498" s="33"/>
      <c r="L4498" s="33"/>
    </row>
    <row r="4499" spans="1:12" s="45" customFormat="1" ht="32.25" customHeight="1" x14ac:dyDescent="0.25">
      <c r="A4499" s="23" t="str">
        <f>Лист4!A4497</f>
        <v>г. Астрахань, ул. Набережная Казачьего Ерика, д. 149</v>
      </c>
      <c r="B4499" s="49">
        <f t="shared" si="140"/>
        <v>973.9730714893617</v>
      </c>
      <c r="C4499" s="49">
        <f t="shared" si="141"/>
        <v>11.943618510638299</v>
      </c>
      <c r="D4499" s="30">
        <v>0</v>
      </c>
      <c r="E4499" s="31">
        <v>11.943618510638299</v>
      </c>
      <c r="F4499" s="32">
        <v>0</v>
      </c>
      <c r="G4499" s="32">
        <v>0</v>
      </c>
      <c r="H4499" s="32">
        <v>0</v>
      </c>
      <c r="I4499" s="32">
        <v>798.8</v>
      </c>
      <c r="J4499" s="29">
        <f>Лист4!E4497/1000</f>
        <v>187.11669000000001</v>
      </c>
      <c r="K4499" s="33"/>
      <c r="L4499" s="33"/>
    </row>
    <row r="4500" spans="1:12" s="45" customFormat="1" ht="18.75" customHeight="1" x14ac:dyDescent="0.25">
      <c r="A4500" s="23" t="str">
        <f>Лист4!A4498</f>
        <v>Астраханская область, Приволжский район, с. Бирюковка, ул. Молодежная, д. 16</v>
      </c>
      <c r="B4500" s="49">
        <f t="shared" si="140"/>
        <v>4.7430502127659562</v>
      </c>
      <c r="C4500" s="49">
        <f t="shared" si="141"/>
        <v>0.32338978723404255</v>
      </c>
      <c r="D4500" s="30">
        <v>0</v>
      </c>
      <c r="E4500" s="31">
        <v>0.32338978723404255</v>
      </c>
      <c r="F4500" s="32">
        <v>0</v>
      </c>
      <c r="G4500" s="32">
        <v>0</v>
      </c>
      <c r="H4500" s="32">
        <v>0</v>
      </c>
      <c r="I4500" s="32">
        <v>0</v>
      </c>
      <c r="J4500" s="29">
        <f>Лист4!E4498/1000</f>
        <v>5.0664399999999992</v>
      </c>
      <c r="K4500" s="33"/>
      <c r="L4500" s="33"/>
    </row>
    <row r="4501" spans="1:12" s="45" customFormat="1" ht="18.75" customHeight="1" x14ac:dyDescent="0.25">
      <c r="A4501" s="23" t="str">
        <f>Лист4!A4499</f>
        <v>г. Астрахань, ул. Яблочкова, д. 27</v>
      </c>
      <c r="B4501" s="49">
        <f t="shared" si="140"/>
        <v>545.75046127659562</v>
      </c>
      <c r="C4501" s="49">
        <f t="shared" si="141"/>
        <v>37.210258723404252</v>
      </c>
      <c r="D4501" s="30">
        <v>0</v>
      </c>
      <c r="E4501" s="31">
        <v>37.210258723404252</v>
      </c>
      <c r="F4501" s="32">
        <v>0</v>
      </c>
      <c r="G4501" s="32">
        <v>0</v>
      </c>
      <c r="H4501" s="32">
        <v>0</v>
      </c>
      <c r="I4501" s="32">
        <v>0</v>
      </c>
      <c r="J4501" s="29">
        <f>Лист4!E4499/1000</f>
        <v>582.96071999999992</v>
      </c>
      <c r="K4501" s="33"/>
      <c r="L4501" s="33"/>
    </row>
    <row r="4502" spans="1:12" s="45" customFormat="1" ht="30.75" customHeight="1" x14ac:dyDescent="0.25">
      <c r="A4502" s="23" t="str">
        <f>Лист4!A4500</f>
        <v>г. Знаменск, ул. Ленина, д. 32</v>
      </c>
      <c r="B4502" s="49">
        <f t="shared" si="140"/>
        <v>159.41506127659574</v>
      </c>
      <c r="C4502" s="49">
        <f t="shared" si="141"/>
        <v>10.869208723404254</v>
      </c>
      <c r="D4502" s="30">
        <v>0</v>
      </c>
      <c r="E4502" s="31">
        <v>10.869208723404254</v>
      </c>
      <c r="F4502" s="32">
        <v>0</v>
      </c>
      <c r="G4502" s="32">
        <v>0</v>
      </c>
      <c r="H4502" s="32">
        <v>0</v>
      </c>
      <c r="I4502" s="32">
        <v>0</v>
      </c>
      <c r="J4502" s="29">
        <f>Лист4!E4500/1000</f>
        <v>170.28426999999999</v>
      </c>
      <c r="K4502" s="33"/>
      <c r="L4502" s="33"/>
    </row>
    <row r="4503" spans="1:12" s="45" customFormat="1" ht="18.75" customHeight="1" x14ac:dyDescent="0.25">
      <c r="A4503" s="23" t="str">
        <f>Лист4!A4501</f>
        <v>г. Астрахань, ул. 11 Красной Армии, д. 8</v>
      </c>
      <c r="B4503" s="49">
        <f t="shared" si="140"/>
        <v>1224.5942774468087</v>
      </c>
      <c r="C4503" s="49">
        <f t="shared" si="141"/>
        <v>8.6518825531914914</v>
      </c>
      <c r="D4503" s="30">
        <v>0</v>
      </c>
      <c r="E4503" s="31">
        <v>8.6518825531914914</v>
      </c>
      <c r="F4503" s="32">
        <v>0</v>
      </c>
      <c r="G4503" s="32">
        <v>0</v>
      </c>
      <c r="H4503" s="32">
        <v>0</v>
      </c>
      <c r="I4503" s="32">
        <v>1097.7</v>
      </c>
      <c r="J4503" s="29">
        <f>Лист4!E4501/1000</f>
        <v>135.54616000000001</v>
      </c>
      <c r="K4503" s="33"/>
      <c r="L4503" s="33"/>
    </row>
    <row r="4504" spans="1:12" s="45" customFormat="1" ht="20.25" customHeight="1" x14ac:dyDescent="0.25">
      <c r="A4504" s="23" t="str">
        <f>Лист4!A4502</f>
        <v>Фунтовское шоссе 23 А</v>
      </c>
      <c r="B4504" s="49">
        <f t="shared" si="140"/>
        <v>178.64544340425533</v>
      </c>
      <c r="C4504" s="49">
        <f t="shared" si="141"/>
        <v>4.20991659574468</v>
      </c>
      <c r="D4504" s="30">
        <v>0</v>
      </c>
      <c r="E4504" s="31">
        <v>4.20991659574468</v>
      </c>
      <c r="F4504" s="32">
        <v>0</v>
      </c>
      <c r="G4504" s="32">
        <v>0</v>
      </c>
      <c r="H4504" s="32">
        <v>0</v>
      </c>
      <c r="I4504" s="32">
        <v>116.9</v>
      </c>
      <c r="J4504" s="29">
        <f>Лист4!E4502/1000</f>
        <v>65.955359999999999</v>
      </c>
      <c r="K4504" s="33"/>
      <c r="L4504" s="33"/>
    </row>
    <row r="4505" spans="1:12" s="45" customFormat="1" ht="32.25" customHeight="1" x14ac:dyDescent="0.25">
      <c r="A4505" s="23" t="str">
        <f>Лист4!A4503</f>
        <v>Знаменск, ул.Мира д.4</v>
      </c>
      <c r="B4505" s="49">
        <f t="shared" si="140"/>
        <v>59.375060425531913</v>
      </c>
      <c r="C4505" s="49">
        <f t="shared" si="141"/>
        <v>4.0482995744680856</v>
      </c>
      <c r="D4505" s="30">
        <v>0</v>
      </c>
      <c r="E4505" s="31">
        <v>4.0482995744680856</v>
      </c>
      <c r="F4505" s="32">
        <v>0</v>
      </c>
      <c r="G4505" s="32">
        <v>0</v>
      </c>
      <c r="H4505" s="32">
        <v>0</v>
      </c>
      <c r="I4505" s="32">
        <v>0</v>
      </c>
      <c r="J4505" s="29">
        <f>Лист4!E4503/1000</f>
        <v>63.423360000000002</v>
      </c>
      <c r="K4505" s="33"/>
      <c r="L4505" s="33"/>
    </row>
    <row r="4506" spans="1:12" s="45" customFormat="1" ht="32.25" customHeight="1" x14ac:dyDescent="0.25">
      <c r="A4506" s="23" t="str">
        <f>Лист4!A4504</f>
        <v>Астрахань, ул. Куликова д.46/1</v>
      </c>
      <c r="B4506" s="49">
        <f t="shared" si="140"/>
        <v>265.51505106382973</v>
      </c>
      <c r="C4506" s="49">
        <f t="shared" si="141"/>
        <v>18.103298936170212</v>
      </c>
      <c r="D4506" s="30">
        <v>0</v>
      </c>
      <c r="E4506" s="31">
        <v>18.103298936170212</v>
      </c>
      <c r="F4506" s="32">
        <v>0</v>
      </c>
      <c r="G4506" s="32">
        <v>0</v>
      </c>
      <c r="H4506" s="32">
        <v>0</v>
      </c>
      <c r="I4506" s="32">
        <v>0</v>
      </c>
      <c r="J4506" s="29">
        <f>Лист4!E4504/1000</f>
        <v>283.61834999999996</v>
      </c>
      <c r="K4506" s="33"/>
      <c r="L4506" s="33"/>
    </row>
    <row r="4507" spans="1:12" s="45" customFormat="1" ht="32.25" customHeight="1" x14ac:dyDescent="0.25">
      <c r="A4507" s="23" t="str">
        <f>Лист4!A4505</f>
        <v>Астрахань, Южная д. 23</v>
      </c>
      <c r="B4507" s="49">
        <f t="shared" si="140"/>
        <v>2385.1285676595744</v>
      </c>
      <c r="C4507" s="49">
        <f t="shared" si="141"/>
        <v>162.62240234042554</v>
      </c>
      <c r="D4507" s="30">
        <v>0</v>
      </c>
      <c r="E4507" s="31">
        <v>162.62240234042554</v>
      </c>
      <c r="F4507" s="32">
        <v>0</v>
      </c>
      <c r="G4507" s="32">
        <v>0</v>
      </c>
      <c r="H4507" s="32">
        <v>0</v>
      </c>
      <c r="I4507" s="32">
        <v>0</v>
      </c>
      <c r="J4507" s="29">
        <f>Лист4!E4505/1000</f>
        <v>2547.7509700000001</v>
      </c>
      <c r="K4507" s="33"/>
      <c r="L4507" s="33"/>
    </row>
    <row r="4508" spans="1:12" s="45" customFormat="1" ht="18.75" customHeight="1" x14ac:dyDescent="0.25">
      <c r="A4508" s="23" t="str">
        <f>Лист4!A4506</f>
        <v>Камызяк, Горького д. 73</v>
      </c>
      <c r="B4508" s="49">
        <f t="shared" si="140"/>
        <v>880.14769787234036</v>
      </c>
      <c r="C4508" s="49">
        <f t="shared" si="141"/>
        <v>37.503252127659572</v>
      </c>
      <c r="D4508" s="30">
        <v>0</v>
      </c>
      <c r="E4508" s="31">
        <v>37.503252127659572</v>
      </c>
      <c r="F4508" s="32">
        <v>0</v>
      </c>
      <c r="G4508" s="32">
        <v>0</v>
      </c>
      <c r="H4508" s="32">
        <v>0</v>
      </c>
      <c r="I4508" s="32">
        <v>330.1</v>
      </c>
      <c r="J4508" s="29">
        <f>Лист4!E4506/1000</f>
        <v>587.55094999999994</v>
      </c>
      <c r="K4508" s="33"/>
      <c r="L4508" s="33"/>
    </row>
    <row r="4509" spans="1:12" s="45" customFormat="1" ht="32.25" customHeight="1" x14ac:dyDescent="0.25">
      <c r="A4509" s="23" t="str">
        <f>Лист4!A4507</f>
        <v>п. Ильинка, ул. Молодежная, д.42</v>
      </c>
      <c r="B4509" s="49">
        <f t="shared" si="140"/>
        <v>146.45326042553191</v>
      </c>
      <c r="C4509" s="49">
        <f t="shared" si="141"/>
        <v>9.9854495744680847</v>
      </c>
      <c r="D4509" s="30">
        <v>0</v>
      </c>
      <c r="E4509" s="31">
        <v>9.9854495744680847</v>
      </c>
      <c r="F4509" s="32">
        <v>0</v>
      </c>
      <c r="G4509" s="32">
        <v>0</v>
      </c>
      <c r="H4509" s="32">
        <v>0</v>
      </c>
      <c r="I4509" s="32">
        <v>0</v>
      </c>
      <c r="J4509" s="29">
        <f>Лист4!E4507/1000</f>
        <v>156.43870999999999</v>
      </c>
      <c r="K4509" s="33"/>
      <c r="L4509" s="33"/>
    </row>
    <row r="4510" spans="1:12" s="45" customFormat="1" ht="30.75" customHeight="1" x14ac:dyDescent="0.25">
      <c r="A4510" s="23" t="str">
        <f>Лист4!A4508</f>
        <v>Астраханская обл. п. Лиман ул. Космонавтов д. 58</v>
      </c>
      <c r="B4510" s="49">
        <f t="shared" si="140"/>
        <v>310.08063234042555</v>
      </c>
      <c r="C4510" s="49">
        <f t="shared" si="141"/>
        <v>1.505497659574468</v>
      </c>
      <c r="D4510" s="30">
        <v>0</v>
      </c>
      <c r="E4510" s="31">
        <v>1.505497659574468</v>
      </c>
      <c r="F4510" s="32">
        <v>0</v>
      </c>
      <c r="G4510" s="32">
        <v>0</v>
      </c>
      <c r="H4510" s="32">
        <v>0</v>
      </c>
      <c r="I4510" s="32">
        <v>288</v>
      </c>
      <c r="J4510" s="29">
        <f>Лист4!E4508/1000</f>
        <v>23.586130000000001</v>
      </c>
      <c r="K4510" s="33"/>
      <c r="L4510" s="33"/>
    </row>
    <row r="4511" spans="1:12" s="45" customFormat="1" ht="32.25" customHeight="1" x14ac:dyDescent="0.25">
      <c r="A4511" s="23" t="str">
        <f>Лист4!A4509</f>
        <v>Астрахань, ул. Луконина д. 12, кор.1</v>
      </c>
      <c r="B4511" s="49">
        <f t="shared" si="140"/>
        <v>723.5027565957447</v>
      </c>
      <c r="C4511" s="49">
        <f t="shared" si="141"/>
        <v>49.329733404255315</v>
      </c>
      <c r="D4511" s="30">
        <v>0</v>
      </c>
      <c r="E4511" s="31">
        <v>49.329733404255315</v>
      </c>
      <c r="F4511" s="32">
        <v>0</v>
      </c>
      <c r="G4511" s="32">
        <v>0</v>
      </c>
      <c r="H4511" s="32">
        <v>0</v>
      </c>
      <c r="I4511" s="32">
        <v>0</v>
      </c>
      <c r="J4511" s="29">
        <f>Лист4!E4509/1000</f>
        <v>772.83249000000001</v>
      </c>
      <c r="K4511" s="33"/>
      <c r="L4511" s="33"/>
    </row>
    <row r="4512" spans="1:12" s="45" customFormat="1" ht="31.5" customHeight="1" x14ac:dyDescent="0.25">
      <c r="A4512" s="23" t="str">
        <f>Лист4!A4510</f>
        <v>Астрахань, ул. С. Перовской д. 6, кор 1</v>
      </c>
      <c r="B4512" s="49">
        <f t="shared" si="140"/>
        <v>249.38981872340423</v>
      </c>
      <c r="C4512" s="49">
        <f t="shared" si="141"/>
        <v>17.003851276595746</v>
      </c>
      <c r="D4512" s="30">
        <v>0</v>
      </c>
      <c r="E4512" s="31">
        <v>17.003851276595746</v>
      </c>
      <c r="F4512" s="32">
        <v>0</v>
      </c>
      <c r="G4512" s="32">
        <v>0</v>
      </c>
      <c r="H4512" s="32">
        <v>0</v>
      </c>
      <c r="I4512" s="32">
        <v>0</v>
      </c>
      <c r="J4512" s="29">
        <f>Лист4!E4510/1000</f>
        <v>266.39366999999999</v>
      </c>
      <c r="K4512" s="33"/>
      <c r="L4512" s="33"/>
    </row>
    <row r="4513" spans="1:12" s="45" customFormat="1" ht="33" customHeight="1" x14ac:dyDescent="0.25">
      <c r="A4513" s="23" t="str">
        <f>Лист4!A4511</f>
        <v>Астрахань ул. Комсомольская Набережная д. 14</v>
      </c>
      <c r="B4513" s="49">
        <f t="shared" si="140"/>
        <v>556.06953787234045</v>
      </c>
      <c r="C4513" s="49">
        <f t="shared" si="141"/>
        <v>37.913832127659575</v>
      </c>
      <c r="D4513" s="30">
        <v>0</v>
      </c>
      <c r="E4513" s="31">
        <v>37.913832127659575</v>
      </c>
      <c r="F4513" s="32">
        <v>0</v>
      </c>
      <c r="G4513" s="32">
        <v>0</v>
      </c>
      <c r="H4513" s="32">
        <v>0</v>
      </c>
      <c r="I4513" s="32">
        <v>0</v>
      </c>
      <c r="J4513" s="29">
        <f>Лист4!E4511/1000</f>
        <v>593.98337000000004</v>
      </c>
      <c r="K4513" s="33"/>
      <c r="L4513" s="33"/>
    </row>
    <row r="4514" spans="1:12" s="45" customFormat="1" ht="32.25" customHeight="1" x14ac:dyDescent="0.25">
      <c r="A4514" s="23" t="str">
        <f>Лист4!A4512</f>
        <v>Камызяк, ул. Горького д. 89</v>
      </c>
      <c r="B4514" s="49">
        <f t="shared" si="140"/>
        <v>492.55635234042552</v>
      </c>
      <c r="C4514" s="49">
        <f t="shared" si="141"/>
        <v>33.58338765957447</v>
      </c>
      <c r="D4514" s="30">
        <v>0</v>
      </c>
      <c r="E4514" s="31">
        <v>33.58338765957447</v>
      </c>
      <c r="F4514" s="32">
        <v>0</v>
      </c>
      <c r="G4514" s="32">
        <v>0</v>
      </c>
      <c r="H4514" s="32">
        <v>0</v>
      </c>
      <c r="I4514" s="32">
        <v>0</v>
      </c>
      <c r="J4514" s="29">
        <f>Лист4!E4512/1000</f>
        <v>526.13973999999996</v>
      </c>
      <c r="K4514" s="33"/>
      <c r="L4514" s="33"/>
    </row>
    <row r="4515" spans="1:12" s="45" customFormat="1" ht="30" customHeight="1" x14ac:dyDescent="0.25">
      <c r="A4515" s="23" t="str">
        <f>Лист4!A4513</f>
        <v>Астрахань, ул. Бабаевского д.33</v>
      </c>
      <c r="B4515" s="49">
        <f t="shared" si="140"/>
        <v>444.09405021276598</v>
      </c>
      <c r="C4515" s="49">
        <f t="shared" si="141"/>
        <v>30.279139787234044</v>
      </c>
      <c r="D4515" s="30">
        <v>0</v>
      </c>
      <c r="E4515" s="31">
        <v>30.279139787234044</v>
      </c>
      <c r="F4515" s="32">
        <v>0</v>
      </c>
      <c r="G4515" s="32">
        <v>0</v>
      </c>
      <c r="H4515" s="32">
        <v>0</v>
      </c>
      <c r="I4515" s="32">
        <v>0</v>
      </c>
      <c r="J4515" s="29">
        <f>Лист4!E4513/1000</f>
        <v>474.37319000000002</v>
      </c>
      <c r="K4515" s="33"/>
      <c r="L4515" s="33"/>
    </row>
    <row r="4516" spans="1:12" s="45" customFormat="1" ht="30.75" customHeight="1" x14ac:dyDescent="0.25">
      <c r="A4516" s="23" t="str">
        <f>Лист4!A4514</f>
        <v xml:space="preserve">ул.Латышева д.6 А </v>
      </c>
      <c r="B4516" s="49">
        <f t="shared" si="140"/>
        <v>252.70473191489361</v>
      </c>
      <c r="C4516" s="49">
        <f t="shared" si="141"/>
        <v>17.229868085106382</v>
      </c>
      <c r="D4516" s="30">
        <v>0</v>
      </c>
      <c r="E4516" s="31">
        <v>17.229868085106382</v>
      </c>
      <c r="F4516" s="32">
        <v>0</v>
      </c>
      <c r="G4516" s="32">
        <v>0</v>
      </c>
      <c r="H4516" s="32">
        <v>0</v>
      </c>
      <c r="I4516" s="32">
        <v>0</v>
      </c>
      <c r="J4516" s="29">
        <f>Лист4!E4514/1000</f>
        <v>269.93459999999999</v>
      </c>
      <c r="K4516" s="33"/>
      <c r="L4516" s="33"/>
    </row>
    <row r="4517" spans="1:12" s="45" customFormat="1" ht="29.25" customHeight="1" x14ac:dyDescent="0.25">
      <c r="A4517" s="23" t="str">
        <f>Лист4!A4515</f>
        <v>Астрахань, ул. С. Перовской д.107</v>
      </c>
      <c r="B4517" s="49">
        <f t="shared" si="140"/>
        <v>455.54832680851064</v>
      </c>
      <c r="C4517" s="49">
        <f t="shared" si="141"/>
        <v>31.060113191489364</v>
      </c>
      <c r="D4517" s="30">
        <v>0</v>
      </c>
      <c r="E4517" s="31">
        <v>31.060113191489364</v>
      </c>
      <c r="F4517" s="32">
        <v>0</v>
      </c>
      <c r="G4517" s="32">
        <v>0</v>
      </c>
      <c r="H4517" s="32">
        <v>0</v>
      </c>
      <c r="I4517" s="32">
        <v>0</v>
      </c>
      <c r="J4517" s="29">
        <f>Лист4!E4515/1000</f>
        <v>486.60844000000003</v>
      </c>
      <c r="K4517" s="33"/>
      <c r="L4517" s="33"/>
    </row>
    <row r="4518" spans="1:12" s="45" customFormat="1" ht="30" customHeight="1" x14ac:dyDescent="0.25">
      <c r="A4518" s="23" t="str">
        <f>Лист4!A4516</f>
        <v>Камызяк, ул. М. Горького д. 85</v>
      </c>
      <c r="B4518" s="49">
        <f t="shared" si="140"/>
        <v>263.2223514893617</v>
      </c>
      <c r="C4518" s="49">
        <f t="shared" si="141"/>
        <v>17.946978510638299</v>
      </c>
      <c r="D4518" s="30">
        <v>0</v>
      </c>
      <c r="E4518" s="31">
        <v>17.946978510638299</v>
      </c>
      <c r="F4518" s="32">
        <v>0</v>
      </c>
      <c r="G4518" s="32">
        <v>0</v>
      </c>
      <c r="H4518" s="32">
        <v>0</v>
      </c>
      <c r="I4518" s="32">
        <v>0</v>
      </c>
      <c r="J4518" s="29">
        <f>Лист4!E4516/1000</f>
        <v>281.16933</v>
      </c>
      <c r="K4518" s="33"/>
      <c r="L4518" s="33"/>
    </row>
    <row r="4519" spans="1:12" s="45" customFormat="1" ht="30" customHeight="1" x14ac:dyDescent="0.25">
      <c r="A4519" s="23" t="str">
        <f>Лист4!A4517</f>
        <v>Астрахань, Тургенева д. 8 Б</v>
      </c>
      <c r="B4519" s="49">
        <f t="shared" si="140"/>
        <v>153.73688000000001</v>
      </c>
      <c r="C4519" s="49">
        <f t="shared" si="141"/>
        <v>10.482060000000001</v>
      </c>
      <c r="D4519" s="30">
        <v>0</v>
      </c>
      <c r="E4519" s="31">
        <v>10.482060000000001</v>
      </c>
      <c r="F4519" s="32">
        <v>0</v>
      </c>
      <c r="G4519" s="32">
        <v>0</v>
      </c>
      <c r="H4519" s="32">
        <v>0</v>
      </c>
      <c r="I4519" s="32">
        <v>0</v>
      </c>
      <c r="J4519" s="29">
        <f>Лист4!E4517/1000</f>
        <v>164.21894</v>
      </c>
      <c r="K4519" s="33"/>
      <c r="L4519" s="33"/>
    </row>
    <row r="4520" spans="1:12" s="45" customFormat="1" ht="30.75" customHeight="1" x14ac:dyDescent="0.25">
      <c r="A4520" s="23" t="str">
        <f>Лист4!A4518</f>
        <v>Астрахань, Чехова д.3</v>
      </c>
      <c r="B4520" s="49">
        <f t="shared" si="140"/>
        <v>148.64765276595745</v>
      </c>
      <c r="C4520" s="49">
        <f t="shared" si="141"/>
        <v>10.135067234042554</v>
      </c>
      <c r="D4520" s="30">
        <v>0</v>
      </c>
      <c r="E4520" s="31">
        <v>10.135067234042554</v>
      </c>
      <c r="F4520" s="32">
        <v>0</v>
      </c>
      <c r="G4520" s="32">
        <v>0</v>
      </c>
      <c r="H4520" s="32">
        <v>0</v>
      </c>
      <c r="I4520" s="32">
        <v>0</v>
      </c>
      <c r="J4520" s="29">
        <f>Лист4!E4518/1000</f>
        <v>158.78272000000001</v>
      </c>
      <c r="K4520" s="33"/>
      <c r="L4520" s="33"/>
    </row>
    <row r="4521" spans="1:12" s="45" customFormat="1" ht="27" customHeight="1" x14ac:dyDescent="0.25">
      <c r="A4521" s="23" t="str">
        <f>Лист4!A4519</f>
        <v>Астрахань, ул. Латышева д. 6</v>
      </c>
      <c r="B4521" s="49">
        <f t="shared" si="140"/>
        <v>381.68203829787234</v>
      </c>
      <c r="C4521" s="49">
        <f t="shared" si="141"/>
        <v>1.1374117021276595</v>
      </c>
      <c r="D4521" s="30">
        <v>0</v>
      </c>
      <c r="E4521" s="31">
        <v>1.1374117021276595</v>
      </c>
      <c r="F4521" s="32">
        <v>0</v>
      </c>
      <c r="G4521" s="32">
        <v>0</v>
      </c>
      <c r="H4521" s="32">
        <v>0</v>
      </c>
      <c r="I4521" s="32">
        <v>365</v>
      </c>
      <c r="J4521" s="29">
        <f>Лист4!E4519/1000</f>
        <v>17.81945</v>
      </c>
      <c r="K4521" s="33"/>
      <c r="L4521" s="33"/>
    </row>
    <row r="4522" spans="1:12" s="45" customFormat="1" ht="28.5" customHeight="1" x14ac:dyDescent="0.25">
      <c r="A4522" s="23" t="str">
        <f>Лист4!A4520</f>
        <v>Астрахань, ул. Звездная д. 3</v>
      </c>
      <c r="B4522" s="49">
        <f t="shared" si="140"/>
        <v>1043.1010774468086</v>
      </c>
      <c r="C4522" s="49">
        <f t="shared" si="141"/>
        <v>16.91598255319149</v>
      </c>
      <c r="D4522" s="30">
        <v>0</v>
      </c>
      <c r="E4522" s="31">
        <v>16.91598255319149</v>
      </c>
      <c r="F4522" s="32">
        <v>0</v>
      </c>
      <c r="G4522" s="32">
        <v>0</v>
      </c>
      <c r="H4522" s="32">
        <v>0</v>
      </c>
      <c r="I4522" s="32">
        <v>795</v>
      </c>
      <c r="J4522" s="29">
        <f>Лист4!E4520/1000</f>
        <v>265.01706000000001</v>
      </c>
      <c r="K4522" s="33"/>
      <c r="L4522" s="33"/>
    </row>
    <row r="4523" spans="1:12" s="45" customFormat="1" ht="25.5" customHeight="1" x14ac:dyDescent="0.25">
      <c r="A4523" s="23" t="str">
        <f>Лист4!A4521</f>
        <v>Астрахань, пр. Воробьева д. 12, кор. 2</v>
      </c>
      <c r="B4523" s="49">
        <f t="shared" si="140"/>
        <v>551.55136510638295</v>
      </c>
      <c r="C4523" s="49">
        <f t="shared" si="141"/>
        <v>37.605774893617024</v>
      </c>
      <c r="D4523" s="30">
        <v>0</v>
      </c>
      <c r="E4523" s="31">
        <v>37.605774893617024</v>
      </c>
      <c r="F4523" s="32">
        <v>0</v>
      </c>
      <c r="G4523" s="32">
        <v>0</v>
      </c>
      <c r="H4523" s="32">
        <v>0</v>
      </c>
      <c r="I4523" s="32">
        <v>0</v>
      </c>
      <c r="J4523" s="29">
        <f>Лист4!E4521/1000</f>
        <v>589.15714000000003</v>
      </c>
      <c r="K4523" s="33"/>
      <c r="L4523" s="33"/>
    </row>
    <row r="4524" spans="1:12" s="45" customFormat="1" ht="25.5" customHeight="1" x14ac:dyDescent="0.25">
      <c r="A4524" s="23" t="str">
        <f>Лист4!A4522</f>
        <v>г.Астрахань, Б.Алексеева, 43</v>
      </c>
      <c r="B4524" s="49">
        <f t="shared" si="140"/>
        <v>373.82921787234039</v>
      </c>
      <c r="C4524" s="49">
        <f t="shared" si="141"/>
        <v>15.976992127659573</v>
      </c>
      <c r="D4524" s="30">
        <v>0</v>
      </c>
      <c r="E4524" s="31">
        <v>15.976992127659573</v>
      </c>
      <c r="F4524" s="32">
        <v>0</v>
      </c>
      <c r="G4524" s="32">
        <v>0</v>
      </c>
      <c r="H4524" s="32">
        <v>0</v>
      </c>
      <c r="I4524" s="32">
        <f>14.9+124.6</f>
        <v>139.5</v>
      </c>
      <c r="J4524" s="29">
        <f>Лист4!E4522/1000</f>
        <v>250.30620999999999</v>
      </c>
      <c r="K4524" s="33"/>
      <c r="L4524" s="33"/>
    </row>
    <row r="4525" spans="1:12" s="45" customFormat="1" ht="25.5" customHeight="1" x14ac:dyDescent="0.25">
      <c r="A4525" s="23" t="str">
        <f>Лист4!A4523</f>
        <v>Астраханская обл. Приволжский р-н, с. Началово ул. Фаломеева д. 2 А</v>
      </c>
      <c r="B4525" s="49">
        <f t="shared" si="140"/>
        <v>922.34033276595744</v>
      </c>
      <c r="C4525" s="49">
        <f t="shared" si="141"/>
        <v>5.0004772340425534</v>
      </c>
      <c r="D4525" s="30">
        <v>0</v>
      </c>
      <c r="E4525" s="31">
        <v>5.0004772340425534</v>
      </c>
      <c r="F4525" s="32">
        <v>0</v>
      </c>
      <c r="G4525" s="32">
        <v>0</v>
      </c>
      <c r="H4525" s="32">
        <v>0</v>
      </c>
      <c r="I4525" s="32">
        <v>849</v>
      </c>
      <c r="J4525" s="29">
        <f>Лист4!E4523/1000</f>
        <v>78.340810000000005</v>
      </c>
      <c r="K4525" s="33"/>
      <c r="L4525" s="33"/>
    </row>
    <row r="4526" spans="1:12" s="45" customFormat="1" ht="25.5" customHeight="1" x14ac:dyDescent="0.25">
      <c r="A4526" s="23" t="str">
        <f>Лист4!A4524</f>
        <v>Астрахань, ул. Румынская д. 16</v>
      </c>
      <c r="B4526" s="49">
        <f t="shared" si="140"/>
        <v>918.26212851063826</v>
      </c>
      <c r="C4526" s="49">
        <f t="shared" si="141"/>
        <v>62.608781489361704</v>
      </c>
      <c r="D4526" s="30">
        <v>0</v>
      </c>
      <c r="E4526" s="31">
        <v>62.608781489361704</v>
      </c>
      <c r="F4526" s="32">
        <v>0</v>
      </c>
      <c r="G4526" s="32">
        <v>0</v>
      </c>
      <c r="H4526" s="32">
        <v>0</v>
      </c>
      <c r="I4526" s="32">
        <v>0</v>
      </c>
      <c r="J4526" s="29">
        <f>Лист4!E4524/1000</f>
        <v>980.87090999999998</v>
      </c>
      <c r="K4526" s="33"/>
      <c r="L4526" s="33"/>
    </row>
    <row r="4527" spans="1:12" s="45" customFormat="1" ht="18.75" customHeight="1" x14ac:dyDescent="0.25">
      <c r="A4527" s="23" t="str">
        <f>Лист4!A4525</f>
        <v>Астрахань, ул. Челябинская д. 24</v>
      </c>
      <c r="B4527" s="49">
        <f t="shared" si="140"/>
        <v>536.70831234042555</v>
      </c>
      <c r="C4527" s="49">
        <f t="shared" si="141"/>
        <v>11.059657659574468</v>
      </c>
      <c r="D4527" s="30">
        <v>0</v>
      </c>
      <c r="E4527" s="31">
        <v>11.059657659574468</v>
      </c>
      <c r="F4527" s="32">
        <v>0</v>
      </c>
      <c r="G4527" s="32">
        <v>0</v>
      </c>
      <c r="H4527" s="32">
        <v>0</v>
      </c>
      <c r="I4527" s="32">
        <v>374.5</v>
      </c>
      <c r="J4527" s="29">
        <f>Лист4!E4525/1000</f>
        <v>173.26796999999999</v>
      </c>
      <c r="K4527" s="33"/>
      <c r="L4527" s="33"/>
    </row>
    <row r="4528" spans="1:12" s="45" customFormat="1" ht="25.5" customHeight="1" x14ac:dyDescent="0.25">
      <c r="A4528" s="23" t="str">
        <f>Лист4!A4526</f>
        <v>Астрахань, ул. Б. Алексеева д.43 корп.1</v>
      </c>
      <c r="B4528" s="49">
        <f t="shared" si="140"/>
        <v>1083.3179991489365</v>
      </c>
      <c r="C4528" s="49">
        <f t="shared" si="141"/>
        <v>73.862590851063828</v>
      </c>
      <c r="D4528" s="30">
        <v>0</v>
      </c>
      <c r="E4528" s="31">
        <v>73.862590851063828</v>
      </c>
      <c r="F4528" s="32">
        <v>0</v>
      </c>
      <c r="G4528" s="32">
        <v>0</v>
      </c>
      <c r="H4528" s="32">
        <v>0</v>
      </c>
      <c r="I4528" s="32">
        <v>0</v>
      </c>
      <c r="J4528" s="29">
        <f>Лист4!E4526/1000</f>
        <v>1157.1805900000002</v>
      </c>
      <c r="K4528" s="33"/>
      <c r="L4528" s="33"/>
    </row>
    <row r="4529" spans="1:12" s="45" customFormat="1" ht="25.5" customHeight="1" x14ac:dyDescent="0.25">
      <c r="A4529" s="23" t="str">
        <f>Лист4!A4527</f>
        <v>Астрахань, ул. Луконина д.9</v>
      </c>
      <c r="B4529" s="49">
        <f t="shared" si="140"/>
        <v>1256.0829225531913</v>
      </c>
      <c r="C4529" s="49">
        <f t="shared" si="141"/>
        <v>85.642017446808495</v>
      </c>
      <c r="D4529" s="30">
        <v>0</v>
      </c>
      <c r="E4529" s="31">
        <v>85.642017446808495</v>
      </c>
      <c r="F4529" s="32">
        <v>0</v>
      </c>
      <c r="G4529" s="32">
        <v>0</v>
      </c>
      <c r="H4529" s="32">
        <v>0</v>
      </c>
      <c r="I4529" s="32">
        <v>0</v>
      </c>
      <c r="J4529" s="29">
        <f>Лист4!E4527/1000</f>
        <v>1341.7249399999998</v>
      </c>
      <c r="K4529" s="33"/>
      <c r="L4529" s="33"/>
    </row>
    <row r="4530" spans="1:12" s="45" customFormat="1" ht="25.5" customHeight="1" x14ac:dyDescent="0.25">
      <c r="A4530" s="23" t="str">
        <f>Лист4!A4528</f>
        <v>с. Яндыки, ул. Набережная д.157</v>
      </c>
      <c r="B4530" s="49">
        <f t="shared" si="140"/>
        <v>45.14392510638298</v>
      </c>
      <c r="C4530" s="49">
        <f t="shared" si="141"/>
        <v>3.0779948936170207</v>
      </c>
      <c r="D4530" s="30">
        <v>0</v>
      </c>
      <c r="E4530" s="31">
        <v>3.0779948936170207</v>
      </c>
      <c r="F4530" s="32">
        <v>0</v>
      </c>
      <c r="G4530" s="32">
        <v>0</v>
      </c>
      <c r="H4530" s="32">
        <v>0</v>
      </c>
      <c r="I4530" s="32">
        <v>0</v>
      </c>
      <c r="J4530" s="29">
        <f>Лист4!E4528/1000</f>
        <v>48.221919999999997</v>
      </c>
      <c r="K4530" s="33"/>
      <c r="L4530" s="33"/>
    </row>
    <row r="4531" spans="1:12" s="45" customFormat="1" ht="25.5" customHeight="1" x14ac:dyDescent="0.25">
      <c r="A4531" s="23" t="str">
        <f>Лист4!A4529</f>
        <v>г.Астрахань, ул. Бахтемирская, 7</v>
      </c>
      <c r="B4531" s="49">
        <f t="shared" si="140"/>
        <v>245.36411829787232</v>
      </c>
      <c r="C4531" s="49">
        <f t="shared" si="141"/>
        <v>16.729371702127658</v>
      </c>
      <c r="D4531" s="30">
        <v>0</v>
      </c>
      <c r="E4531" s="31">
        <v>16.729371702127658</v>
      </c>
      <c r="F4531" s="32">
        <v>0</v>
      </c>
      <c r="G4531" s="32">
        <v>0</v>
      </c>
      <c r="H4531" s="32">
        <v>0</v>
      </c>
      <c r="I4531" s="32">
        <v>0</v>
      </c>
      <c r="J4531" s="29">
        <f>Лист4!E4529/1000</f>
        <v>262.09348999999997</v>
      </c>
      <c r="K4531" s="33"/>
      <c r="L4531" s="33"/>
    </row>
    <row r="4532" spans="1:12" s="45" customFormat="1" ht="25.5" customHeight="1" x14ac:dyDescent="0.25">
      <c r="A4532" s="23" t="str">
        <f>Лист4!A4530</f>
        <v>г. Астрахань, ул. Савушкина, 33 корп.1</v>
      </c>
      <c r="B4532" s="49">
        <f t="shared" si="140"/>
        <v>409.9910170212766</v>
      </c>
      <c r="C4532" s="49">
        <f t="shared" si="141"/>
        <v>27.953932978723408</v>
      </c>
      <c r="D4532" s="30">
        <v>0</v>
      </c>
      <c r="E4532" s="31">
        <v>27.953932978723408</v>
      </c>
      <c r="F4532" s="32">
        <v>0</v>
      </c>
      <c r="G4532" s="32">
        <v>0</v>
      </c>
      <c r="H4532" s="32">
        <v>0</v>
      </c>
      <c r="I4532" s="32">
        <v>0</v>
      </c>
      <c r="J4532" s="29">
        <f>Лист4!E4530/1000</f>
        <v>437.94495000000001</v>
      </c>
      <c r="K4532" s="33"/>
      <c r="L4532" s="33"/>
    </row>
    <row r="4533" spans="1:12" s="45" customFormat="1" ht="25.5" customHeight="1" x14ac:dyDescent="0.25">
      <c r="A4533" s="23" t="str">
        <f>Лист4!A4531</f>
        <v>г. Астрахань, ул. Б. Алексеева, 45</v>
      </c>
      <c r="B4533" s="49">
        <f t="shared" si="140"/>
        <v>1805.1664961702127</v>
      </c>
      <c r="C4533" s="49">
        <f t="shared" si="141"/>
        <v>123.07953382978724</v>
      </c>
      <c r="D4533" s="30">
        <v>0</v>
      </c>
      <c r="E4533" s="31">
        <v>123.07953382978724</v>
      </c>
      <c r="F4533" s="32">
        <v>0</v>
      </c>
      <c r="G4533" s="32">
        <v>0</v>
      </c>
      <c r="H4533" s="32">
        <v>0</v>
      </c>
      <c r="I4533" s="32">
        <v>0</v>
      </c>
      <c r="J4533" s="29">
        <f>Лист4!E4531/1000</f>
        <v>1928.24603</v>
      </c>
      <c r="K4533" s="33"/>
      <c r="L4533" s="33"/>
    </row>
    <row r="4534" spans="1:12" s="45" customFormat="1" ht="32.25" customHeight="1" x14ac:dyDescent="0.25">
      <c r="A4534" s="23" t="str">
        <f>Лист4!A4532</f>
        <v>г. Астрахань, ул. Татищева, корп.31</v>
      </c>
      <c r="B4534" s="49">
        <f t="shared" si="140"/>
        <v>38.881442553191491</v>
      </c>
      <c r="C4534" s="49">
        <f t="shared" si="141"/>
        <v>2.6510074468085101</v>
      </c>
      <c r="D4534" s="30">
        <v>0</v>
      </c>
      <c r="E4534" s="31">
        <v>2.6510074468085101</v>
      </c>
      <c r="F4534" s="32">
        <v>0</v>
      </c>
      <c r="G4534" s="32">
        <v>0</v>
      </c>
      <c r="H4534" s="32">
        <v>0</v>
      </c>
      <c r="I4534" s="32">
        <v>0</v>
      </c>
      <c r="J4534" s="29">
        <f>Лист4!E4532/1000</f>
        <v>41.532449999999997</v>
      </c>
      <c r="K4534" s="33"/>
      <c r="L4534" s="33"/>
    </row>
    <row r="4535" spans="1:12" s="45" customFormat="1" ht="25.5" customHeight="1" x14ac:dyDescent="0.25">
      <c r="A4535" s="23" t="str">
        <f>Лист4!A4533</f>
        <v>г. Астрахань, ул. Сен-Сисона, д.33 корп.1</v>
      </c>
      <c r="B4535" s="49">
        <f t="shared" si="140"/>
        <v>166.97129361702127</v>
      </c>
      <c r="C4535" s="49">
        <f t="shared" si="141"/>
        <v>11.384406382978725</v>
      </c>
      <c r="D4535" s="30">
        <v>0</v>
      </c>
      <c r="E4535" s="31">
        <v>11.384406382978725</v>
      </c>
      <c r="F4535" s="32">
        <v>0</v>
      </c>
      <c r="G4535" s="32">
        <v>0</v>
      </c>
      <c r="H4535" s="32">
        <v>0</v>
      </c>
      <c r="I4535" s="32">
        <v>0</v>
      </c>
      <c r="J4535" s="29">
        <f>Лист4!E4533/1000</f>
        <v>178.35570000000001</v>
      </c>
      <c r="K4535" s="33"/>
      <c r="L4535" s="33"/>
    </row>
    <row r="4536" spans="1:12" s="45" customFormat="1" ht="25.5" customHeight="1" x14ac:dyDescent="0.25">
      <c r="A4536" s="23" t="str">
        <f>Лист4!A4534</f>
        <v>г. Астрахань, ул. 11 Кр. Армии, д.1</v>
      </c>
      <c r="B4536" s="49">
        <f t="shared" si="140"/>
        <v>1314.5521285106383</v>
      </c>
      <c r="C4536" s="49">
        <f t="shared" si="141"/>
        <v>52.401281489361708</v>
      </c>
      <c r="D4536" s="30">
        <v>0</v>
      </c>
      <c r="E4536" s="31">
        <v>52.401281489361708</v>
      </c>
      <c r="F4536" s="32">
        <v>0</v>
      </c>
      <c r="G4536" s="32">
        <v>0</v>
      </c>
      <c r="H4536" s="32">
        <v>0</v>
      </c>
      <c r="I4536" s="32">
        <f>216+330</f>
        <v>546</v>
      </c>
      <c r="J4536" s="29">
        <f>Лист4!E4534/1000</f>
        <v>820.95341000000008</v>
      </c>
      <c r="K4536" s="33"/>
      <c r="L4536" s="33"/>
    </row>
    <row r="4537" spans="1:12" s="45" customFormat="1" ht="25.5" customHeight="1" x14ac:dyDescent="0.25">
      <c r="A4537" s="23" t="str">
        <f>Лист4!A4535</f>
        <v>г. Астрахань, ул. Волгоградская, д.85 В</v>
      </c>
      <c r="B4537" s="49">
        <f t="shared" si="140"/>
        <v>172.88392936170212</v>
      </c>
      <c r="C4537" s="49">
        <f t="shared" si="141"/>
        <v>11.787540638297873</v>
      </c>
      <c r="D4537" s="30">
        <v>0</v>
      </c>
      <c r="E4537" s="31">
        <v>11.787540638297873</v>
      </c>
      <c r="F4537" s="32">
        <v>0</v>
      </c>
      <c r="G4537" s="32">
        <v>0</v>
      </c>
      <c r="H4537" s="32">
        <v>0</v>
      </c>
      <c r="I4537" s="32"/>
      <c r="J4537" s="29">
        <f>Лист4!E4535/1000</f>
        <v>184.67147</v>
      </c>
      <c r="K4537" s="33"/>
      <c r="L4537" s="33"/>
    </row>
    <row r="4538" spans="1:12" s="45" customFormat="1" ht="25.5" customHeight="1" x14ac:dyDescent="0.25">
      <c r="A4538" s="23" t="str">
        <f>Лист4!A4536</f>
        <v>г. Астрахань, ул. Баумана, д.11</v>
      </c>
      <c r="B4538" s="49">
        <f t="shared" si="140"/>
        <v>882.3022204255318</v>
      </c>
      <c r="C4538" s="49">
        <f t="shared" si="141"/>
        <v>60.156969574468079</v>
      </c>
      <c r="D4538" s="30">
        <v>0</v>
      </c>
      <c r="E4538" s="31">
        <v>60.156969574468079</v>
      </c>
      <c r="F4538" s="32">
        <v>0</v>
      </c>
      <c r="G4538" s="32">
        <v>0</v>
      </c>
      <c r="H4538" s="32">
        <v>0</v>
      </c>
      <c r="I4538" s="32">
        <v>0</v>
      </c>
      <c r="J4538" s="29">
        <f>Лист4!E4536/1000</f>
        <v>942.45918999999992</v>
      </c>
      <c r="K4538" s="33"/>
      <c r="L4538" s="33"/>
    </row>
    <row r="4539" spans="1:12" s="45" customFormat="1" ht="25.5" customHeight="1" x14ac:dyDescent="0.25">
      <c r="A4539" s="23" t="str">
        <f>Лист4!A4537</f>
        <v>г. Астрахань, ул. 3-я Зеленгинская д.2 корп.2</v>
      </c>
      <c r="B4539" s="49">
        <f t="shared" si="140"/>
        <v>748.7685863829787</v>
      </c>
      <c r="C4539" s="49">
        <f t="shared" si="141"/>
        <v>51.052403617021277</v>
      </c>
      <c r="D4539" s="30">
        <v>0</v>
      </c>
      <c r="E4539" s="31">
        <v>51.052403617021277</v>
      </c>
      <c r="F4539" s="32">
        <v>0</v>
      </c>
      <c r="G4539" s="32">
        <v>0</v>
      </c>
      <c r="H4539" s="32">
        <v>0</v>
      </c>
      <c r="I4539" s="32">
        <v>0</v>
      </c>
      <c r="J4539" s="29">
        <f>Лист4!E4537/1000</f>
        <v>799.82098999999994</v>
      </c>
      <c r="K4539" s="33"/>
      <c r="L4539" s="33"/>
    </row>
    <row r="4540" spans="1:12" s="45" customFormat="1" ht="25.5" customHeight="1" x14ac:dyDescent="0.25">
      <c r="A4540" s="23" t="str">
        <f>Лист4!A4538</f>
        <v>г. Астрахань, ул. Н. Островского, д.4</v>
      </c>
      <c r="B4540" s="49">
        <f t="shared" si="140"/>
        <v>528.26294212765958</v>
      </c>
      <c r="C4540" s="49">
        <f t="shared" si="141"/>
        <v>36.017927872340429</v>
      </c>
      <c r="D4540" s="30">
        <v>0</v>
      </c>
      <c r="E4540" s="31">
        <v>36.017927872340429</v>
      </c>
      <c r="F4540" s="32">
        <v>0</v>
      </c>
      <c r="G4540" s="32">
        <v>0</v>
      </c>
      <c r="H4540" s="32">
        <v>0</v>
      </c>
      <c r="I4540" s="32">
        <v>0</v>
      </c>
      <c r="J4540" s="29">
        <f>Лист4!E4538/1000</f>
        <v>564.28087000000005</v>
      </c>
      <c r="K4540" s="33"/>
      <c r="L4540" s="33"/>
    </row>
    <row r="4541" spans="1:12" s="45" customFormat="1" ht="18.75" customHeight="1" x14ac:dyDescent="0.25">
      <c r="A4541" s="23" t="str">
        <f>Лист4!A4539</f>
        <v>г. Астрахань, ул. Дзержинского, д.56 Б</v>
      </c>
      <c r="B4541" s="49">
        <f t="shared" si="140"/>
        <v>335.49737872340427</v>
      </c>
      <c r="C4541" s="49">
        <f t="shared" si="141"/>
        <v>22.874821276595746</v>
      </c>
      <c r="D4541" s="30">
        <v>0</v>
      </c>
      <c r="E4541" s="31">
        <v>22.874821276595746</v>
      </c>
      <c r="F4541" s="32">
        <v>0</v>
      </c>
      <c r="G4541" s="32">
        <v>0</v>
      </c>
      <c r="H4541" s="32">
        <v>0</v>
      </c>
      <c r="I4541" s="32">
        <v>0</v>
      </c>
      <c r="J4541" s="29">
        <f>Лист4!E4539/1000</f>
        <v>358.37220000000002</v>
      </c>
      <c r="K4541" s="33"/>
      <c r="L4541" s="33"/>
    </row>
    <row r="4542" spans="1:12" s="45" customFormat="1" ht="18.75" customHeight="1" x14ac:dyDescent="0.25">
      <c r="A4542" s="23" t="str">
        <f>Лист4!A4540</f>
        <v>с. Яндыки, ул. Набережная, д.155</v>
      </c>
      <c r="B4542" s="49">
        <f t="shared" si="140"/>
        <v>83.686792340425541</v>
      </c>
      <c r="C4542" s="49">
        <f t="shared" si="141"/>
        <v>5.7059176595744683</v>
      </c>
      <c r="D4542" s="30">
        <v>0</v>
      </c>
      <c r="E4542" s="31">
        <v>5.7059176595744683</v>
      </c>
      <c r="F4542" s="32">
        <v>0</v>
      </c>
      <c r="G4542" s="32">
        <v>0</v>
      </c>
      <c r="H4542" s="32">
        <v>0</v>
      </c>
      <c r="I4542" s="32">
        <v>0</v>
      </c>
      <c r="J4542" s="29">
        <f>Лист4!E4540/1000</f>
        <v>89.392710000000008</v>
      </c>
      <c r="K4542" s="33"/>
      <c r="L4542" s="33"/>
    </row>
    <row r="4543" spans="1:12" s="45" customFormat="1" ht="18.75" customHeight="1" x14ac:dyDescent="0.25">
      <c r="A4543" s="23" t="str">
        <f>Лист4!A4541</f>
        <v>г. Астрахань, 1-я Котельная, д.4 А</v>
      </c>
      <c r="B4543" s="49">
        <f t="shared" si="140"/>
        <v>748.55450297872346</v>
      </c>
      <c r="C4543" s="49">
        <f t="shared" si="141"/>
        <v>51.037807021276606</v>
      </c>
      <c r="D4543" s="30">
        <v>0</v>
      </c>
      <c r="E4543" s="31">
        <v>51.037807021276606</v>
      </c>
      <c r="F4543" s="32">
        <v>0</v>
      </c>
      <c r="G4543" s="32">
        <v>0</v>
      </c>
      <c r="H4543" s="32">
        <v>0</v>
      </c>
      <c r="I4543" s="32">
        <v>0</v>
      </c>
      <c r="J4543" s="29">
        <f>Лист4!E4541/1000</f>
        <v>799.59231000000011</v>
      </c>
      <c r="K4543" s="33"/>
      <c r="L4543" s="33"/>
    </row>
    <row r="4544" spans="1:12" s="45" customFormat="1" ht="18.75" customHeight="1" x14ac:dyDescent="0.25">
      <c r="A4544" s="23" t="str">
        <f>Лист4!A4542</f>
        <v>г. Камызяк, ул. М. Горького, д.69</v>
      </c>
      <c r="B4544" s="49">
        <f t="shared" ref="B4544:B4550" si="142">J4544+I4544-E4544</f>
        <v>377.97526893617021</v>
      </c>
      <c r="C4544" s="49">
        <f t="shared" ref="C4544:C4550" si="143">E4544</f>
        <v>25.771041063829788</v>
      </c>
      <c r="D4544" s="30">
        <v>0</v>
      </c>
      <c r="E4544" s="31">
        <v>25.771041063829788</v>
      </c>
      <c r="F4544" s="32">
        <v>0</v>
      </c>
      <c r="G4544" s="32">
        <v>0</v>
      </c>
      <c r="H4544" s="32">
        <v>0</v>
      </c>
      <c r="I4544" s="32">
        <v>0</v>
      </c>
      <c r="J4544" s="29">
        <f>Лист4!E4542/1000</f>
        <v>403.74630999999999</v>
      </c>
      <c r="K4544" s="33"/>
      <c r="L4544" s="33"/>
    </row>
    <row r="4545" spans="1:12" s="45" customFormat="1" ht="18.75" customHeight="1" x14ac:dyDescent="0.25">
      <c r="A4545" s="23" t="str">
        <f>Лист4!A4543</f>
        <v>г. астрахань, ул. Савушкина, д.15</v>
      </c>
      <c r="B4545" s="49">
        <f t="shared" si="142"/>
        <v>450.51505446808511</v>
      </c>
      <c r="C4545" s="49">
        <f t="shared" si="143"/>
        <v>30.716935531914892</v>
      </c>
      <c r="D4545" s="30">
        <v>0</v>
      </c>
      <c r="E4545" s="31">
        <v>30.716935531914892</v>
      </c>
      <c r="F4545" s="32">
        <v>0</v>
      </c>
      <c r="G4545" s="32">
        <v>0</v>
      </c>
      <c r="H4545" s="32">
        <v>0</v>
      </c>
      <c r="I4545" s="32">
        <v>0</v>
      </c>
      <c r="J4545" s="29">
        <f>Лист4!E4543/1000</f>
        <v>481.23199</v>
      </c>
      <c r="K4545" s="33"/>
      <c r="L4545" s="33"/>
    </row>
    <row r="4546" spans="1:12" s="45" customFormat="1" ht="20.25" customHeight="1" x14ac:dyDescent="0.25">
      <c r="A4546" s="23" t="str">
        <f>Лист4!A4544</f>
        <v>с. Каралат, ул. Ленина д.59</v>
      </c>
      <c r="B4546" s="49">
        <f t="shared" si="142"/>
        <v>92.313020425531917</v>
      </c>
      <c r="C4546" s="49">
        <f t="shared" si="143"/>
        <v>6.294069574468085</v>
      </c>
      <c r="D4546" s="30">
        <v>0</v>
      </c>
      <c r="E4546" s="31">
        <v>6.294069574468085</v>
      </c>
      <c r="F4546" s="32">
        <v>0</v>
      </c>
      <c r="G4546" s="32">
        <v>0</v>
      </c>
      <c r="H4546" s="32">
        <v>0</v>
      </c>
      <c r="I4546" s="32">
        <v>0</v>
      </c>
      <c r="J4546" s="29">
        <f>Лист4!E4544/1000</f>
        <v>98.607089999999999</v>
      </c>
      <c r="K4546" s="33"/>
      <c r="L4546" s="33"/>
    </row>
    <row r="4547" spans="1:12" s="45" customFormat="1" ht="28.5" customHeight="1" x14ac:dyDescent="0.25">
      <c r="A4547" s="23" t="str">
        <f>Лист4!A4545</f>
        <v>г. Камызяк, ул. М. Горького, д.77</v>
      </c>
      <c r="B4547" s="49">
        <f t="shared" si="142"/>
        <v>562.62589361702135</v>
      </c>
      <c r="C4547" s="49">
        <f t="shared" si="143"/>
        <v>38.360856382978724</v>
      </c>
      <c r="D4547" s="30">
        <v>0</v>
      </c>
      <c r="E4547" s="31">
        <v>38.360856382978724</v>
      </c>
      <c r="F4547" s="32">
        <v>0</v>
      </c>
      <c r="G4547" s="32">
        <v>0</v>
      </c>
      <c r="H4547" s="32">
        <v>0</v>
      </c>
      <c r="I4547" s="32">
        <v>0</v>
      </c>
      <c r="J4547" s="29">
        <f>Лист4!E4545/1000</f>
        <v>600.98675000000003</v>
      </c>
      <c r="K4547" s="33"/>
      <c r="L4547" s="33"/>
    </row>
    <row r="4548" spans="1:12" s="45" customFormat="1" ht="28.5" customHeight="1" x14ac:dyDescent="0.25">
      <c r="A4548" s="23" t="str">
        <f>Лист4!A4546</f>
        <v>г. Астрахань, пр. Воробьева, д.14</v>
      </c>
      <c r="B4548" s="49">
        <f t="shared" si="142"/>
        <v>617.39358297872343</v>
      </c>
      <c r="C4548" s="49">
        <f t="shared" si="143"/>
        <v>42.095017021276597</v>
      </c>
      <c r="D4548" s="30">
        <v>0</v>
      </c>
      <c r="E4548" s="31">
        <v>42.095017021276597</v>
      </c>
      <c r="F4548" s="32">
        <v>0</v>
      </c>
      <c r="G4548" s="32">
        <v>0</v>
      </c>
      <c r="H4548" s="32">
        <v>0</v>
      </c>
      <c r="I4548" s="32"/>
      <c r="J4548" s="29">
        <f>Лист4!E4546/1000</f>
        <v>659.48860000000002</v>
      </c>
      <c r="K4548" s="33"/>
      <c r="L4548" s="33"/>
    </row>
    <row r="4549" spans="1:12" s="45" customFormat="1" ht="28.5" customHeight="1" x14ac:dyDescent="0.25">
      <c r="A4549" s="23" t="str">
        <f>Лист4!A4547</f>
        <v>г. Астрахань, ул. Савушкина, д.29</v>
      </c>
      <c r="B4549" s="49">
        <f t="shared" si="142"/>
        <v>824.78828936170214</v>
      </c>
      <c r="C4549" s="49">
        <f t="shared" si="143"/>
        <v>1.6901106382978723</v>
      </c>
      <c r="D4549" s="30">
        <v>0</v>
      </c>
      <c r="E4549" s="31">
        <v>1.6901106382978723</v>
      </c>
      <c r="F4549" s="32">
        <v>0</v>
      </c>
      <c r="G4549" s="32">
        <v>0</v>
      </c>
      <c r="H4549" s="32">
        <v>0</v>
      </c>
      <c r="I4549" s="32">
        <v>800</v>
      </c>
      <c r="J4549" s="29">
        <f>Лист4!E4547/1000</f>
        <v>26.478400000000001</v>
      </c>
      <c r="K4549" s="33"/>
      <c r="L4549" s="33"/>
    </row>
    <row r="4550" spans="1:12" s="45" customFormat="1" ht="28.5" customHeight="1" x14ac:dyDescent="0.25">
      <c r="A4550" s="23" t="str">
        <f>Лист4!A4548</f>
        <v>г. Астрахань, ул. Нариманова, 2 Д</v>
      </c>
      <c r="B4550" s="49">
        <f t="shared" si="142"/>
        <v>822.54401702127666</v>
      </c>
      <c r="C4550" s="49">
        <f t="shared" si="143"/>
        <v>30.746182978723404</v>
      </c>
      <c r="D4550" s="30">
        <v>0</v>
      </c>
      <c r="E4550" s="31">
        <v>30.746182978723404</v>
      </c>
      <c r="F4550" s="32">
        <v>0</v>
      </c>
      <c r="G4550" s="32">
        <v>0</v>
      </c>
      <c r="H4550" s="32">
        <v>0</v>
      </c>
      <c r="I4550" s="32">
        <v>371.6</v>
      </c>
      <c r="J4550" s="29">
        <f>Лист4!E4548/1000</f>
        <v>481.6902</v>
      </c>
      <c r="K4550" s="33"/>
      <c r="L4550" s="33"/>
    </row>
    <row r="4551" spans="1:12" x14ac:dyDescent="0.25">
      <c r="E4551" s="63"/>
    </row>
    <row r="4552" spans="1:12" x14ac:dyDescent="0.25">
      <c r="E4552" s="63"/>
    </row>
    <row r="4553" spans="1:12" ht="15" x14ac:dyDescent="0.2">
      <c r="A4553" s="85" t="s">
        <v>160</v>
      </c>
      <c r="B4553" s="48">
        <v>41002.1</v>
      </c>
      <c r="E4553" s="63"/>
    </row>
    <row r="4554" spans="1:12" ht="15" x14ac:dyDescent="0.2">
      <c r="A4554" s="85" t="s">
        <v>161</v>
      </c>
      <c r="B4554" s="48">
        <v>421143.9</v>
      </c>
      <c r="E4554" s="63"/>
    </row>
    <row r="4555" spans="1:12" x14ac:dyDescent="0.2">
      <c r="A4555" s="85" t="s">
        <v>4710</v>
      </c>
      <c r="B4555" s="86">
        <v>682885</v>
      </c>
      <c r="E4555" s="63"/>
    </row>
    <row r="4556" spans="1:12" x14ac:dyDescent="0.25">
      <c r="E4556" s="63"/>
    </row>
    <row r="4557" spans="1:12" x14ac:dyDescent="0.25">
      <c r="E4557" s="63"/>
    </row>
    <row r="4558" spans="1:12" x14ac:dyDescent="0.25">
      <c r="E4558" s="63"/>
    </row>
    <row r="4559" spans="1:12" x14ac:dyDescent="0.25">
      <c r="E4559" s="63"/>
    </row>
    <row r="4560" spans="1:12" x14ac:dyDescent="0.25">
      <c r="E4560" s="63"/>
    </row>
    <row r="4561" spans="5:5" x14ac:dyDescent="0.25">
      <c r="E4561" s="63"/>
    </row>
    <row r="4562" spans="5:5" x14ac:dyDescent="0.25">
      <c r="E4562" s="63"/>
    </row>
    <row r="4563" spans="5:5" x14ac:dyDescent="0.25">
      <c r="E4563" s="63"/>
    </row>
    <row r="4564" spans="5:5" x14ac:dyDescent="0.25">
      <c r="E4564" s="63"/>
    </row>
    <row r="4565" spans="5:5" x14ac:dyDescent="0.25">
      <c r="E4565" s="63"/>
    </row>
    <row r="4566" spans="5:5" x14ac:dyDescent="0.25">
      <c r="E4566" s="63"/>
    </row>
    <row r="4567" spans="5:5" x14ac:dyDescent="0.25">
      <c r="E4567" s="63"/>
    </row>
    <row r="4568" spans="5:5" x14ac:dyDescent="0.25">
      <c r="E4568" s="63"/>
    </row>
    <row r="4569" spans="5:5" x14ac:dyDescent="0.25">
      <c r="E4569" s="63"/>
    </row>
    <row r="4570" spans="5:5" x14ac:dyDescent="0.25">
      <c r="E4570" s="63"/>
    </row>
    <row r="4571" spans="5:5" x14ac:dyDescent="0.25">
      <c r="E4571" s="63"/>
    </row>
    <row r="4572" spans="5:5" x14ac:dyDescent="0.25">
      <c r="E4572" s="63"/>
    </row>
    <row r="4573" spans="5:5" x14ac:dyDescent="0.25">
      <c r="E4573" s="63"/>
    </row>
    <row r="4574" spans="5:5" x14ac:dyDescent="0.25">
      <c r="E4574" s="63"/>
    </row>
    <row r="4575" spans="5:5" x14ac:dyDescent="0.25">
      <c r="E4575" s="63"/>
    </row>
    <row r="4576" spans="5:5" x14ac:dyDescent="0.25">
      <c r="E4576" s="63"/>
    </row>
    <row r="4577" spans="5:5" x14ac:dyDescent="0.25">
      <c r="E4577" s="63"/>
    </row>
    <row r="4578" spans="5:5" x14ac:dyDescent="0.25">
      <c r="E4578" s="63"/>
    </row>
    <row r="4579" spans="5:5" x14ac:dyDescent="0.25">
      <c r="E4579" s="63"/>
    </row>
    <row r="4580" spans="5:5" x14ac:dyDescent="0.25">
      <c r="E4580" s="63"/>
    </row>
    <row r="4581" spans="5:5" x14ac:dyDescent="0.25">
      <c r="E4581" s="63"/>
    </row>
    <row r="4582" spans="5:5" x14ac:dyDescent="0.25">
      <c r="E4582" s="63"/>
    </row>
    <row r="4583" spans="5:5" x14ac:dyDescent="0.25">
      <c r="E4583" s="63"/>
    </row>
    <row r="4584" spans="5:5" x14ac:dyDescent="0.25">
      <c r="E4584" s="63"/>
    </row>
    <row r="4585" spans="5:5" x14ac:dyDescent="0.25">
      <c r="E4585" s="63"/>
    </row>
    <row r="4586" spans="5:5" x14ac:dyDescent="0.25">
      <c r="E4586" s="63"/>
    </row>
    <row r="4587" spans="5:5" x14ac:dyDescent="0.25">
      <c r="E4587" s="63"/>
    </row>
    <row r="4588" spans="5:5" x14ac:dyDescent="0.25">
      <c r="E4588" s="63"/>
    </row>
    <row r="4589" spans="5:5" x14ac:dyDescent="0.25">
      <c r="E4589" s="63"/>
    </row>
    <row r="4590" spans="5:5" x14ac:dyDescent="0.25">
      <c r="E4590" s="63"/>
    </row>
    <row r="4591" spans="5:5" x14ac:dyDescent="0.25">
      <c r="E4591" s="63"/>
    </row>
    <row r="4592" spans="5:5" x14ac:dyDescent="0.25">
      <c r="E4592" s="63"/>
    </row>
    <row r="4593" spans="5:5" x14ac:dyDescent="0.25">
      <c r="E4593" s="63"/>
    </row>
    <row r="4594" spans="5:5" x14ac:dyDescent="0.25">
      <c r="E4594" s="63"/>
    </row>
    <row r="4595" spans="5:5" x14ac:dyDescent="0.25">
      <c r="E4595" s="63"/>
    </row>
    <row r="4596" spans="5:5" x14ac:dyDescent="0.25">
      <c r="E4596" s="63"/>
    </row>
    <row r="4597" spans="5:5" x14ac:dyDescent="0.25">
      <c r="E4597" s="63"/>
    </row>
    <row r="4598" spans="5:5" x14ac:dyDescent="0.25">
      <c r="E4598" s="63"/>
    </row>
    <row r="4599" spans="5:5" x14ac:dyDescent="0.25">
      <c r="E4599" s="63"/>
    </row>
    <row r="4600" spans="5:5" x14ac:dyDescent="0.25">
      <c r="E4600" s="63"/>
    </row>
    <row r="4601" spans="5:5" x14ac:dyDescent="0.25">
      <c r="E4601" s="63"/>
    </row>
    <row r="4602" spans="5:5" x14ac:dyDescent="0.25">
      <c r="E4602" s="63"/>
    </row>
    <row r="4603" spans="5:5" x14ac:dyDescent="0.25">
      <c r="E4603" s="63"/>
    </row>
    <row r="4604" spans="5:5" x14ac:dyDescent="0.25">
      <c r="E4604" s="63"/>
    </row>
    <row r="4605" spans="5:5" x14ac:dyDescent="0.25">
      <c r="E4605" s="63"/>
    </row>
    <row r="4606" spans="5:5" x14ac:dyDescent="0.25">
      <c r="E4606" s="63"/>
    </row>
    <row r="4607" spans="5:5" x14ac:dyDescent="0.25">
      <c r="E4607" s="63"/>
    </row>
    <row r="4608" spans="5:5" x14ac:dyDescent="0.25">
      <c r="E4608" s="63"/>
    </row>
    <row r="4609" spans="5:5" x14ac:dyDescent="0.25">
      <c r="E4609" s="63"/>
    </row>
    <row r="4610" spans="5:5" x14ac:dyDescent="0.25">
      <c r="E4610" s="63"/>
    </row>
    <row r="4611" spans="5:5" x14ac:dyDescent="0.25">
      <c r="E4611" s="63"/>
    </row>
    <row r="4612" spans="5:5" x14ac:dyDescent="0.25">
      <c r="E4612" s="63"/>
    </row>
    <row r="4613" spans="5:5" x14ac:dyDescent="0.25">
      <c r="E4613" s="63"/>
    </row>
    <row r="4614" spans="5:5" x14ac:dyDescent="0.25">
      <c r="E4614" s="63"/>
    </row>
    <row r="4615" spans="5:5" x14ac:dyDescent="0.25">
      <c r="E4615" s="63"/>
    </row>
    <row r="4616" spans="5:5" x14ac:dyDescent="0.25">
      <c r="E4616" s="63"/>
    </row>
    <row r="4617" spans="5:5" x14ac:dyDescent="0.25">
      <c r="E4617" s="63"/>
    </row>
    <row r="4618" spans="5:5" x14ac:dyDescent="0.25">
      <c r="E4618" s="63"/>
    </row>
    <row r="4619" spans="5:5" x14ac:dyDescent="0.25">
      <c r="E4619" s="63"/>
    </row>
    <row r="4620" spans="5:5" x14ac:dyDescent="0.25">
      <c r="E4620" s="63"/>
    </row>
    <row r="4621" spans="5:5" x14ac:dyDescent="0.25">
      <c r="E4621" s="63"/>
    </row>
    <row r="4622" spans="5:5" x14ac:dyDescent="0.25">
      <c r="E4622" s="63"/>
    </row>
    <row r="4623" spans="5:5" x14ac:dyDescent="0.25">
      <c r="E4623" s="63"/>
    </row>
    <row r="4624" spans="5:5" x14ac:dyDescent="0.25">
      <c r="E4624" s="63"/>
    </row>
    <row r="4625" spans="5:5" x14ac:dyDescent="0.25">
      <c r="E4625" s="63"/>
    </row>
    <row r="4626" spans="5:5" x14ac:dyDescent="0.25">
      <c r="E4626" s="63"/>
    </row>
    <row r="4627" spans="5:5" x14ac:dyDescent="0.25">
      <c r="E4627" s="63"/>
    </row>
    <row r="4628" spans="5:5" x14ac:dyDescent="0.25">
      <c r="E4628" s="63"/>
    </row>
    <row r="4629" spans="5:5" x14ac:dyDescent="0.25">
      <c r="E4629" s="63"/>
    </row>
    <row r="4630" spans="5:5" x14ac:dyDescent="0.25">
      <c r="E4630" s="63"/>
    </row>
    <row r="4631" spans="5:5" x14ac:dyDescent="0.25">
      <c r="E4631" s="63"/>
    </row>
    <row r="4632" spans="5:5" x14ac:dyDescent="0.25">
      <c r="E4632" s="63"/>
    </row>
    <row r="4633" spans="5:5" x14ac:dyDescent="0.25">
      <c r="E4633" s="63"/>
    </row>
    <row r="4634" spans="5:5" x14ac:dyDescent="0.25">
      <c r="E4634" s="63"/>
    </row>
    <row r="4635" spans="5:5" x14ac:dyDescent="0.25">
      <c r="E4635" s="63"/>
    </row>
    <row r="4636" spans="5:5" x14ac:dyDescent="0.25">
      <c r="E4636" s="63"/>
    </row>
    <row r="4637" spans="5:5" x14ac:dyDescent="0.25">
      <c r="E4637" s="63"/>
    </row>
    <row r="4638" spans="5:5" x14ac:dyDescent="0.25">
      <c r="E4638" s="63"/>
    </row>
    <row r="4639" spans="5:5" x14ac:dyDescent="0.25">
      <c r="E4639" s="63"/>
    </row>
    <row r="4640" spans="5:5" x14ac:dyDescent="0.25">
      <c r="E4640" s="63"/>
    </row>
    <row r="4641" spans="5:5" x14ac:dyDescent="0.25">
      <c r="E4641" s="63"/>
    </row>
    <row r="4642" spans="5:5" x14ac:dyDescent="0.25">
      <c r="E4642" s="63"/>
    </row>
    <row r="4643" spans="5:5" x14ac:dyDescent="0.25">
      <c r="E4643" s="63"/>
    </row>
    <row r="4644" spans="5:5" x14ac:dyDescent="0.25">
      <c r="E4644" s="63"/>
    </row>
    <row r="4645" spans="5:5" x14ac:dyDescent="0.25">
      <c r="E4645" s="63"/>
    </row>
    <row r="4646" spans="5:5" x14ac:dyDescent="0.25">
      <c r="E4646" s="63"/>
    </row>
    <row r="4647" spans="5:5" x14ac:dyDescent="0.25">
      <c r="E4647" s="63"/>
    </row>
    <row r="4648" spans="5:5" x14ac:dyDescent="0.25">
      <c r="E4648" s="63"/>
    </row>
    <row r="4649" spans="5:5" x14ac:dyDescent="0.25">
      <c r="E4649" s="63"/>
    </row>
    <row r="4650" spans="5:5" x14ac:dyDescent="0.25">
      <c r="E4650" s="63"/>
    </row>
    <row r="4651" spans="5:5" x14ac:dyDescent="0.25">
      <c r="E4651" s="63"/>
    </row>
    <row r="4652" spans="5:5" x14ac:dyDescent="0.25">
      <c r="E4652" s="63"/>
    </row>
    <row r="4653" spans="5:5" x14ac:dyDescent="0.25">
      <c r="E4653" s="63"/>
    </row>
    <row r="4654" spans="5:5" x14ac:dyDescent="0.25">
      <c r="E4654" s="63"/>
    </row>
    <row r="4655" spans="5:5" x14ac:dyDescent="0.25">
      <c r="E4655" s="63"/>
    </row>
    <row r="4656" spans="5:5" x14ac:dyDescent="0.25">
      <c r="E4656" s="63"/>
    </row>
    <row r="4657" spans="5:5" x14ac:dyDescent="0.25">
      <c r="E4657" s="63"/>
    </row>
    <row r="4658" spans="5:5" x14ac:dyDescent="0.25">
      <c r="E4658" s="63"/>
    </row>
    <row r="4659" spans="5:5" x14ac:dyDescent="0.25">
      <c r="E4659" s="63"/>
    </row>
    <row r="4660" spans="5:5" x14ac:dyDescent="0.25">
      <c r="E4660" s="63"/>
    </row>
    <row r="4661" spans="5:5" x14ac:dyDescent="0.25">
      <c r="E4661" s="63"/>
    </row>
    <row r="4662" spans="5:5" x14ac:dyDescent="0.25">
      <c r="E4662" s="63"/>
    </row>
    <row r="4663" spans="5:5" x14ac:dyDescent="0.25">
      <c r="E4663" s="63"/>
    </row>
    <row r="4664" spans="5:5" x14ac:dyDescent="0.25">
      <c r="E4664" s="63"/>
    </row>
    <row r="4665" spans="5:5" x14ac:dyDescent="0.25">
      <c r="E4665" s="63"/>
    </row>
    <row r="4666" spans="5:5" x14ac:dyDescent="0.25">
      <c r="E4666" s="63"/>
    </row>
    <row r="4667" spans="5:5" x14ac:dyDescent="0.25">
      <c r="E4667" s="63"/>
    </row>
    <row r="4668" spans="5:5" x14ac:dyDescent="0.25">
      <c r="E4668" s="63"/>
    </row>
    <row r="4669" spans="5:5" x14ac:dyDescent="0.25">
      <c r="E4669" s="63"/>
    </row>
    <row r="4670" spans="5:5" x14ac:dyDescent="0.25">
      <c r="E4670" s="63"/>
    </row>
    <row r="4671" spans="5:5" x14ac:dyDescent="0.25">
      <c r="E4671" s="63"/>
    </row>
    <row r="4672" spans="5:5" x14ac:dyDescent="0.25">
      <c r="E4672" s="63"/>
    </row>
    <row r="4673" spans="5:5" x14ac:dyDescent="0.25">
      <c r="E4673" s="63"/>
    </row>
    <row r="4674" spans="5:5" x14ac:dyDescent="0.25">
      <c r="E4674" s="63"/>
    </row>
    <row r="4675" spans="5:5" x14ac:dyDescent="0.25">
      <c r="E4675" s="63"/>
    </row>
    <row r="4676" spans="5:5" x14ac:dyDescent="0.25">
      <c r="E4676" s="63"/>
    </row>
    <row r="4677" spans="5:5" x14ac:dyDescent="0.25">
      <c r="E4677" s="63"/>
    </row>
    <row r="4678" spans="5:5" x14ac:dyDescent="0.25">
      <c r="E4678" s="63"/>
    </row>
    <row r="4679" spans="5:5" x14ac:dyDescent="0.25">
      <c r="E4679" s="63"/>
    </row>
    <row r="4680" spans="5:5" x14ac:dyDescent="0.25">
      <c r="E4680" s="63"/>
    </row>
    <row r="4681" spans="5:5" x14ac:dyDescent="0.25">
      <c r="E4681" s="63"/>
    </row>
    <row r="4682" spans="5:5" x14ac:dyDescent="0.25">
      <c r="E4682" s="63"/>
    </row>
    <row r="4683" spans="5:5" x14ac:dyDescent="0.25">
      <c r="E4683" s="63"/>
    </row>
    <row r="4684" spans="5:5" x14ac:dyDescent="0.25">
      <c r="E4684" s="63"/>
    </row>
    <row r="4685" spans="5:5" x14ac:dyDescent="0.25">
      <c r="E4685" s="63"/>
    </row>
    <row r="4686" spans="5:5" x14ac:dyDescent="0.25">
      <c r="E4686" s="63"/>
    </row>
    <row r="4687" spans="5:5" x14ac:dyDescent="0.25">
      <c r="E4687" s="63"/>
    </row>
    <row r="4688" spans="5:5" x14ac:dyDescent="0.25">
      <c r="E4688" s="63"/>
    </row>
    <row r="4689" spans="5:5" x14ac:dyDescent="0.25">
      <c r="E4689" s="63"/>
    </row>
    <row r="4690" spans="5:5" x14ac:dyDescent="0.25">
      <c r="E4690" s="63"/>
    </row>
    <row r="4691" spans="5:5" x14ac:dyDescent="0.25">
      <c r="E4691" s="63"/>
    </row>
    <row r="4692" spans="5:5" x14ac:dyDescent="0.25">
      <c r="E4692" s="63"/>
    </row>
    <row r="4693" spans="5:5" x14ac:dyDescent="0.25">
      <c r="E4693" s="63"/>
    </row>
    <row r="4694" spans="5:5" x14ac:dyDescent="0.25">
      <c r="E4694" s="63"/>
    </row>
    <row r="4695" spans="5:5" x14ac:dyDescent="0.25">
      <c r="E4695" s="63"/>
    </row>
    <row r="4696" spans="5:5" x14ac:dyDescent="0.25">
      <c r="E4696" s="63"/>
    </row>
    <row r="4697" spans="5:5" x14ac:dyDescent="0.25">
      <c r="E4697" s="63"/>
    </row>
    <row r="4698" spans="5:5" x14ac:dyDescent="0.25">
      <c r="E4698" s="63"/>
    </row>
    <row r="4699" spans="5:5" x14ac:dyDescent="0.25">
      <c r="E4699" s="63"/>
    </row>
    <row r="4700" spans="5:5" x14ac:dyDescent="0.25">
      <c r="E4700" s="63"/>
    </row>
    <row r="4701" spans="5:5" x14ac:dyDescent="0.25">
      <c r="E4701" s="63"/>
    </row>
    <row r="4702" spans="5:5" x14ac:dyDescent="0.25">
      <c r="E4702" s="63"/>
    </row>
    <row r="4703" spans="5:5" x14ac:dyDescent="0.25">
      <c r="E4703" s="63"/>
    </row>
    <row r="4704" spans="5:5" x14ac:dyDescent="0.25">
      <c r="E4704" s="63"/>
    </row>
    <row r="4705" spans="5:5" x14ac:dyDescent="0.25">
      <c r="E4705" s="63"/>
    </row>
    <row r="4706" spans="5:5" x14ac:dyDescent="0.25">
      <c r="E4706" s="63"/>
    </row>
    <row r="4707" spans="5:5" x14ac:dyDescent="0.25">
      <c r="E4707" s="63"/>
    </row>
    <row r="4708" spans="5:5" x14ac:dyDescent="0.25">
      <c r="E4708" s="63"/>
    </row>
    <row r="4709" spans="5:5" x14ac:dyDescent="0.25">
      <c r="E4709" s="63"/>
    </row>
    <row r="4710" spans="5:5" x14ac:dyDescent="0.25">
      <c r="E4710" s="63"/>
    </row>
    <row r="4711" spans="5:5" x14ac:dyDescent="0.25">
      <c r="E4711" s="63"/>
    </row>
    <row r="4712" spans="5:5" x14ac:dyDescent="0.25">
      <c r="E4712" s="63"/>
    </row>
    <row r="4713" spans="5:5" x14ac:dyDescent="0.25">
      <c r="E4713" s="63"/>
    </row>
    <row r="4714" spans="5:5" x14ac:dyDescent="0.25">
      <c r="E4714" s="63"/>
    </row>
    <row r="4715" spans="5:5" x14ac:dyDescent="0.25">
      <c r="E4715" s="63"/>
    </row>
    <row r="4716" spans="5:5" x14ac:dyDescent="0.25">
      <c r="E4716" s="63"/>
    </row>
    <row r="4717" spans="5:5" x14ac:dyDescent="0.25">
      <c r="E4717" s="63"/>
    </row>
    <row r="4718" spans="5:5" x14ac:dyDescent="0.25">
      <c r="E4718" s="63"/>
    </row>
    <row r="4719" spans="5:5" x14ac:dyDescent="0.25">
      <c r="E4719" s="63"/>
    </row>
    <row r="4720" spans="5:5" x14ac:dyDescent="0.25">
      <c r="E4720" s="63"/>
    </row>
    <row r="4721" spans="5:5" x14ac:dyDescent="0.25">
      <c r="E4721" s="63"/>
    </row>
    <row r="4722" spans="5:5" x14ac:dyDescent="0.25">
      <c r="E4722" s="63"/>
    </row>
    <row r="4723" spans="5:5" x14ac:dyDescent="0.25">
      <c r="E4723" s="63"/>
    </row>
    <row r="4724" spans="5:5" x14ac:dyDescent="0.25">
      <c r="E4724" s="63"/>
    </row>
    <row r="4725" spans="5:5" x14ac:dyDescent="0.25">
      <c r="E4725" s="63"/>
    </row>
    <row r="4726" spans="5:5" x14ac:dyDescent="0.25">
      <c r="E4726" s="63"/>
    </row>
    <row r="4727" spans="5:5" x14ac:dyDescent="0.25">
      <c r="E4727" s="63"/>
    </row>
    <row r="4728" spans="5:5" x14ac:dyDescent="0.25">
      <c r="E4728" s="63"/>
    </row>
    <row r="4729" spans="5:5" x14ac:dyDescent="0.25">
      <c r="E4729" s="63"/>
    </row>
    <row r="4730" spans="5:5" x14ac:dyDescent="0.25">
      <c r="E4730" s="63"/>
    </row>
    <row r="4731" spans="5:5" x14ac:dyDescent="0.25">
      <c r="E4731" s="63"/>
    </row>
    <row r="4732" spans="5:5" x14ac:dyDescent="0.25">
      <c r="E4732" s="63"/>
    </row>
    <row r="4733" spans="5:5" x14ac:dyDescent="0.25">
      <c r="E4733" s="63"/>
    </row>
    <row r="4734" spans="5:5" x14ac:dyDescent="0.25">
      <c r="E4734" s="63"/>
    </row>
    <row r="4735" spans="5:5" x14ac:dyDescent="0.25">
      <c r="E4735" s="63"/>
    </row>
    <row r="4736" spans="5:5" x14ac:dyDescent="0.25">
      <c r="E4736" s="63"/>
    </row>
    <row r="4737" spans="5:5" x14ac:dyDescent="0.25">
      <c r="E4737" s="63"/>
    </row>
    <row r="4738" spans="5:5" x14ac:dyDescent="0.25">
      <c r="E4738" s="63"/>
    </row>
    <row r="4739" spans="5:5" x14ac:dyDescent="0.25">
      <c r="E4739" s="63"/>
    </row>
    <row r="4740" spans="5:5" x14ac:dyDescent="0.25">
      <c r="E4740" s="63"/>
    </row>
    <row r="4741" spans="5:5" x14ac:dyDescent="0.25">
      <c r="E4741" s="63"/>
    </row>
    <row r="4742" spans="5:5" x14ac:dyDescent="0.25">
      <c r="E4742" s="63"/>
    </row>
    <row r="4743" spans="5:5" x14ac:dyDescent="0.25">
      <c r="E4743" s="63"/>
    </row>
    <row r="4744" spans="5:5" x14ac:dyDescent="0.25">
      <c r="E4744" s="63"/>
    </row>
    <row r="4745" spans="5:5" x14ac:dyDescent="0.25">
      <c r="E4745" s="63"/>
    </row>
    <row r="4746" spans="5:5" x14ac:dyDescent="0.25">
      <c r="E4746" s="63"/>
    </row>
    <row r="4747" spans="5:5" x14ac:dyDescent="0.25">
      <c r="E4747" s="63"/>
    </row>
    <row r="4748" spans="5:5" x14ac:dyDescent="0.25">
      <c r="E4748" s="63"/>
    </row>
    <row r="4749" spans="5:5" x14ac:dyDescent="0.25">
      <c r="E4749" s="63"/>
    </row>
    <row r="4750" spans="5:5" x14ac:dyDescent="0.25">
      <c r="E4750" s="63"/>
    </row>
    <row r="4751" spans="5:5" x14ac:dyDescent="0.25">
      <c r="E4751" s="63"/>
    </row>
    <row r="4752" spans="5:5" x14ac:dyDescent="0.25">
      <c r="E4752" s="63"/>
    </row>
    <row r="4753" spans="5:5" x14ac:dyDescent="0.25">
      <c r="E4753" s="63"/>
    </row>
    <row r="4754" spans="5:5" x14ac:dyDescent="0.25">
      <c r="E4754" s="63"/>
    </row>
    <row r="4755" spans="5:5" x14ac:dyDescent="0.25">
      <c r="E4755" s="63"/>
    </row>
    <row r="4756" spans="5:5" x14ac:dyDescent="0.25">
      <c r="E4756" s="63"/>
    </row>
    <row r="4757" spans="5:5" x14ac:dyDescent="0.25">
      <c r="E4757" s="63"/>
    </row>
    <row r="4758" spans="5:5" x14ac:dyDescent="0.25">
      <c r="E4758" s="63"/>
    </row>
    <row r="4759" spans="5:5" x14ac:dyDescent="0.25">
      <c r="E4759" s="63"/>
    </row>
    <row r="4760" spans="5:5" x14ac:dyDescent="0.25">
      <c r="E4760" s="63"/>
    </row>
    <row r="4761" spans="5:5" x14ac:dyDescent="0.25">
      <c r="E4761" s="63"/>
    </row>
    <row r="4762" spans="5:5" x14ac:dyDescent="0.25">
      <c r="E4762" s="63"/>
    </row>
    <row r="4763" spans="5:5" x14ac:dyDescent="0.25">
      <c r="E4763" s="63"/>
    </row>
    <row r="4764" spans="5:5" x14ac:dyDescent="0.25">
      <c r="E4764" s="63"/>
    </row>
    <row r="4765" spans="5:5" x14ac:dyDescent="0.25">
      <c r="E4765" s="63"/>
    </row>
    <row r="4766" spans="5:5" x14ac:dyDescent="0.25">
      <c r="E4766" s="63"/>
    </row>
    <row r="4767" spans="5:5" x14ac:dyDescent="0.25">
      <c r="E4767" s="63"/>
    </row>
    <row r="4768" spans="5:5" x14ac:dyDescent="0.25">
      <c r="E4768" s="63"/>
    </row>
    <row r="4769" spans="5:5" x14ac:dyDescent="0.25">
      <c r="E4769" s="63"/>
    </row>
    <row r="4770" spans="5:5" x14ac:dyDescent="0.25">
      <c r="E4770" s="63"/>
    </row>
    <row r="4771" spans="5:5" x14ac:dyDescent="0.25">
      <c r="E4771" s="63"/>
    </row>
    <row r="4772" spans="5:5" x14ac:dyDescent="0.25">
      <c r="E4772" s="63"/>
    </row>
    <row r="4773" spans="5:5" x14ac:dyDescent="0.25">
      <c r="E4773" s="63"/>
    </row>
    <row r="4774" spans="5:5" x14ac:dyDescent="0.25">
      <c r="E4774" s="63"/>
    </row>
    <row r="4775" spans="5:5" x14ac:dyDescent="0.25">
      <c r="E4775" s="63"/>
    </row>
    <row r="4776" spans="5:5" x14ac:dyDescent="0.25">
      <c r="E4776" s="63"/>
    </row>
    <row r="4777" spans="5:5" x14ac:dyDescent="0.25">
      <c r="E4777" s="63"/>
    </row>
    <row r="4778" spans="5:5" x14ac:dyDescent="0.25">
      <c r="E4778" s="63"/>
    </row>
    <row r="4779" spans="5:5" x14ac:dyDescent="0.25">
      <c r="E4779" s="63"/>
    </row>
    <row r="4780" spans="5:5" x14ac:dyDescent="0.25">
      <c r="E4780" s="63"/>
    </row>
    <row r="4781" spans="5:5" x14ac:dyDescent="0.25">
      <c r="E4781" s="63"/>
    </row>
    <row r="4782" spans="5:5" x14ac:dyDescent="0.25">
      <c r="E4782" s="63"/>
    </row>
    <row r="4783" spans="5:5" x14ac:dyDescent="0.25">
      <c r="E4783" s="63"/>
    </row>
    <row r="4784" spans="5:5" x14ac:dyDescent="0.25">
      <c r="E4784" s="63"/>
    </row>
    <row r="4785" spans="5:5" x14ac:dyDescent="0.25">
      <c r="E4785" s="63"/>
    </row>
    <row r="4786" spans="5:5" x14ac:dyDescent="0.25">
      <c r="E4786" s="63"/>
    </row>
    <row r="4787" spans="5:5" x14ac:dyDescent="0.25">
      <c r="E4787" s="63"/>
    </row>
    <row r="4788" spans="5:5" x14ac:dyDescent="0.25">
      <c r="E4788" s="63"/>
    </row>
    <row r="4789" spans="5:5" x14ac:dyDescent="0.25">
      <c r="E4789" s="63"/>
    </row>
    <row r="4790" spans="5:5" x14ac:dyDescent="0.25">
      <c r="E4790" s="63"/>
    </row>
    <row r="4791" spans="5:5" x14ac:dyDescent="0.25">
      <c r="E4791" s="63"/>
    </row>
    <row r="4792" spans="5:5" x14ac:dyDescent="0.25">
      <c r="E4792" s="63"/>
    </row>
    <row r="4793" spans="5:5" x14ac:dyDescent="0.25">
      <c r="E4793" s="63"/>
    </row>
    <row r="4794" spans="5:5" x14ac:dyDescent="0.25">
      <c r="E4794" s="63"/>
    </row>
    <row r="4795" spans="5:5" x14ac:dyDescent="0.25">
      <c r="E4795" s="63"/>
    </row>
    <row r="4796" spans="5:5" x14ac:dyDescent="0.25">
      <c r="E4796" s="63"/>
    </row>
    <row r="4797" spans="5:5" x14ac:dyDescent="0.25">
      <c r="E4797" s="63"/>
    </row>
    <row r="4798" spans="5:5" x14ac:dyDescent="0.25">
      <c r="E4798" s="63"/>
    </row>
    <row r="4799" spans="5:5" x14ac:dyDescent="0.25">
      <c r="E4799" s="63"/>
    </row>
    <row r="4800" spans="5:5" x14ac:dyDescent="0.25">
      <c r="E4800" s="63"/>
    </row>
    <row r="4801" spans="5:5" x14ac:dyDescent="0.25">
      <c r="E4801" s="63"/>
    </row>
    <row r="4802" spans="5:5" x14ac:dyDescent="0.25">
      <c r="E4802" s="63"/>
    </row>
    <row r="4803" spans="5:5" x14ac:dyDescent="0.25">
      <c r="E4803" s="63"/>
    </row>
    <row r="4804" spans="5:5" x14ac:dyDescent="0.25">
      <c r="E4804" s="63"/>
    </row>
    <row r="4805" spans="5:5" x14ac:dyDescent="0.25">
      <c r="E4805" s="63"/>
    </row>
    <row r="4806" spans="5:5" x14ac:dyDescent="0.25">
      <c r="E4806" s="63"/>
    </row>
    <row r="4807" spans="5:5" x14ac:dyDescent="0.25">
      <c r="E4807" s="63"/>
    </row>
    <row r="4808" spans="5:5" x14ac:dyDescent="0.25">
      <c r="E4808" s="63"/>
    </row>
    <row r="4809" spans="5:5" x14ac:dyDescent="0.25">
      <c r="E4809" s="63"/>
    </row>
    <row r="4810" spans="5:5" x14ac:dyDescent="0.25">
      <c r="E4810" s="63"/>
    </row>
    <row r="4811" spans="5:5" x14ac:dyDescent="0.25">
      <c r="E4811" s="63"/>
    </row>
    <row r="4812" spans="5:5" x14ac:dyDescent="0.25">
      <c r="E4812" s="63"/>
    </row>
    <row r="4813" spans="5:5" x14ac:dyDescent="0.25">
      <c r="E4813" s="63"/>
    </row>
    <row r="4814" spans="5:5" x14ac:dyDescent="0.25">
      <c r="E4814" s="63"/>
    </row>
    <row r="4815" spans="5:5" x14ac:dyDescent="0.25">
      <c r="E4815" s="63"/>
    </row>
    <row r="4816" spans="5:5" x14ac:dyDescent="0.25">
      <c r="E4816" s="63"/>
    </row>
    <row r="4817" spans="5:5" x14ac:dyDescent="0.25">
      <c r="E4817" s="63"/>
    </row>
    <row r="4818" spans="5:5" x14ac:dyDescent="0.25">
      <c r="E4818" s="63"/>
    </row>
    <row r="4819" spans="5:5" x14ac:dyDescent="0.25">
      <c r="E4819" s="63"/>
    </row>
    <row r="4820" spans="5:5" x14ac:dyDescent="0.25">
      <c r="E4820" s="63"/>
    </row>
    <row r="4821" spans="5:5" x14ac:dyDescent="0.25">
      <c r="E4821" s="63"/>
    </row>
    <row r="4822" spans="5:5" x14ac:dyDescent="0.25">
      <c r="E4822" s="63"/>
    </row>
    <row r="4823" spans="5:5" x14ac:dyDescent="0.25">
      <c r="E4823" s="63"/>
    </row>
    <row r="4824" spans="5:5" x14ac:dyDescent="0.25">
      <c r="E4824" s="63"/>
    </row>
    <row r="4825" spans="5:5" x14ac:dyDescent="0.25">
      <c r="E4825" s="63"/>
    </row>
    <row r="4826" spans="5:5" x14ac:dyDescent="0.25">
      <c r="E4826" s="63"/>
    </row>
    <row r="4827" spans="5:5" x14ac:dyDescent="0.25">
      <c r="E4827" s="63"/>
    </row>
    <row r="4828" spans="5:5" x14ac:dyDescent="0.25">
      <c r="E4828" s="63"/>
    </row>
    <row r="4829" spans="5:5" x14ac:dyDescent="0.25">
      <c r="E4829" s="63"/>
    </row>
    <row r="4830" spans="5:5" x14ac:dyDescent="0.25">
      <c r="E4830" s="63"/>
    </row>
    <row r="4831" spans="5:5" x14ac:dyDescent="0.25">
      <c r="E4831" s="63"/>
    </row>
    <row r="4832" spans="5:5" x14ac:dyDescent="0.25">
      <c r="E4832" s="63"/>
    </row>
    <row r="4833" spans="5:5" x14ac:dyDescent="0.25">
      <c r="E4833" s="63"/>
    </row>
    <row r="4834" spans="5:5" x14ac:dyDescent="0.25">
      <c r="E4834" s="63"/>
    </row>
    <row r="4835" spans="5:5" x14ac:dyDescent="0.25">
      <c r="E4835" s="63"/>
    </row>
    <row r="4836" spans="5:5" x14ac:dyDescent="0.25">
      <c r="E4836" s="63"/>
    </row>
    <row r="4837" spans="5:5" x14ac:dyDescent="0.25">
      <c r="E4837" s="63"/>
    </row>
    <row r="4838" spans="5:5" x14ac:dyDescent="0.25">
      <c r="E4838" s="63"/>
    </row>
    <row r="4839" spans="5:5" x14ac:dyDescent="0.25">
      <c r="E4839" s="63"/>
    </row>
    <row r="4840" spans="5:5" x14ac:dyDescent="0.25">
      <c r="E4840" s="63"/>
    </row>
    <row r="4841" spans="5:5" x14ac:dyDescent="0.25">
      <c r="E4841" s="63"/>
    </row>
    <row r="4842" spans="5:5" x14ac:dyDescent="0.25">
      <c r="E4842" s="63"/>
    </row>
    <row r="4843" spans="5:5" x14ac:dyDescent="0.25">
      <c r="E4843" s="63"/>
    </row>
    <row r="4844" spans="5:5" x14ac:dyDescent="0.25">
      <c r="E4844" s="63"/>
    </row>
    <row r="4845" spans="5:5" x14ac:dyDescent="0.25">
      <c r="E4845" s="63"/>
    </row>
    <row r="4846" spans="5:5" x14ac:dyDescent="0.25">
      <c r="E4846" s="63"/>
    </row>
    <row r="4847" spans="5:5" x14ac:dyDescent="0.25">
      <c r="E4847" s="63"/>
    </row>
    <row r="4848" spans="5:5" x14ac:dyDescent="0.25">
      <c r="E4848" s="63"/>
    </row>
    <row r="4849" spans="5:5" x14ac:dyDescent="0.25">
      <c r="E4849" s="63"/>
    </row>
    <row r="4850" spans="5:5" x14ac:dyDescent="0.25">
      <c r="E4850" s="63"/>
    </row>
    <row r="4851" spans="5:5" x14ac:dyDescent="0.25">
      <c r="E4851" s="63"/>
    </row>
    <row r="4852" spans="5:5" x14ac:dyDescent="0.25">
      <c r="E4852" s="63"/>
    </row>
    <row r="4853" spans="5:5" x14ac:dyDescent="0.25">
      <c r="E4853" s="63"/>
    </row>
    <row r="4854" spans="5:5" x14ac:dyDescent="0.25">
      <c r="E4854" s="63"/>
    </row>
    <row r="4855" spans="5:5" x14ac:dyDescent="0.25">
      <c r="E4855" s="63"/>
    </row>
    <row r="4856" spans="5:5" x14ac:dyDescent="0.25">
      <c r="E4856" s="63"/>
    </row>
    <row r="4857" spans="5:5" x14ac:dyDescent="0.25">
      <c r="E4857" s="63"/>
    </row>
    <row r="4858" spans="5:5" x14ac:dyDescent="0.25">
      <c r="E4858" s="63"/>
    </row>
    <row r="4859" spans="5:5" x14ac:dyDescent="0.25">
      <c r="E4859" s="63"/>
    </row>
    <row r="4860" spans="5:5" x14ac:dyDescent="0.25">
      <c r="E4860" s="63"/>
    </row>
    <row r="4861" spans="5:5" x14ac:dyDescent="0.25">
      <c r="E4861" s="63"/>
    </row>
    <row r="4862" spans="5:5" x14ac:dyDescent="0.25">
      <c r="E4862" s="63"/>
    </row>
    <row r="4863" spans="5:5" x14ac:dyDescent="0.25">
      <c r="E4863" s="63"/>
    </row>
    <row r="4864" spans="5:5" x14ac:dyDescent="0.25">
      <c r="E4864" s="63"/>
    </row>
    <row r="4865" spans="5:5" x14ac:dyDescent="0.25">
      <c r="E4865" s="63"/>
    </row>
    <row r="4866" spans="5:5" x14ac:dyDescent="0.25">
      <c r="E4866" s="63"/>
    </row>
    <row r="4867" spans="5:5" x14ac:dyDescent="0.25">
      <c r="E4867" s="63"/>
    </row>
    <row r="4868" spans="5:5" x14ac:dyDescent="0.25">
      <c r="E4868" s="63"/>
    </row>
    <row r="4869" spans="5:5" x14ac:dyDescent="0.25">
      <c r="E4869" s="63"/>
    </row>
    <row r="4870" spans="5:5" x14ac:dyDescent="0.25">
      <c r="E4870" s="63"/>
    </row>
    <row r="4871" spans="5:5" x14ac:dyDescent="0.25">
      <c r="E4871" s="63"/>
    </row>
    <row r="4872" spans="5:5" x14ac:dyDescent="0.25">
      <c r="E4872" s="63"/>
    </row>
    <row r="4873" spans="5:5" x14ac:dyDescent="0.25">
      <c r="E4873" s="63"/>
    </row>
    <row r="4874" spans="5:5" x14ac:dyDescent="0.25">
      <c r="E4874" s="63"/>
    </row>
    <row r="4875" spans="5:5" x14ac:dyDescent="0.25">
      <c r="E4875" s="63"/>
    </row>
    <row r="4876" spans="5:5" x14ac:dyDescent="0.25">
      <c r="E4876" s="63"/>
    </row>
    <row r="4877" spans="5:5" x14ac:dyDescent="0.25">
      <c r="E4877" s="63"/>
    </row>
    <row r="4878" spans="5:5" x14ac:dyDescent="0.25">
      <c r="E4878" s="63"/>
    </row>
    <row r="4879" spans="5:5" x14ac:dyDescent="0.25">
      <c r="E4879" s="63"/>
    </row>
    <row r="4880" spans="5:5" x14ac:dyDescent="0.25">
      <c r="E4880" s="63"/>
    </row>
    <row r="4881" spans="5:5" x14ac:dyDescent="0.25">
      <c r="E4881" s="63"/>
    </row>
    <row r="4882" spans="5:5" x14ac:dyDescent="0.25">
      <c r="E4882" s="63"/>
    </row>
    <row r="4883" spans="5:5" x14ac:dyDescent="0.25">
      <c r="E4883" s="63"/>
    </row>
    <row r="4884" spans="5:5" x14ac:dyDescent="0.25">
      <c r="E4884" s="63"/>
    </row>
    <row r="4885" spans="5:5" x14ac:dyDescent="0.25">
      <c r="E4885" s="63"/>
    </row>
    <row r="4886" spans="5:5" x14ac:dyDescent="0.25">
      <c r="E4886" s="63"/>
    </row>
    <row r="4887" spans="5:5" x14ac:dyDescent="0.25">
      <c r="E4887" s="63"/>
    </row>
    <row r="4888" spans="5:5" x14ac:dyDescent="0.25">
      <c r="E4888" s="63"/>
    </row>
    <row r="4889" spans="5:5" x14ac:dyDescent="0.25">
      <c r="E4889" s="63"/>
    </row>
    <row r="4890" spans="5:5" x14ac:dyDescent="0.25">
      <c r="E4890" s="63"/>
    </row>
    <row r="4891" spans="5:5" x14ac:dyDescent="0.25">
      <c r="E4891" s="63"/>
    </row>
    <row r="4892" spans="5:5" x14ac:dyDescent="0.25">
      <c r="E4892" s="63"/>
    </row>
    <row r="4893" spans="5:5" x14ac:dyDescent="0.25">
      <c r="E4893" s="63"/>
    </row>
    <row r="4894" spans="5:5" x14ac:dyDescent="0.25">
      <c r="E4894" s="63"/>
    </row>
    <row r="4895" spans="5:5" x14ac:dyDescent="0.25">
      <c r="E4895" s="63"/>
    </row>
    <row r="4896" spans="5:5" x14ac:dyDescent="0.25">
      <c r="E4896" s="63"/>
    </row>
    <row r="4897" spans="5:5" x14ac:dyDescent="0.25">
      <c r="E4897" s="63"/>
    </row>
    <row r="4898" spans="5:5" x14ac:dyDescent="0.25">
      <c r="E4898" s="63"/>
    </row>
    <row r="4899" spans="5:5" x14ac:dyDescent="0.25">
      <c r="E4899" s="63"/>
    </row>
    <row r="4900" spans="5:5" x14ac:dyDescent="0.25">
      <c r="E4900" s="63"/>
    </row>
    <row r="4901" spans="5:5" x14ac:dyDescent="0.25">
      <c r="E4901" s="63"/>
    </row>
    <row r="4902" spans="5:5" x14ac:dyDescent="0.25">
      <c r="E4902" s="63"/>
    </row>
    <row r="4903" spans="5:5" x14ac:dyDescent="0.25">
      <c r="E4903" s="63"/>
    </row>
    <row r="4904" spans="5:5" x14ac:dyDescent="0.25">
      <c r="E4904" s="63"/>
    </row>
    <row r="4905" spans="5:5" x14ac:dyDescent="0.25">
      <c r="E4905" s="63"/>
    </row>
    <row r="4906" spans="5:5" x14ac:dyDescent="0.25">
      <c r="E4906" s="63"/>
    </row>
    <row r="4907" spans="5:5" x14ac:dyDescent="0.25">
      <c r="E4907" s="63"/>
    </row>
    <row r="4908" spans="5:5" x14ac:dyDescent="0.25">
      <c r="E4908" s="63"/>
    </row>
    <row r="4909" spans="5:5" x14ac:dyDescent="0.25">
      <c r="E4909" s="63"/>
    </row>
    <row r="4910" spans="5:5" x14ac:dyDescent="0.25">
      <c r="E4910" s="63"/>
    </row>
    <row r="4911" spans="5:5" x14ac:dyDescent="0.25">
      <c r="E4911" s="63"/>
    </row>
    <row r="4912" spans="5:5" x14ac:dyDescent="0.25">
      <c r="E4912" s="63"/>
    </row>
    <row r="4913" spans="5:5" x14ac:dyDescent="0.25">
      <c r="E4913" s="63"/>
    </row>
    <row r="4914" spans="5:5" x14ac:dyDescent="0.25">
      <c r="E4914" s="63"/>
    </row>
    <row r="4915" spans="5:5" x14ac:dyDescent="0.25">
      <c r="E4915" s="63"/>
    </row>
    <row r="4916" spans="5:5" x14ac:dyDescent="0.25">
      <c r="E4916" s="63"/>
    </row>
    <row r="4917" spans="5:5" x14ac:dyDescent="0.25">
      <c r="E4917" s="63"/>
    </row>
    <row r="4918" spans="5:5" x14ac:dyDescent="0.25">
      <c r="E4918" s="63"/>
    </row>
    <row r="4919" spans="5:5" x14ac:dyDescent="0.25">
      <c r="E4919" s="63"/>
    </row>
    <row r="4920" spans="5:5" x14ac:dyDescent="0.25">
      <c r="E4920" s="63"/>
    </row>
    <row r="4921" spans="5:5" x14ac:dyDescent="0.25">
      <c r="E4921" s="63"/>
    </row>
    <row r="4922" spans="5:5" x14ac:dyDescent="0.25">
      <c r="E4922" s="63"/>
    </row>
    <row r="4923" spans="5:5" x14ac:dyDescent="0.25">
      <c r="E4923" s="63"/>
    </row>
    <row r="4924" spans="5:5" x14ac:dyDescent="0.25">
      <c r="E4924" s="63"/>
    </row>
    <row r="4925" spans="5:5" x14ac:dyDescent="0.25">
      <c r="E4925" s="63"/>
    </row>
    <row r="4926" spans="5:5" x14ac:dyDescent="0.25">
      <c r="E4926" s="63"/>
    </row>
    <row r="4927" spans="5:5" x14ac:dyDescent="0.25">
      <c r="E4927" s="63"/>
    </row>
    <row r="4928" spans="5:5" x14ac:dyDescent="0.25">
      <c r="E4928" s="63"/>
    </row>
    <row r="4929" spans="5:5" x14ac:dyDescent="0.25">
      <c r="E4929" s="63"/>
    </row>
    <row r="4930" spans="5:5" x14ac:dyDescent="0.25">
      <c r="E4930" s="63"/>
    </row>
    <row r="4931" spans="5:5" x14ac:dyDescent="0.25">
      <c r="E4931" s="63"/>
    </row>
    <row r="4932" spans="5:5" x14ac:dyDescent="0.25">
      <c r="E4932" s="63"/>
    </row>
    <row r="4933" spans="5:5" x14ac:dyDescent="0.25">
      <c r="E4933" s="63"/>
    </row>
    <row r="4934" spans="5:5" x14ac:dyDescent="0.25">
      <c r="E4934" s="63"/>
    </row>
    <row r="4935" spans="5:5" x14ac:dyDescent="0.25">
      <c r="E4935" s="63"/>
    </row>
    <row r="4936" spans="5:5" x14ac:dyDescent="0.25">
      <c r="E4936" s="63"/>
    </row>
    <row r="4937" spans="5:5" x14ac:dyDescent="0.25">
      <c r="E4937" s="63"/>
    </row>
    <row r="4938" spans="5:5" x14ac:dyDescent="0.25">
      <c r="E4938" s="63"/>
    </row>
    <row r="4939" spans="5:5" x14ac:dyDescent="0.25">
      <c r="E4939" s="63"/>
    </row>
    <row r="4940" spans="5:5" x14ac:dyDescent="0.25">
      <c r="E4940" s="63"/>
    </row>
    <row r="4941" spans="5:5" x14ac:dyDescent="0.25">
      <c r="E4941" s="63"/>
    </row>
    <row r="4942" spans="5:5" x14ac:dyDescent="0.25">
      <c r="E4942" s="63"/>
    </row>
    <row r="4943" spans="5:5" x14ac:dyDescent="0.25">
      <c r="E4943" s="63"/>
    </row>
    <row r="4944" spans="5:5" x14ac:dyDescent="0.25">
      <c r="E4944" s="63"/>
    </row>
    <row r="4945" spans="5:5" x14ac:dyDescent="0.25">
      <c r="E4945" s="63"/>
    </row>
    <row r="4946" spans="5:5" x14ac:dyDescent="0.25">
      <c r="E4946" s="63"/>
    </row>
    <row r="4947" spans="5:5" x14ac:dyDescent="0.25">
      <c r="E4947" s="63"/>
    </row>
    <row r="4948" spans="5:5" x14ac:dyDescent="0.25">
      <c r="E4948" s="63"/>
    </row>
    <row r="4949" spans="5:5" x14ac:dyDescent="0.25">
      <c r="E4949" s="63"/>
    </row>
    <row r="4950" spans="5:5" x14ac:dyDescent="0.25">
      <c r="E4950" s="63"/>
    </row>
    <row r="4951" spans="5:5" x14ac:dyDescent="0.25">
      <c r="E4951" s="63"/>
    </row>
    <row r="4952" spans="5:5" x14ac:dyDescent="0.25">
      <c r="E4952" s="63"/>
    </row>
    <row r="4953" spans="5:5" x14ac:dyDescent="0.25">
      <c r="E4953" s="63"/>
    </row>
    <row r="4954" spans="5:5" x14ac:dyDescent="0.25">
      <c r="E4954" s="63"/>
    </row>
    <row r="4955" spans="5:5" x14ac:dyDescent="0.25">
      <c r="E4955" s="63"/>
    </row>
    <row r="4956" spans="5:5" x14ac:dyDescent="0.25">
      <c r="E4956" s="63"/>
    </row>
    <row r="4957" spans="5:5" x14ac:dyDescent="0.25">
      <c r="E4957" s="63"/>
    </row>
    <row r="4958" spans="5:5" x14ac:dyDescent="0.25">
      <c r="E4958" s="63"/>
    </row>
    <row r="4959" spans="5:5" x14ac:dyDescent="0.25">
      <c r="E4959" s="63"/>
    </row>
    <row r="4960" spans="5:5" x14ac:dyDescent="0.25">
      <c r="E4960" s="63"/>
    </row>
    <row r="4961" spans="5:5" x14ac:dyDescent="0.25">
      <c r="E4961" s="63"/>
    </row>
    <row r="4962" spans="5:5" x14ac:dyDescent="0.25">
      <c r="E4962" s="63"/>
    </row>
    <row r="4963" spans="5:5" x14ac:dyDescent="0.25">
      <c r="E4963" s="63"/>
    </row>
    <row r="4964" spans="5:5" x14ac:dyDescent="0.25">
      <c r="E4964" s="63"/>
    </row>
    <row r="4965" spans="5:5" x14ac:dyDescent="0.25">
      <c r="E4965" s="63"/>
    </row>
    <row r="4966" spans="5:5" x14ac:dyDescent="0.25">
      <c r="E4966" s="63"/>
    </row>
    <row r="4967" spans="5:5" x14ac:dyDescent="0.25">
      <c r="E4967" s="63"/>
    </row>
    <row r="4968" spans="5:5" x14ac:dyDescent="0.25">
      <c r="E4968" s="63"/>
    </row>
    <row r="4969" spans="5:5" x14ac:dyDescent="0.25">
      <c r="E4969" s="63"/>
    </row>
    <row r="4970" spans="5:5" x14ac:dyDescent="0.25">
      <c r="E4970" s="63"/>
    </row>
    <row r="4971" spans="5:5" x14ac:dyDescent="0.25">
      <c r="E4971" s="63"/>
    </row>
    <row r="4972" spans="5:5" x14ac:dyDescent="0.25">
      <c r="E4972" s="63"/>
    </row>
    <row r="4973" spans="5:5" x14ac:dyDescent="0.25">
      <c r="E4973" s="63"/>
    </row>
    <row r="4974" spans="5:5" x14ac:dyDescent="0.25">
      <c r="E4974" s="63"/>
    </row>
    <row r="4975" spans="5:5" x14ac:dyDescent="0.25">
      <c r="E4975" s="63"/>
    </row>
    <row r="4976" spans="5:5" x14ac:dyDescent="0.25">
      <c r="E4976" s="63"/>
    </row>
    <row r="4977" spans="5:5" x14ac:dyDescent="0.25">
      <c r="E4977" s="63"/>
    </row>
    <row r="4978" spans="5:5" x14ac:dyDescent="0.25">
      <c r="E4978" s="63"/>
    </row>
    <row r="4979" spans="5:5" x14ac:dyDescent="0.25">
      <c r="E4979" s="63"/>
    </row>
    <row r="4980" spans="5:5" x14ac:dyDescent="0.25">
      <c r="E4980" s="63"/>
    </row>
    <row r="4981" spans="5:5" x14ac:dyDescent="0.25">
      <c r="E4981" s="63"/>
    </row>
    <row r="4982" spans="5:5" x14ac:dyDescent="0.25">
      <c r="E4982" s="63"/>
    </row>
    <row r="4983" spans="5:5" x14ac:dyDescent="0.25">
      <c r="E4983" s="63"/>
    </row>
    <row r="4984" spans="5:5" x14ac:dyDescent="0.25">
      <c r="E4984" s="63"/>
    </row>
    <row r="4985" spans="5:5" x14ac:dyDescent="0.25">
      <c r="E4985" s="63"/>
    </row>
    <row r="4986" spans="5:5" x14ac:dyDescent="0.25">
      <c r="E4986" s="63"/>
    </row>
    <row r="4987" spans="5:5" x14ac:dyDescent="0.25">
      <c r="E4987" s="63"/>
    </row>
    <row r="4988" spans="5:5" x14ac:dyDescent="0.25">
      <c r="E4988" s="63"/>
    </row>
    <row r="4989" spans="5:5" x14ac:dyDescent="0.25">
      <c r="E4989" s="63"/>
    </row>
    <row r="4990" spans="5:5" x14ac:dyDescent="0.25">
      <c r="E4990" s="63"/>
    </row>
    <row r="4991" spans="5:5" x14ac:dyDescent="0.25">
      <c r="E4991" s="63"/>
    </row>
    <row r="4992" spans="5:5" x14ac:dyDescent="0.25">
      <c r="E4992" s="63"/>
    </row>
    <row r="4993" spans="5:5" x14ac:dyDescent="0.25">
      <c r="E4993" s="63"/>
    </row>
    <row r="4994" spans="5:5" x14ac:dyDescent="0.25">
      <c r="E4994" s="63"/>
    </row>
    <row r="4995" spans="5:5" x14ac:dyDescent="0.25">
      <c r="E4995" s="63"/>
    </row>
    <row r="4996" spans="5:5" x14ac:dyDescent="0.25">
      <c r="E4996" s="63"/>
    </row>
    <row r="4997" spans="5:5" x14ac:dyDescent="0.25">
      <c r="E4997" s="63"/>
    </row>
    <row r="4998" spans="5:5" x14ac:dyDescent="0.25">
      <c r="E4998" s="63"/>
    </row>
    <row r="4999" spans="5:5" x14ac:dyDescent="0.25">
      <c r="E4999" s="63"/>
    </row>
    <row r="5000" spans="5:5" x14ac:dyDescent="0.25">
      <c r="E5000" s="63"/>
    </row>
    <row r="5001" spans="5:5" x14ac:dyDescent="0.25">
      <c r="E5001" s="63"/>
    </row>
    <row r="5002" spans="5:5" x14ac:dyDescent="0.25">
      <c r="E5002" s="63"/>
    </row>
    <row r="5003" spans="5:5" x14ac:dyDescent="0.25">
      <c r="E5003" s="63"/>
    </row>
    <row r="5004" spans="5:5" x14ac:dyDescent="0.25">
      <c r="E5004" s="63"/>
    </row>
    <row r="5005" spans="5:5" x14ac:dyDescent="0.25">
      <c r="E5005" s="63"/>
    </row>
    <row r="5006" spans="5:5" x14ac:dyDescent="0.25">
      <c r="E5006" s="63"/>
    </row>
    <row r="5007" spans="5:5" x14ac:dyDescent="0.25">
      <c r="E5007" s="63"/>
    </row>
    <row r="5008" spans="5:5" x14ac:dyDescent="0.25">
      <c r="E5008" s="63"/>
    </row>
    <row r="5009" spans="5:5" x14ac:dyDescent="0.25">
      <c r="E5009" s="63"/>
    </row>
    <row r="5010" spans="5:5" x14ac:dyDescent="0.25">
      <c r="E5010" s="63"/>
    </row>
    <row r="5011" spans="5:5" x14ac:dyDescent="0.25">
      <c r="E5011" s="63"/>
    </row>
    <row r="5012" spans="5:5" x14ac:dyDescent="0.25">
      <c r="E5012" s="63"/>
    </row>
    <row r="5013" spans="5:5" x14ac:dyDescent="0.25">
      <c r="E5013" s="63"/>
    </row>
    <row r="5014" spans="5:5" x14ac:dyDescent="0.25">
      <c r="E5014" s="63"/>
    </row>
    <row r="5015" spans="5:5" x14ac:dyDescent="0.25">
      <c r="E5015" s="63"/>
    </row>
    <row r="5016" spans="5:5" x14ac:dyDescent="0.25">
      <c r="E5016" s="63"/>
    </row>
    <row r="5017" spans="5:5" x14ac:dyDescent="0.25">
      <c r="E5017" s="63"/>
    </row>
    <row r="5018" spans="5:5" x14ac:dyDescent="0.25">
      <c r="E5018" s="63"/>
    </row>
    <row r="5019" spans="5:5" x14ac:dyDescent="0.25">
      <c r="E5019" s="63"/>
    </row>
    <row r="5020" spans="5:5" x14ac:dyDescent="0.25">
      <c r="E5020" s="63"/>
    </row>
    <row r="5021" spans="5:5" x14ac:dyDescent="0.25">
      <c r="E5021" s="63"/>
    </row>
    <row r="5022" spans="5:5" x14ac:dyDescent="0.25">
      <c r="E5022" s="63"/>
    </row>
    <row r="5023" spans="5:5" x14ac:dyDescent="0.25">
      <c r="E5023" s="63"/>
    </row>
    <row r="5024" spans="5:5" x14ac:dyDescent="0.25">
      <c r="E5024" s="63"/>
    </row>
    <row r="5025" spans="5:5" x14ac:dyDescent="0.25">
      <c r="E5025" s="63"/>
    </row>
    <row r="5026" spans="5:5" x14ac:dyDescent="0.25">
      <c r="E5026" s="63"/>
    </row>
    <row r="5027" spans="5:5" x14ac:dyDescent="0.25">
      <c r="E5027" s="63"/>
    </row>
    <row r="5028" spans="5:5" x14ac:dyDescent="0.25">
      <c r="E5028" s="63"/>
    </row>
    <row r="5029" spans="5:5" x14ac:dyDescent="0.25">
      <c r="E5029" s="63"/>
    </row>
    <row r="5030" spans="5:5" x14ac:dyDescent="0.25">
      <c r="E5030" s="63"/>
    </row>
    <row r="5031" spans="5:5" x14ac:dyDescent="0.25">
      <c r="E5031" s="63"/>
    </row>
    <row r="5032" spans="5:5" x14ac:dyDescent="0.25">
      <c r="E5032" s="63"/>
    </row>
    <row r="5033" spans="5:5" x14ac:dyDescent="0.25">
      <c r="E5033" s="63"/>
    </row>
    <row r="5034" spans="5:5" x14ac:dyDescent="0.25">
      <c r="E5034" s="63"/>
    </row>
    <row r="5035" spans="5:5" x14ac:dyDescent="0.25">
      <c r="E5035" s="63"/>
    </row>
    <row r="5036" spans="5:5" x14ac:dyDescent="0.25">
      <c r="E5036" s="63"/>
    </row>
    <row r="5037" spans="5:5" x14ac:dyDescent="0.25">
      <c r="E5037" s="63"/>
    </row>
    <row r="5038" spans="5:5" x14ac:dyDescent="0.25">
      <c r="E5038" s="63"/>
    </row>
    <row r="5039" spans="5:5" x14ac:dyDescent="0.25">
      <c r="E5039" s="63"/>
    </row>
    <row r="5040" spans="5:5" x14ac:dyDescent="0.25">
      <c r="E5040" s="63"/>
    </row>
    <row r="5041" spans="5:5" x14ac:dyDescent="0.25">
      <c r="E5041" s="63"/>
    </row>
    <row r="5042" spans="5:5" x14ac:dyDescent="0.25">
      <c r="E5042" s="63"/>
    </row>
    <row r="5043" spans="5:5" x14ac:dyDescent="0.25">
      <c r="E5043" s="63"/>
    </row>
    <row r="5044" spans="5:5" x14ac:dyDescent="0.25">
      <c r="E5044" s="63"/>
    </row>
    <row r="5045" spans="5:5" x14ac:dyDescent="0.25">
      <c r="E5045" s="63"/>
    </row>
    <row r="5046" spans="5:5" x14ac:dyDescent="0.25">
      <c r="E5046" s="63"/>
    </row>
    <row r="5047" spans="5:5" x14ac:dyDescent="0.25">
      <c r="E5047" s="63"/>
    </row>
    <row r="5048" spans="5:5" x14ac:dyDescent="0.25">
      <c r="E5048" s="63"/>
    </row>
    <row r="5049" spans="5:5" x14ac:dyDescent="0.25">
      <c r="E5049" s="63"/>
    </row>
    <row r="5050" spans="5:5" x14ac:dyDescent="0.25">
      <c r="E5050" s="63"/>
    </row>
    <row r="5051" spans="5:5" x14ac:dyDescent="0.25">
      <c r="E5051" s="63"/>
    </row>
    <row r="5052" spans="5:5" x14ac:dyDescent="0.25">
      <c r="E5052" s="63"/>
    </row>
    <row r="5053" spans="5:5" x14ac:dyDescent="0.25">
      <c r="E5053" s="63"/>
    </row>
    <row r="5054" spans="5:5" x14ac:dyDescent="0.25">
      <c r="E5054" s="63"/>
    </row>
    <row r="5055" spans="5:5" x14ac:dyDescent="0.25">
      <c r="E5055" s="63"/>
    </row>
    <row r="5056" spans="5:5" x14ac:dyDescent="0.25">
      <c r="E5056" s="63"/>
    </row>
    <row r="5057" spans="5:5" x14ac:dyDescent="0.25">
      <c r="E5057" s="63"/>
    </row>
    <row r="5058" spans="5:5" x14ac:dyDescent="0.25">
      <c r="E5058" s="63"/>
    </row>
    <row r="5059" spans="5:5" x14ac:dyDescent="0.25">
      <c r="E5059" s="63"/>
    </row>
    <row r="5060" spans="5:5" x14ac:dyDescent="0.25">
      <c r="E5060" s="63"/>
    </row>
    <row r="5061" spans="5:5" x14ac:dyDescent="0.25">
      <c r="E5061" s="63"/>
    </row>
    <row r="5062" spans="5:5" x14ac:dyDescent="0.25">
      <c r="E5062" s="63"/>
    </row>
    <row r="5063" spans="5:5" x14ac:dyDescent="0.25">
      <c r="E5063" s="63"/>
    </row>
    <row r="5064" spans="5:5" x14ac:dyDescent="0.25">
      <c r="E5064" s="63"/>
    </row>
    <row r="5065" spans="5:5" x14ac:dyDescent="0.25">
      <c r="E5065" s="63"/>
    </row>
    <row r="5066" spans="5:5" x14ac:dyDescent="0.25">
      <c r="E5066" s="63"/>
    </row>
    <row r="5067" spans="5:5" x14ac:dyDescent="0.25">
      <c r="E5067" s="63"/>
    </row>
    <row r="5068" spans="5:5" x14ac:dyDescent="0.25">
      <c r="E5068" s="63"/>
    </row>
    <row r="5069" spans="5:5" x14ac:dyDescent="0.25">
      <c r="E5069" s="63"/>
    </row>
    <row r="5070" spans="5:5" x14ac:dyDescent="0.25">
      <c r="E5070" s="63"/>
    </row>
    <row r="5071" spans="5:5" x14ac:dyDescent="0.25">
      <c r="E5071" s="63"/>
    </row>
    <row r="5072" spans="5:5" x14ac:dyDescent="0.25">
      <c r="E5072" s="63"/>
    </row>
    <row r="5073" spans="5:5" x14ac:dyDescent="0.25">
      <c r="E5073" s="63"/>
    </row>
    <row r="5074" spans="5:5" x14ac:dyDescent="0.25">
      <c r="E5074" s="63"/>
    </row>
    <row r="5075" spans="5:5" x14ac:dyDescent="0.25">
      <c r="E5075" s="63"/>
    </row>
    <row r="5076" spans="5:5" x14ac:dyDescent="0.25">
      <c r="E5076" s="63"/>
    </row>
    <row r="5077" spans="5:5" x14ac:dyDescent="0.25">
      <c r="E5077" s="63"/>
    </row>
    <row r="5078" spans="5:5" x14ac:dyDescent="0.25">
      <c r="E5078" s="63"/>
    </row>
    <row r="5079" spans="5:5" x14ac:dyDescent="0.25">
      <c r="E5079" s="63"/>
    </row>
    <row r="5080" spans="5:5" x14ac:dyDescent="0.25">
      <c r="E5080" s="63"/>
    </row>
    <row r="5081" spans="5:5" x14ac:dyDescent="0.25">
      <c r="E5081" s="63"/>
    </row>
    <row r="5082" spans="5:5" x14ac:dyDescent="0.25">
      <c r="E5082" s="63"/>
    </row>
    <row r="5083" spans="5:5" x14ac:dyDescent="0.25">
      <c r="E5083" s="63"/>
    </row>
    <row r="5084" spans="5:5" x14ac:dyDescent="0.25">
      <c r="E5084" s="63"/>
    </row>
    <row r="5085" spans="5:5" x14ac:dyDescent="0.25">
      <c r="E5085" s="63"/>
    </row>
    <row r="5086" spans="5:5" x14ac:dyDescent="0.25">
      <c r="E5086" s="63"/>
    </row>
    <row r="5087" spans="5:5" x14ac:dyDescent="0.25">
      <c r="E5087" s="63"/>
    </row>
    <row r="5088" spans="5:5" x14ac:dyDescent="0.25">
      <c r="E5088" s="63"/>
    </row>
    <row r="5089" spans="5:5" x14ac:dyDescent="0.25">
      <c r="E5089" s="63"/>
    </row>
    <row r="5090" spans="5:5" x14ac:dyDescent="0.25">
      <c r="E5090" s="63"/>
    </row>
    <row r="5091" spans="5:5" x14ac:dyDescent="0.25">
      <c r="E5091" s="63"/>
    </row>
    <row r="5092" spans="5:5" x14ac:dyDescent="0.25">
      <c r="E5092" s="63"/>
    </row>
    <row r="5093" spans="5:5" x14ac:dyDescent="0.25">
      <c r="E5093" s="63"/>
    </row>
    <row r="5094" spans="5:5" x14ac:dyDescent="0.25">
      <c r="E5094" s="63"/>
    </row>
    <row r="5095" spans="5:5" x14ac:dyDescent="0.25">
      <c r="E5095" s="63"/>
    </row>
    <row r="5096" spans="5:5" x14ac:dyDescent="0.25">
      <c r="E5096" s="63"/>
    </row>
    <row r="5097" spans="5:5" x14ac:dyDescent="0.25">
      <c r="E5097" s="63"/>
    </row>
    <row r="5098" spans="5:5" x14ac:dyDescent="0.25">
      <c r="E5098" s="63"/>
    </row>
    <row r="5099" spans="5:5" x14ac:dyDescent="0.25">
      <c r="E5099" s="63"/>
    </row>
    <row r="5100" spans="5:5" x14ac:dyDescent="0.25">
      <c r="E5100" s="63"/>
    </row>
    <row r="5101" spans="5:5" x14ac:dyDescent="0.25">
      <c r="E5101" s="63"/>
    </row>
    <row r="5102" spans="5:5" x14ac:dyDescent="0.25">
      <c r="E5102" s="63"/>
    </row>
    <row r="5103" spans="5:5" x14ac:dyDescent="0.25">
      <c r="E5103" s="63"/>
    </row>
    <row r="5104" spans="5:5" x14ac:dyDescent="0.25">
      <c r="E5104" s="63"/>
    </row>
    <row r="5105" spans="5:5" x14ac:dyDescent="0.25">
      <c r="E5105" s="63"/>
    </row>
    <row r="5106" spans="5:5" x14ac:dyDescent="0.25">
      <c r="E5106" s="63"/>
    </row>
    <row r="5107" spans="5:5" x14ac:dyDescent="0.25">
      <c r="E5107" s="63"/>
    </row>
    <row r="5108" spans="5:5" x14ac:dyDescent="0.25">
      <c r="E5108" s="63"/>
    </row>
    <row r="5109" spans="5:5" x14ac:dyDescent="0.25">
      <c r="E5109" s="63"/>
    </row>
    <row r="5110" spans="5:5" x14ac:dyDescent="0.25">
      <c r="E5110" s="63"/>
    </row>
    <row r="5111" spans="5:5" x14ac:dyDescent="0.25">
      <c r="E5111" s="63"/>
    </row>
    <row r="5112" spans="5:5" x14ac:dyDescent="0.25">
      <c r="E5112" s="63"/>
    </row>
    <row r="5113" spans="5:5" x14ac:dyDescent="0.25">
      <c r="E5113" s="63"/>
    </row>
    <row r="5114" spans="5:5" x14ac:dyDescent="0.25">
      <c r="E5114" s="63"/>
    </row>
    <row r="5115" spans="5:5" x14ac:dyDescent="0.25">
      <c r="E5115" s="63"/>
    </row>
    <row r="5116" spans="5:5" x14ac:dyDescent="0.25">
      <c r="E5116" s="63"/>
    </row>
    <row r="5117" spans="5:5" x14ac:dyDescent="0.25">
      <c r="E5117" s="63"/>
    </row>
    <row r="5118" spans="5:5" x14ac:dyDescent="0.25">
      <c r="E5118" s="63"/>
    </row>
    <row r="5119" spans="5:5" x14ac:dyDescent="0.25">
      <c r="E5119" s="63"/>
    </row>
    <row r="5120" spans="5:5" x14ac:dyDescent="0.25">
      <c r="E5120" s="63"/>
    </row>
    <row r="5121" spans="5:5" x14ac:dyDescent="0.25">
      <c r="E5121" s="63"/>
    </row>
    <row r="5122" spans="5:5" x14ac:dyDescent="0.25">
      <c r="E5122" s="63"/>
    </row>
    <row r="5123" spans="5:5" x14ac:dyDescent="0.25">
      <c r="E5123" s="63"/>
    </row>
    <row r="5124" spans="5:5" x14ac:dyDescent="0.25">
      <c r="E5124" s="63"/>
    </row>
    <row r="5125" spans="5:5" x14ac:dyDescent="0.25">
      <c r="E5125" s="63"/>
    </row>
    <row r="5126" spans="5:5" x14ac:dyDescent="0.25">
      <c r="E5126" s="63"/>
    </row>
    <row r="5127" spans="5:5" x14ac:dyDescent="0.25">
      <c r="E5127" s="63"/>
    </row>
    <row r="5128" spans="5:5" x14ac:dyDescent="0.25">
      <c r="E5128" s="63"/>
    </row>
    <row r="5129" spans="5:5" x14ac:dyDescent="0.25">
      <c r="E5129" s="63"/>
    </row>
    <row r="5130" spans="5:5" x14ac:dyDescent="0.25">
      <c r="E5130" s="63"/>
    </row>
    <row r="5131" spans="5:5" x14ac:dyDescent="0.25">
      <c r="E5131" s="63"/>
    </row>
    <row r="5132" spans="5:5" x14ac:dyDescent="0.25">
      <c r="E5132" s="63"/>
    </row>
    <row r="5133" spans="5:5" x14ac:dyDescent="0.25">
      <c r="E5133" s="63"/>
    </row>
    <row r="5134" spans="5:5" x14ac:dyDescent="0.25">
      <c r="E5134" s="63"/>
    </row>
    <row r="5135" spans="5:5" x14ac:dyDescent="0.25">
      <c r="E5135" s="63"/>
    </row>
    <row r="5136" spans="5:5" x14ac:dyDescent="0.25">
      <c r="E5136" s="63"/>
    </row>
    <row r="5137" spans="5:5" x14ac:dyDescent="0.25">
      <c r="E5137" s="63"/>
    </row>
    <row r="5138" spans="5:5" x14ac:dyDescent="0.25">
      <c r="E5138" s="63"/>
    </row>
    <row r="5139" spans="5:5" x14ac:dyDescent="0.25">
      <c r="E5139" s="63"/>
    </row>
    <row r="5140" spans="5:5" x14ac:dyDescent="0.25">
      <c r="E5140" s="63"/>
    </row>
    <row r="5141" spans="5:5" x14ac:dyDescent="0.25">
      <c r="E5141" s="63"/>
    </row>
    <row r="5142" spans="5:5" x14ac:dyDescent="0.25">
      <c r="E5142" s="63"/>
    </row>
    <row r="5143" spans="5:5" x14ac:dyDescent="0.25">
      <c r="E5143" s="63"/>
    </row>
    <row r="5144" spans="5:5" x14ac:dyDescent="0.25">
      <c r="E5144" s="63"/>
    </row>
    <row r="5145" spans="5:5" x14ac:dyDescent="0.25">
      <c r="E5145" s="63"/>
    </row>
    <row r="5146" spans="5:5" x14ac:dyDescent="0.25">
      <c r="E5146" s="63"/>
    </row>
    <row r="5147" spans="5:5" x14ac:dyDescent="0.25">
      <c r="E5147" s="63"/>
    </row>
    <row r="5148" spans="5:5" x14ac:dyDescent="0.25">
      <c r="E5148" s="63"/>
    </row>
    <row r="5149" spans="5:5" x14ac:dyDescent="0.25">
      <c r="E5149" s="63"/>
    </row>
    <row r="5150" spans="5:5" x14ac:dyDescent="0.25">
      <c r="E5150" s="63"/>
    </row>
    <row r="5151" spans="5:5" x14ac:dyDescent="0.25">
      <c r="E5151" s="63"/>
    </row>
    <row r="5152" spans="5:5" x14ac:dyDescent="0.25">
      <c r="E5152" s="63"/>
    </row>
    <row r="5153" spans="5:5" x14ac:dyDescent="0.25">
      <c r="E5153" s="63"/>
    </row>
    <row r="5154" spans="5:5" x14ac:dyDescent="0.25">
      <c r="E5154" s="63"/>
    </row>
    <row r="5155" spans="5:5" x14ac:dyDescent="0.25">
      <c r="E5155" s="63"/>
    </row>
    <row r="5156" spans="5:5" x14ac:dyDescent="0.25">
      <c r="E5156" s="63"/>
    </row>
    <row r="5157" spans="5:5" x14ac:dyDescent="0.25">
      <c r="E5157" s="63"/>
    </row>
    <row r="5158" spans="5:5" x14ac:dyDescent="0.25">
      <c r="E5158" s="63"/>
    </row>
    <row r="5159" spans="5:5" x14ac:dyDescent="0.25">
      <c r="E5159" s="63"/>
    </row>
    <row r="5160" spans="5:5" x14ac:dyDescent="0.25">
      <c r="E5160" s="63"/>
    </row>
    <row r="5161" spans="5:5" x14ac:dyDescent="0.25">
      <c r="E5161" s="63"/>
    </row>
    <row r="5162" spans="5:5" x14ac:dyDescent="0.25">
      <c r="E5162" s="63"/>
    </row>
    <row r="5163" spans="5:5" x14ac:dyDescent="0.25">
      <c r="E5163" s="63"/>
    </row>
    <row r="5164" spans="5:5" x14ac:dyDescent="0.25">
      <c r="E5164" s="63"/>
    </row>
    <row r="5165" spans="5:5" x14ac:dyDescent="0.25">
      <c r="E5165" s="63"/>
    </row>
    <row r="5166" spans="5:5" x14ac:dyDescent="0.25">
      <c r="E5166" s="63"/>
    </row>
    <row r="5167" spans="5:5" x14ac:dyDescent="0.25">
      <c r="E5167" s="63"/>
    </row>
    <row r="5168" spans="5:5" x14ac:dyDescent="0.25">
      <c r="E5168" s="63"/>
    </row>
    <row r="5169" spans="5:5" x14ac:dyDescent="0.25">
      <c r="E5169" s="63"/>
    </row>
    <row r="5170" spans="5:5" x14ac:dyDescent="0.25">
      <c r="E5170" s="63"/>
    </row>
    <row r="5171" spans="5:5" x14ac:dyDescent="0.25">
      <c r="E5171" s="63"/>
    </row>
    <row r="5172" spans="5:5" x14ac:dyDescent="0.25">
      <c r="E5172" s="63"/>
    </row>
    <row r="5173" spans="5:5" x14ac:dyDescent="0.25">
      <c r="E5173" s="63"/>
    </row>
    <row r="5174" spans="5:5" x14ac:dyDescent="0.25">
      <c r="E5174" s="63"/>
    </row>
    <row r="5175" spans="5:5" x14ac:dyDescent="0.25">
      <c r="E5175" s="63"/>
    </row>
    <row r="5176" spans="5:5" x14ac:dyDescent="0.25">
      <c r="E5176" s="63"/>
    </row>
    <row r="5177" spans="5:5" x14ac:dyDescent="0.25">
      <c r="E5177" s="63"/>
    </row>
    <row r="5178" spans="5:5" x14ac:dyDescent="0.25">
      <c r="E5178" s="63"/>
    </row>
    <row r="5179" spans="5:5" x14ac:dyDescent="0.25">
      <c r="E5179" s="63"/>
    </row>
    <row r="5180" spans="5:5" x14ac:dyDescent="0.25">
      <c r="E5180" s="63"/>
    </row>
    <row r="5181" spans="5:5" x14ac:dyDescent="0.25">
      <c r="E5181" s="63"/>
    </row>
    <row r="5182" spans="5:5" x14ac:dyDescent="0.25">
      <c r="E5182" s="63"/>
    </row>
    <row r="5183" spans="5:5" x14ac:dyDescent="0.25">
      <c r="E5183" s="63"/>
    </row>
    <row r="5184" spans="5:5" x14ac:dyDescent="0.25">
      <c r="E5184" s="63"/>
    </row>
    <row r="5185" spans="5:5" x14ac:dyDescent="0.25">
      <c r="E5185" s="63"/>
    </row>
    <row r="5186" spans="5:5" x14ac:dyDescent="0.25">
      <c r="E5186" s="63"/>
    </row>
    <row r="5187" spans="5:5" x14ac:dyDescent="0.25">
      <c r="E5187" s="63"/>
    </row>
    <row r="5188" spans="5:5" x14ac:dyDescent="0.25">
      <c r="E5188" s="63"/>
    </row>
    <row r="5189" spans="5:5" x14ac:dyDescent="0.25">
      <c r="E5189" s="63"/>
    </row>
    <row r="5190" spans="5:5" x14ac:dyDescent="0.25">
      <c r="E5190" s="63"/>
    </row>
    <row r="5191" spans="5:5" x14ac:dyDescent="0.25">
      <c r="E5191" s="63"/>
    </row>
    <row r="5192" spans="5:5" x14ac:dyDescent="0.25">
      <c r="E5192" s="63"/>
    </row>
    <row r="5193" spans="5:5" x14ac:dyDescent="0.25">
      <c r="E5193" s="63"/>
    </row>
    <row r="5194" spans="5:5" x14ac:dyDescent="0.25">
      <c r="E5194" s="63"/>
    </row>
    <row r="5195" spans="5:5" x14ac:dyDescent="0.25">
      <c r="E5195" s="63"/>
    </row>
    <row r="5196" spans="5:5" x14ac:dyDescent="0.25">
      <c r="E5196" s="63"/>
    </row>
    <row r="5197" spans="5:5" x14ac:dyDescent="0.25">
      <c r="E5197" s="63"/>
    </row>
    <row r="5198" spans="5:5" x14ac:dyDescent="0.25">
      <c r="E5198" s="63"/>
    </row>
    <row r="5199" spans="5:5" x14ac:dyDescent="0.25">
      <c r="E5199" s="63"/>
    </row>
    <row r="5200" spans="5:5" x14ac:dyDescent="0.25">
      <c r="E5200" s="63"/>
    </row>
    <row r="5201" spans="5:5" x14ac:dyDescent="0.25">
      <c r="E5201" s="63"/>
    </row>
    <row r="5202" spans="5:5" x14ac:dyDescent="0.25">
      <c r="E5202" s="63"/>
    </row>
    <row r="5203" spans="5:5" x14ac:dyDescent="0.25">
      <c r="E5203" s="63"/>
    </row>
    <row r="5204" spans="5:5" x14ac:dyDescent="0.25">
      <c r="E5204" s="63"/>
    </row>
    <row r="5205" spans="5:5" x14ac:dyDescent="0.25">
      <c r="E5205" s="63"/>
    </row>
    <row r="5206" spans="5:5" x14ac:dyDescent="0.25">
      <c r="E5206" s="63"/>
    </row>
    <row r="5207" spans="5:5" x14ac:dyDescent="0.25">
      <c r="E5207" s="63"/>
    </row>
    <row r="5208" spans="5:5" x14ac:dyDescent="0.25">
      <c r="E5208" s="63"/>
    </row>
    <row r="5209" spans="5:5" x14ac:dyDescent="0.25">
      <c r="E5209" s="63"/>
    </row>
    <row r="5210" spans="5:5" x14ac:dyDescent="0.25">
      <c r="E5210" s="63"/>
    </row>
    <row r="5211" spans="5:5" x14ac:dyDescent="0.25">
      <c r="E5211" s="63"/>
    </row>
    <row r="5212" spans="5:5" x14ac:dyDescent="0.25">
      <c r="E5212" s="63"/>
    </row>
    <row r="5213" spans="5:5" x14ac:dyDescent="0.25">
      <c r="E5213" s="63"/>
    </row>
    <row r="5214" spans="5:5" x14ac:dyDescent="0.25">
      <c r="E5214" s="63"/>
    </row>
    <row r="5215" spans="5:5" x14ac:dyDescent="0.25">
      <c r="E5215" s="63"/>
    </row>
    <row r="5216" spans="5:5" x14ac:dyDescent="0.25">
      <c r="E5216" s="63"/>
    </row>
    <row r="5217" spans="5:5" x14ac:dyDescent="0.25">
      <c r="E5217" s="63"/>
    </row>
    <row r="5218" spans="5:5" x14ac:dyDescent="0.25">
      <c r="E5218" s="63"/>
    </row>
    <row r="5219" spans="5:5" x14ac:dyDescent="0.25">
      <c r="E5219" s="63"/>
    </row>
    <row r="5220" spans="5:5" x14ac:dyDescent="0.25">
      <c r="E5220" s="63"/>
    </row>
    <row r="5221" spans="5:5" x14ac:dyDescent="0.25">
      <c r="E5221" s="63"/>
    </row>
    <row r="5222" spans="5:5" x14ac:dyDescent="0.25">
      <c r="E5222" s="63"/>
    </row>
    <row r="5223" spans="5:5" x14ac:dyDescent="0.25">
      <c r="E5223" s="63"/>
    </row>
    <row r="5224" spans="5:5" x14ac:dyDescent="0.25">
      <c r="E5224" s="63"/>
    </row>
    <row r="5225" spans="5:5" x14ac:dyDescent="0.25">
      <c r="E5225" s="63"/>
    </row>
    <row r="5226" spans="5:5" x14ac:dyDescent="0.25">
      <c r="E5226" s="63"/>
    </row>
    <row r="5227" spans="5:5" x14ac:dyDescent="0.25">
      <c r="E5227" s="63"/>
    </row>
    <row r="5228" spans="5:5" x14ac:dyDescent="0.25">
      <c r="E5228" s="63"/>
    </row>
    <row r="5229" spans="5:5" x14ac:dyDescent="0.25">
      <c r="E5229" s="63"/>
    </row>
    <row r="5230" spans="5:5" x14ac:dyDescent="0.25">
      <c r="E5230" s="63"/>
    </row>
    <row r="5231" spans="5:5" x14ac:dyDescent="0.25">
      <c r="E5231" s="63"/>
    </row>
    <row r="5232" spans="5:5" x14ac:dyDescent="0.25">
      <c r="E5232" s="63"/>
    </row>
    <row r="5233" spans="5:5" x14ac:dyDescent="0.25">
      <c r="E5233" s="63"/>
    </row>
    <row r="5234" spans="5:5" x14ac:dyDescent="0.25">
      <c r="E5234" s="63"/>
    </row>
    <row r="5235" spans="5:5" x14ac:dyDescent="0.25">
      <c r="E5235" s="63"/>
    </row>
    <row r="5236" spans="5:5" x14ac:dyDescent="0.25">
      <c r="E5236" s="63"/>
    </row>
    <row r="5237" spans="5:5" x14ac:dyDescent="0.25">
      <c r="E5237" s="63"/>
    </row>
    <row r="5238" spans="5:5" x14ac:dyDescent="0.25">
      <c r="E5238" s="63"/>
    </row>
    <row r="5239" spans="5:5" x14ac:dyDescent="0.25">
      <c r="E5239" s="63"/>
    </row>
    <row r="5240" spans="5:5" x14ac:dyDescent="0.25">
      <c r="E5240" s="63"/>
    </row>
    <row r="5241" spans="5:5" x14ac:dyDescent="0.25">
      <c r="E5241" s="63"/>
    </row>
    <row r="5242" spans="5:5" x14ac:dyDescent="0.25">
      <c r="E5242" s="63"/>
    </row>
    <row r="5243" spans="5:5" x14ac:dyDescent="0.25">
      <c r="E5243" s="63"/>
    </row>
    <row r="5244" spans="5:5" x14ac:dyDescent="0.25">
      <c r="E5244" s="63"/>
    </row>
    <row r="5245" spans="5:5" x14ac:dyDescent="0.25">
      <c r="E5245" s="63"/>
    </row>
    <row r="5246" spans="5:5" x14ac:dyDescent="0.25">
      <c r="E5246" s="63"/>
    </row>
    <row r="5247" spans="5:5" x14ac:dyDescent="0.25">
      <c r="E5247" s="63"/>
    </row>
    <row r="5248" spans="5:5" x14ac:dyDescent="0.25">
      <c r="E5248" s="63"/>
    </row>
    <row r="5249" spans="5:5" x14ac:dyDescent="0.25">
      <c r="E5249" s="63"/>
    </row>
    <row r="5250" spans="5:5" x14ac:dyDescent="0.25">
      <c r="E5250" s="63"/>
    </row>
    <row r="5251" spans="5:5" x14ac:dyDescent="0.25">
      <c r="E5251" s="63"/>
    </row>
    <row r="5252" spans="5:5" x14ac:dyDescent="0.25">
      <c r="E5252" s="63"/>
    </row>
    <row r="5253" spans="5:5" x14ac:dyDescent="0.25">
      <c r="E5253" s="63"/>
    </row>
    <row r="5254" spans="5:5" x14ac:dyDescent="0.25">
      <c r="E5254" s="63"/>
    </row>
    <row r="5255" spans="5:5" x14ac:dyDescent="0.25">
      <c r="E5255" s="63"/>
    </row>
    <row r="5256" spans="5:5" x14ac:dyDescent="0.25">
      <c r="E5256" s="63"/>
    </row>
    <row r="5257" spans="5:5" x14ac:dyDescent="0.25">
      <c r="E5257" s="63"/>
    </row>
    <row r="5258" spans="5:5" x14ac:dyDescent="0.25">
      <c r="E5258" s="63"/>
    </row>
    <row r="5259" spans="5:5" x14ac:dyDescent="0.25">
      <c r="E5259" s="63"/>
    </row>
    <row r="5260" spans="5:5" x14ac:dyDescent="0.25">
      <c r="E5260" s="63"/>
    </row>
    <row r="5261" spans="5:5" x14ac:dyDescent="0.25">
      <c r="E5261" s="63"/>
    </row>
    <row r="5262" spans="5:5" x14ac:dyDescent="0.25">
      <c r="E5262" s="63"/>
    </row>
    <row r="5263" spans="5:5" x14ac:dyDescent="0.25">
      <c r="E5263" s="63"/>
    </row>
    <row r="5264" spans="5:5" x14ac:dyDescent="0.25">
      <c r="E5264" s="63"/>
    </row>
    <row r="5265" spans="5:5" x14ac:dyDescent="0.25">
      <c r="E5265" s="63"/>
    </row>
    <row r="5266" spans="5:5" x14ac:dyDescent="0.25">
      <c r="E5266" s="63"/>
    </row>
    <row r="5267" spans="5:5" x14ac:dyDescent="0.25">
      <c r="E5267" s="63"/>
    </row>
    <row r="5268" spans="5:5" x14ac:dyDescent="0.25">
      <c r="E5268" s="63"/>
    </row>
    <row r="5269" spans="5:5" x14ac:dyDescent="0.25">
      <c r="E5269" s="63"/>
    </row>
    <row r="5270" spans="5:5" x14ac:dyDescent="0.25">
      <c r="E5270" s="63"/>
    </row>
    <row r="5271" spans="5:5" x14ac:dyDescent="0.25">
      <c r="E5271" s="63"/>
    </row>
    <row r="5272" spans="5:5" x14ac:dyDescent="0.25">
      <c r="E5272" s="63"/>
    </row>
    <row r="5273" spans="5:5" x14ac:dyDescent="0.25">
      <c r="E5273" s="63"/>
    </row>
    <row r="5274" spans="5:5" x14ac:dyDescent="0.25">
      <c r="E5274" s="63"/>
    </row>
    <row r="5275" spans="5:5" x14ac:dyDescent="0.25">
      <c r="E5275" s="63"/>
    </row>
    <row r="5276" spans="5:5" x14ac:dyDescent="0.25">
      <c r="E5276" s="63"/>
    </row>
    <row r="5277" spans="5:5" x14ac:dyDescent="0.25">
      <c r="E5277" s="63"/>
    </row>
    <row r="5278" spans="5:5" x14ac:dyDescent="0.25">
      <c r="E5278" s="63"/>
    </row>
    <row r="5279" spans="5:5" x14ac:dyDescent="0.25">
      <c r="E5279" s="63"/>
    </row>
    <row r="5280" spans="5:5" x14ac:dyDescent="0.25">
      <c r="E5280" s="63"/>
    </row>
    <row r="5281" spans="5:5" x14ac:dyDescent="0.25">
      <c r="E5281" s="63"/>
    </row>
    <row r="5282" spans="5:5" x14ac:dyDescent="0.25">
      <c r="E5282" s="63"/>
    </row>
    <row r="5283" spans="5:5" x14ac:dyDescent="0.25">
      <c r="E5283" s="63"/>
    </row>
    <row r="5284" spans="5:5" x14ac:dyDescent="0.25">
      <c r="E5284" s="63"/>
    </row>
    <row r="5285" spans="5:5" x14ac:dyDescent="0.25">
      <c r="E5285" s="63"/>
    </row>
    <row r="5286" spans="5:5" x14ac:dyDescent="0.25">
      <c r="E5286" s="63"/>
    </row>
    <row r="5287" spans="5:5" x14ac:dyDescent="0.25">
      <c r="E5287" s="63"/>
    </row>
    <row r="5288" spans="5:5" x14ac:dyDescent="0.25">
      <c r="E5288" s="63"/>
    </row>
    <row r="5289" spans="5:5" x14ac:dyDescent="0.25">
      <c r="E5289" s="63"/>
    </row>
    <row r="5290" spans="5:5" x14ac:dyDescent="0.25">
      <c r="E5290" s="63"/>
    </row>
    <row r="5291" spans="5:5" x14ac:dyDescent="0.25">
      <c r="E5291" s="63"/>
    </row>
    <row r="5292" spans="5:5" x14ac:dyDescent="0.25">
      <c r="E5292" s="63"/>
    </row>
    <row r="5293" spans="5:5" x14ac:dyDescent="0.25">
      <c r="E5293" s="63"/>
    </row>
    <row r="5294" spans="5:5" x14ac:dyDescent="0.25">
      <c r="E5294" s="63"/>
    </row>
    <row r="5295" spans="5:5" x14ac:dyDescent="0.25">
      <c r="E5295" s="63"/>
    </row>
    <row r="5296" spans="5:5" x14ac:dyDescent="0.25">
      <c r="E5296" s="63"/>
    </row>
    <row r="5297" spans="5:5" x14ac:dyDescent="0.25">
      <c r="E5297" s="63"/>
    </row>
    <row r="5298" spans="5:5" x14ac:dyDescent="0.25">
      <c r="E5298" s="63"/>
    </row>
    <row r="5299" spans="5:5" x14ac:dyDescent="0.25">
      <c r="E5299" s="63"/>
    </row>
    <row r="5300" spans="5:5" x14ac:dyDescent="0.25">
      <c r="E5300" s="63"/>
    </row>
    <row r="5301" spans="5:5" x14ac:dyDescent="0.25">
      <c r="E5301" s="63"/>
    </row>
    <row r="5302" spans="5:5" x14ac:dyDescent="0.25">
      <c r="E5302" s="63"/>
    </row>
    <row r="5303" spans="5:5" x14ac:dyDescent="0.25">
      <c r="E5303" s="63"/>
    </row>
    <row r="5304" spans="5:5" x14ac:dyDescent="0.25">
      <c r="E5304" s="63"/>
    </row>
    <row r="5305" spans="5:5" x14ac:dyDescent="0.25">
      <c r="E5305" s="63"/>
    </row>
    <row r="5306" spans="5:5" x14ac:dyDescent="0.25">
      <c r="E5306" s="63"/>
    </row>
    <row r="5307" spans="5:5" x14ac:dyDescent="0.25">
      <c r="E5307" s="63"/>
    </row>
    <row r="5308" spans="5:5" x14ac:dyDescent="0.25">
      <c r="E5308" s="63"/>
    </row>
    <row r="5309" spans="5:5" x14ac:dyDescent="0.25">
      <c r="E5309" s="63"/>
    </row>
    <row r="5310" spans="5:5" x14ac:dyDescent="0.25">
      <c r="E5310" s="63"/>
    </row>
    <row r="5311" spans="5:5" x14ac:dyDescent="0.25">
      <c r="E5311" s="63"/>
    </row>
    <row r="5312" spans="5:5" x14ac:dyDescent="0.25">
      <c r="E5312" s="63"/>
    </row>
    <row r="5313" spans="5:5" x14ac:dyDescent="0.25">
      <c r="E5313" s="63"/>
    </row>
    <row r="5314" spans="5:5" x14ac:dyDescent="0.25">
      <c r="E5314" s="63"/>
    </row>
    <row r="5315" spans="5:5" x14ac:dyDescent="0.25">
      <c r="E5315" s="63"/>
    </row>
    <row r="5316" spans="5:5" x14ac:dyDescent="0.25">
      <c r="E5316" s="63"/>
    </row>
    <row r="5317" spans="5:5" x14ac:dyDescent="0.25">
      <c r="E5317" s="63"/>
    </row>
    <row r="5318" spans="5:5" x14ac:dyDescent="0.25">
      <c r="E5318" s="63"/>
    </row>
    <row r="5319" spans="5:5" x14ac:dyDescent="0.25">
      <c r="E5319" s="63"/>
    </row>
    <row r="5320" spans="5:5" x14ac:dyDescent="0.25">
      <c r="E5320" s="63"/>
    </row>
    <row r="5321" spans="5:5" x14ac:dyDescent="0.25">
      <c r="E5321" s="63"/>
    </row>
    <row r="5322" spans="5:5" x14ac:dyDescent="0.25">
      <c r="E5322" s="63"/>
    </row>
    <row r="5323" spans="5:5" x14ac:dyDescent="0.25">
      <c r="E5323" s="63"/>
    </row>
    <row r="5324" spans="5:5" x14ac:dyDescent="0.25">
      <c r="E5324" s="63"/>
    </row>
    <row r="5325" spans="5:5" x14ac:dyDescent="0.25">
      <c r="E5325" s="63"/>
    </row>
    <row r="5326" spans="5:5" x14ac:dyDescent="0.25">
      <c r="E5326" s="63"/>
    </row>
    <row r="5327" spans="5:5" x14ac:dyDescent="0.25">
      <c r="E5327" s="63"/>
    </row>
    <row r="5328" spans="5:5" x14ac:dyDescent="0.25">
      <c r="E5328" s="63"/>
    </row>
    <row r="5329" spans="5:5" x14ac:dyDescent="0.25">
      <c r="E5329" s="63"/>
    </row>
    <row r="5330" spans="5:5" x14ac:dyDescent="0.25">
      <c r="E5330" s="63"/>
    </row>
    <row r="5331" spans="5:5" x14ac:dyDescent="0.25">
      <c r="E5331" s="63"/>
    </row>
    <row r="5332" spans="5:5" x14ac:dyDescent="0.25">
      <c r="E5332" s="63"/>
    </row>
    <row r="5333" spans="5:5" x14ac:dyDescent="0.25">
      <c r="E5333" s="63"/>
    </row>
    <row r="5334" spans="5:5" x14ac:dyDescent="0.25">
      <c r="E5334" s="63"/>
    </row>
    <row r="5335" spans="5:5" x14ac:dyDescent="0.25">
      <c r="E5335" s="63"/>
    </row>
    <row r="5336" spans="5:5" x14ac:dyDescent="0.25">
      <c r="E5336" s="63"/>
    </row>
    <row r="5337" spans="5:5" x14ac:dyDescent="0.25">
      <c r="E5337" s="63"/>
    </row>
    <row r="5338" spans="5:5" x14ac:dyDescent="0.25">
      <c r="E5338" s="63"/>
    </row>
    <row r="5339" spans="5:5" x14ac:dyDescent="0.25">
      <c r="E5339" s="63"/>
    </row>
    <row r="5340" spans="5:5" x14ac:dyDescent="0.25">
      <c r="E5340" s="63"/>
    </row>
    <row r="5341" spans="5:5" x14ac:dyDescent="0.25">
      <c r="E5341" s="63"/>
    </row>
    <row r="5342" spans="5:5" x14ac:dyDescent="0.25">
      <c r="E5342" s="63"/>
    </row>
    <row r="5343" spans="5:5" x14ac:dyDescent="0.25">
      <c r="E5343" s="63"/>
    </row>
    <row r="5344" spans="5:5" x14ac:dyDescent="0.25">
      <c r="E5344" s="63"/>
    </row>
    <row r="5345" spans="5:5" x14ac:dyDescent="0.25">
      <c r="E5345" s="63"/>
    </row>
    <row r="5346" spans="5:5" x14ac:dyDescent="0.25">
      <c r="E5346" s="63"/>
    </row>
    <row r="5347" spans="5:5" x14ac:dyDescent="0.25">
      <c r="E5347" s="63"/>
    </row>
    <row r="5348" spans="5:5" x14ac:dyDescent="0.25">
      <c r="E5348" s="63"/>
    </row>
    <row r="5349" spans="5:5" x14ac:dyDescent="0.25">
      <c r="E5349" s="63"/>
    </row>
    <row r="5350" spans="5:5" x14ac:dyDescent="0.25">
      <c r="E5350" s="63"/>
    </row>
    <row r="5351" spans="5:5" x14ac:dyDescent="0.25">
      <c r="E5351" s="63"/>
    </row>
    <row r="5352" spans="5:5" x14ac:dyDescent="0.25">
      <c r="E5352" s="63"/>
    </row>
    <row r="5353" spans="5:5" x14ac:dyDescent="0.25">
      <c r="E5353" s="63"/>
    </row>
    <row r="5354" spans="5:5" x14ac:dyDescent="0.25">
      <c r="E5354" s="63"/>
    </row>
    <row r="5355" spans="5:5" x14ac:dyDescent="0.25">
      <c r="E5355" s="63"/>
    </row>
    <row r="5356" spans="5:5" x14ac:dyDescent="0.25">
      <c r="E5356" s="63"/>
    </row>
    <row r="5357" spans="5:5" x14ac:dyDescent="0.25">
      <c r="E5357" s="63"/>
    </row>
    <row r="5358" spans="5:5" x14ac:dyDescent="0.25">
      <c r="E5358" s="63"/>
    </row>
    <row r="5359" spans="5:5" x14ac:dyDescent="0.25">
      <c r="E5359" s="63"/>
    </row>
    <row r="5360" spans="5:5" x14ac:dyDescent="0.25">
      <c r="E5360" s="63"/>
    </row>
    <row r="5361" spans="5:5" x14ac:dyDescent="0.25">
      <c r="E5361" s="63"/>
    </row>
    <row r="5362" spans="5:5" x14ac:dyDescent="0.25">
      <c r="E5362" s="63"/>
    </row>
    <row r="5363" spans="5:5" x14ac:dyDescent="0.25">
      <c r="E5363" s="63"/>
    </row>
    <row r="5364" spans="5:5" x14ac:dyDescent="0.25">
      <c r="E5364" s="63"/>
    </row>
    <row r="5365" spans="5:5" x14ac:dyDescent="0.25">
      <c r="E5365" s="63"/>
    </row>
    <row r="5366" spans="5:5" x14ac:dyDescent="0.25">
      <c r="E5366" s="63"/>
    </row>
    <row r="5367" spans="5:5" x14ac:dyDescent="0.25">
      <c r="E5367" s="63"/>
    </row>
    <row r="5368" spans="5:5" x14ac:dyDescent="0.25">
      <c r="E5368" s="63"/>
    </row>
    <row r="5369" spans="5:5" x14ac:dyDescent="0.25">
      <c r="E5369" s="63"/>
    </row>
    <row r="5370" spans="5:5" x14ac:dyDescent="0.25">
      <c r="E5370" s="63"/>
    </row>
    <row r="5371" spans="5:5" x14ac:dyDescent="0.25">
      <c r="E5371" s="63"/>
    </row>
    <row r="5372" spans="5:5" x14ac:dyDescent="0.25">
      <c r="E5372" s="63"/>
    </row>
    <row r="5373" spans="5:5" x14ac:dyDescent="0.25">
      <c r="E5373" s="63"/>
    </row>
    <row r="5374" spans="5:5" x14ac:dyDescent="0.25">
      <c r="E5374" s="63"/>
    </row>
    <row r="5375" spans="5:5" x14ac:dyDescent="0.25">
      <c r="E5375" s="63"/>
    </row>
    <row r="5376" spans="5:5" x14ac:dyDescent="0.25">
      <c r="E5376" s="63"/>
    </row>
    <row r="5377" spans="5:5" x14ac:dyDescent="0.25">
      <c r="E5377" s="63"/>
    </row>
    <row r="5378" spans="5:5" x14ac:dyDescent="0.25">
      <c r="E5378" s="63"/>
    </row>
    <row r="5379" spans="5:5" x14ac:dyDescent="0.25">
      <c r="E5379" s="63"/>
    </row>
    <row r="5380" spans="5:5" x14ac:dyDescent="0.25">
      <c r="E5380" s="63"/>
    </row>
    <row r="5381" spans="5:5" x14ac:dyDescent="0.25">
      <c r="E5381" s="63"/>
    </row>
    <row r="5382" spans="5:5" x14ac:dyDescent="0.25">
      <c r="E5382" s="63"/>
    </row>
    <row r="5383" spans="5:5" x14ac:dyDescent="0.25">
      <c r="E5383" s="63"/>
    </row>
    <row r="5384" spans="5:5" x14ac:dyDescent="0.25">
      <c r="E5384" s="63"/>
    </row>
    <row r="5385" spans="5:5" x14ac:dyDescent="0.25">
      <c r="E5385" s="63"/>
    </row>
    <row r="5386" spans="5:5" x14ac:dyDescent="0.25">
      <c r="E5386" s="63"/>
    </row>
    <row r="5387" spans="5:5" x14ac:dyDescent="0.25">
      <c r="E5387" s="63"/>
    </row>
    <row r="5388" spans="5:5" x14ac:dyDescent="0.25">
      <c r="E5388" s="63"/>
    </row>
    <row r="5389" spans="5:5" x14ac:dyDescent="0.25">
      <c r="E5389" s="63"/>
    </row>
    <row r="5390" spans="5:5" x14ac:dyDescent="0.25">
      <c r="E5390" s="63"/>
    </row>
    <row r="5391" spans="5:5" x14ac:dyDescent="0.25">
      <c r="E5391" s="63"/>
    </row>
    <row r="5392" spans="5:5" x14ac:dyDescent="0.25">
      <c r="E5392" s="63"/>
    </row>
    <row r="5393" spans="5:5" x14ac:dyDescent="0.25">
      <c r="E5393" s="63"/>
    </row>
    <row r="5394" spans="5:5" x14ac:dyDescent="0.25">
      <c r="E5394" s="63"/>
    </row>
    <row r="5395" spans="5:5" x14ac:dyDescent="0.25">
      <c r="E5395" s="63"/>
    </row>
    <row r="5396" spans="5:5" x14ac:dyDescent="0.25">
      <c r="E5396" s="63"/>
    </row>
    <row r="5397" spans="5:5" x14ac:dyDescent="0.25">
      <c r="E5397" s="63"/>
    </row>
    <row r="5398" spans="5:5" x14ac:dyDescent="0.25">
      <c r="E5398" s="63"/>
    </row>
    <row r="5399" spans="5:5" x14ac:dyDescent="0.25">
      <c r="E5399" s="63"/>
    </row>
    <row r="5400" spans="5:5" x14ac:dyDescent="0.25">
      <c r="E5400" s="63"/>
    </row>
    <row r="5401" spans="5:5" x14ac:dyDescent="0.25">
      <c r="E5401" s="63"/>
    </row>
    <row r="5402" spans="5:5" x14ac:dyDescent="0.25">
      <c r="E5402" s="63"/>
    </row>
    <row r="5403" spans="5:5" x14ac:dyDescent="0.25">
      <c r="E5403" s="63"/>
    </row>
    <row r="5404" spans="5:5" x14ac:dyDescent="0.25">
      <c r="E5404" s="63"/>
    </row>
    <row r="5405" spans="5:5" x14ac:dyDescent="0.25">
      <c r="E5405" s="63"/>
    </row>
    <row r="5406" spans="5:5" x14ac:dyDescent="0.25">
      <c r="E5406" s="63"/>
    </row>
    <row r="5407" spans="5:5" x14ac:dyDescent="0.25">
      <c r="E5407" s="63"/>
    </row>
    <row r="5408" spans="5:5" x14ac:dyDescent="0.25">
      <c r="E5408" s="63"/>
    </row>
    <row r="5409" spans="5:5" x14ac:dyDescent="0.25">
      <c r="E5409" s="63"/>
    </row>
    <row r="5410" spans="5:5" x14ac:dyDescent="0.25">
      <c r="E5410" s="63"/>
    </row>
    <row r="5411" spans="5:5" x14ac:dyDescent="0.25">
      <c r="E5411" s="63"/>
    </row>
    <row r="5412" spans="5:5" x14ac:dyDescent="0.25">
      <c r="E5412" s="63"/>
    </row>
    <row r="5413" spans="5:5" x14ac:dyDescent="0.25">
      <c r="E5413" s="63"/>
    </row>
    <row r="5414" spans="5:5" x14ac:dyDescent="0.25">
      <c r="E5414" s="63"/>
    </row>
    <row r="5415" spans="5:5" x14ac:dyDescent="0.25">
      <c r="E5415" s="63"/>
    </row>
    <row r="5416" spans="5:5" x14ac:dyDescent="0.25">
      <c r="E5416" s="63"/>
    </row>
    <row r="5417" spans="5:5" x14ac:dyDescent="0.25">
      <c r="E5417" s="63"/>
    </row>
    <row r="5418" spans="5:5" x14ac:dyDescent="0.25">
      <c r="E5418" s="63"/>
    </row>
    <row r="5419" spans="5:5" x14ac:dyDescent="0.25">
      <c r="E5419" s="63"/>
    </row>
    <row r="5420" spans="5:5" x14ac:dyDescent="0.25">
      <c r="E5420" s="63"/>
    </row>
    <row r="5421" spans="5:5" x14ac:dyDescent="0.25">
      <c r="E5421" s="63"/>
    </row>
    <row r="5422" spans="5:5" x14ac:dyDescent="0.25">
      <c r="E5422" s="63"/>
    </row>
    <row r="5423" spans="5:5" x14ac:dyDescent="0.25">
      <c r="E5423" s="63"/>
    </row>
    <row r="5424" spans="5:5" x14ac:dyDescent="0.25">
      <c r="E5424" s="63"/>
    </row>
    <row r="5425" spans="5:5" x14ac:dyDescent="0.25">
      <c r="E5425" s="63"/>
    </row>
    <row r="5426" spans="5:5" x14ac:dyDescent="0.25">
      <c r="E5426" s="63"/>
    </row>
    <row r="5427" spans="5:5" x14ac:dyDescent="0.25">
      <c r="E5427" s="63"/>
    </row>
    <row r="5428" spans="5:5" x14ac:dyDescent="0.25">
      <c r="E5428" s="63"/>
    </row>
    <row r="5429" spans="5:5" x14ac:dyDescent="0.25">
      <c r="E5429" s="63"/>
    </row>
    <row r="5430" spans="5:5" x14ac:dyDescent="0.25">
      <c r="E5430" s="63"/>
    </row>
    <row r="5431" spans="5:5" x14ac:dyDescent="0.25">
      <c r="E5431" s="63"/>
    </row>
    <row r="5432" spans="5:5" x14ac:dyDescent="0.25">
      <c r="E5432" s="63"/>
    </row>
    <row r="5433" spans="5:5" x14ac:dyDescent="0.25">
      <c r="E5433" s="63"/>
    </row>
    <row r="5434" spans="5:5" x14ac:dyDescent="0.25">
      <c r="E5434" s="63"/>
    </row>
    <row r="5435" spans="5:5" x14ac:dyDescent="0.25">
      <c r="E5435" s="63"/>
    </row>
    <row r="5436" spans="5:5" x14ac:dyDescent="0.25">
      <c r="E5436" s="63"/>
    </row>
    <row r="5437" spans="5:5" x14ac:dyDescent="0.25">
      <c r="E5437" s="63"/>
    </row>
    <row r="5438" spans="5:5" x14ac:dyDescent="0.25">
      <c r="E5438" s="63"/>
    </row>
    <row r="5439" spans="5:5" x14ac:dyDescent="0.25">
      <c r="E5439" s="63"/>
    </row>
    <row r="5440" spans="5:5" x14ac:dyDescent="0.25">
      <c r="E5440" s="63"/>
    </row>
    <row r="5441" spans="5:5" x14ac:dyDescent="0.25">
      <c r="E5441" s="63"/>
    </row>
    <row r="5442" spans="5:5" x14ac:dyDescent="0.25">
      <c r="E5442" s="63"/>
    </row>
    <row r="5443" spans="5:5" x14ac:dyDescent="0.25">
      <c r="E5443" s="63"/>
    </row>
    <row r="5444" spans="5:5" x14ac:dyDescent="0.25">
      <c r="E5444" s="63"/>
    </row>
    <row r="5445" spans="5:5" x14ac:dyDescent="0.25">
      <c r="E5445" s="63"/>
    </row>
    <row r="5446" spans="5:5" x14ac:dyDescent="0.25">
      <c r="E5446" s="63"/>
    </row>
    <row r="5447" spans="5:5" x14ac:dyDescent="0.25">
      <c r="E5447" s="63"/>
    </row>
    <row r="5448" spans="5:5" x14ac:dyDescent="0.25">
      <c r="E5448" s="63"/>
    </row>
    <row r="5449" spans="5:5" x14ac:dyDescent="0.25">
      <c r="E5449" s="63"/>
    </row>
    <row r="5450" spans="5:5" x14ac:dyDescent="0.25">
      <c r="E5450" s="63"/>
    </row>
    <row r="5451" spans="5:5" x14ac:dyDescent="0.25">
      <c r="E5451" s="63"/>
    </row>
    <row r="5452" spans="5:5" x14ac:dyDescent="0.25">
      <c r="E5452" s="63"/>
    </row>
    <row r="5453" spans="5:5" x14ac:dyDescent="0.25">
      <c r="E5453" s="63"/>
    </row>
    <row r="5454" spans="5:5" x14ac:dyDescent="0.25">
      <c r="E5454" s="63"/>
    </row>
    <row r="5455" spans="5:5" x14ac:dyDescent="0.25">
      <c r="E5455" s="63"/>
    </row>
    <row r="5456" spans="5:5" x14ac:dyDescent="0.25">
      <c r="E5456" s="63"/>
    </row>
    <row r="5457" spans="5:5" x14ac:dyDescent="0.25">
      <c r="E5457" s="63"/>
    </row>
    <row r="5458" spans="5:5" x14ac:dyDescent="0.25">
      <c r="E5458" s="63"/>
    </row>
    <row r="5459" spans="5:5" x14ac:dyDescent="0.25">
      <c r="E5459" s="63"/>
    </row>
    <row r="5460" spans="5:5" x14ac:dyDescent="0.25">
      <c r="E5460" s="63"/>
    </row>
    <row r="5461" spans="5:5" x14ac:dyDescent="0.25">
      <c r="E5461" s="63"/>
    </row>
    <row r="5462" spans="5:5" x14ac:dyDescent="0.25">
      <c r="E5462" s="63"/>
    </row>
    <row r="5463" spans="5:5" x14ac:dyDescent="0.25">
      <c r="E5463" s="63"/>
    </row>
    <row r="5464" spans="5:5" x14ac:dyDescent="0.25">
      <c r="E5464" s="63"/>
    </row>
    <row r="5465" spans="5:5" x14ac:dyDescent="0.25">
      <c r="E5465" s="63"/>
    </row>
    <row r="5466" spans="5:5" x14ac:dyDescent="0.25">
      <c r="E5466" s="63"/>
    </row>
    <row r="5467" spans="5:5" x14ac:dyDescent="0.25">
      <c r="E5467" s="63"/>
    </row>
    <row r="5468" spans="5:5" x14ac:dyDescent="0.25">
      <c r="E5468" s="63"/>
    </row>
    <row r="5469" spans="5:5" x14ac:dyDescent="0.25">
      <c r="E5469" s="63"/>
    </row>
    <row r="5470" spans="5:5" x14ac:dyDescent="0.25">
      <c r="E5470" s="63"/>
    </row>
    <row r="5471" spans="5:5" x14ac:dyDescent="0.25">
      <c r="E5471" s="63"/>
    </row>
    <row r="5472" spans="5:5" x14ac:dyDescent="0.25">
      <c r="E5472" s="63"/>
    </row>
    <row r="5473" spans="5:5" x14ac:dyDescent="0.25">
      <c r="E5473" s="63"/>
    </row>
    <row r="5474" spans="5:5" x14ac:dyDescent="0.25">
      <c r="E5474" s="63"/>
    </row>
    <row r="5475" spans="5:5" x14ac:dyDescent="0.25">
      <c r="E5475" s="63"/>
    </row>
    <row r="5476" spans="5:5" x14ac:dyDescent="0.25">
      <c r="E5476" s="63"/>
    </row>
    <row r="5477" spans="5:5" x14ac:dyDescent="0.25">
      <c r="E5477" s="63"/>
    </row>
    <row r="5478" spans="5:5" x14ac:dyDescent="0.25">
      <c r="E5478" s="63"/>
    </row>
    <row r="5479" spans="5:5" x14ac:dyDescent="0.25">
      <c r="E5479" s="63"/>
    </row>
    <row r="5480" spans="5:5" x14ac:dyDescent="0.25">
      <c r="E5480" s="63"/>
    </row>
    <row r="5481" spans="5:5" x14ac:dyDescent="0.25">
      <c r="E5481" s="63"/>
    </row>
    <row r="5482" spans="5:5" x14ac:dyDescent="0.25">
      <c r="E5482" s="63"/>
    </row>
    <row r="5483" spans="5:5" x14ac:dyDescent="0.25">
      <c r="E5483" s="63"/>
    </row>
    <row r="5484" spans="5:5" x14ac:dyDescent="0.25">
      <c r="E5484" s="63"/>
    </row>
    <row r="5485" spans="5:5" x14ac:dyDescent="0.25">
      <c r="E5485" s="63"/>
    </row>
    <row r="5486" spans="5:5" x14ac:dyDescent="0.25">
      <c r="E5486" s="63"/>
    </row>
    <row r="5487" spans="5:5" x14ac:dyDescent="0.25">
      <c r="E5487" s="63"/>
    </row>
    <row r="5488" spans="5:5" x14ac:dyDescent="0.25">
      <c r="E5488" s="63"/>
    </row>
    <row r="5489" spans="5:5" x14ac:dyDescent="0.25">
      <c r="E5489" s="63"/>
    </row>
    <row r="5490" spans="5:5" x14ac:dyDescent="0.25">
      <c r="E5490" s="63"/>
    </row>
    <row r="5491" spans="5:5" x14ac:dyDescent="0.25">
      <c r="E5491" s="63"/>
    </row>
    <row r="5492" spans="5:5" x14ac:dyDescent="0.25">
      <c r="E5492" s="63"/>
    </row>
    <row r="5493" spans="5:5" x14ac:dyDescent="0.25">
      <c r="E5493" s="63"/>
    </row>
    <row r="5494" spans="5:5" x14ac:dyDescent="0.25">
      <c r="E5494" s="63"/>
    </row>
    <row r="5495" spans="5:5" x14ac:dyDescent="0.25">
      <c r="E5495" s="63"/>
    </row>
    <row r="5496" spans="5:5" x14ac:dyDescent="0.25">
      <c r="E5496" s="63"/>
    </row>
    <row r="5497" spans="5:5" x14ac:dyDescent="0.25">
      <c r="E5497" s="63"/>
    </row>
    <row r="5498" spans="5:5" x14ac:dyDescent="0.25">
      <c r="E5498" s="63"/>
    </row>
    <row r="5499" spans="5:5" x14ac:dyDescent="0.25">
      <c r="E5499" s="63"/>
    </row>
    <row r="5500" spans="5:5" x14ac:dyDescent="0.25">
      <c r="E5500" s="63"/>
    </row>
    <row r="5501" spans="5:5" x14ac:dyDescent="0.25">
      <c r="E5501" s="63"/>
    </row>
    <row r="5502" spans="5:5" x14ac:dyDescent="0.25">
      <c r="E5502" s="63"/>
    </row>
    <row r="5503" spans="5:5" x14ac:dyDescent="0.25">
      <c r="E5503" s="63"/>
    </row>
    <row r="5504" spans="5:5" x14ac:dyDescent="0.25">
      <c r="E5504" s="63"/>
    </row>
    <row r="5505" spans="5:5" x14ac:dyDescent="0.25">
      <c r="E5505" s="63"/>
    </row>
    <row r="5506" spans="5:5" x14ac:dyDescent="0.25">
      <c r="E5506" s="63"/>
    </row>
    <row r="5507" spans="5:5" x14ac:dyDescent="0.25">
      <c r="E5507" s="63"/>
    </row>
    <row r="5508" spans="5:5" x14ac:dyDescent="0.25">
      <c r="E5508" s="63"/>
    </row>
    <row r="5509" spans="5:5" x14ac:dyDescent="0.25">
      <c r="E5509" s="63"/>
    </row>
    <row r="5510" spans="5:5" x14ac:dyDescent="0.25">
      <c r="E5510" s="63"/>
    </row>
    <row r="5511" spans="5:5" x14ac:dyDescent="0.25">
      <c r="E5511" s="63"/>
    </row>
    <row r="5512" spans="5:5" x14ac:dyDescent="0.25">
      <c r="E5512" s="63"/>
    </row>
    <row r="5513" spans="5:5" x14ac:dyDescent="0.25">
      <c r="E5513" s="63"/>
    </row>
    <row r="5514" spans="5:5" x14ac:dyDescent="0.25">
      <c r="E5514" s="63"/>
    </row>
    <row r="5515" spans="5:5" x14ac:dyDescent="0.25">
      <c r="E5515" s="63"/>
    </row>
    <row r="5516" spans="5:5" x14ac:dyDescent="0.25">
      <c r="E5516" s="63"/>
    </row>
    <row r="5517" spans="5:5" x14ac:dyDescent="0.25">
      <c r="E5517" s="63"/>
    </row>
    <row r="5518" spans="5:5" x14ac:dyDescent="0.25">
      <c r="E5518" s="63"/>
    </row>
    <row r="5519" spans="5:5" x14ac:dyDescent="0.25">
      <c r="E5519" s="63"/>
    </row>
    <row r="5520" spans="5:5" x14ac:dyDescent="0.25">
      <c r="E5520" s="63"/>
    </row>
    <row r="5521" spans="5:5" x14ac:dyDescent="0.25">
      <c r="E5521" s="63"/>
    </row>
    <row r="5522" spans="5:5" x14ac:dyDescent="0.25">
      <c r="E5522" s="63"/>
    </row>
    <row r="5523" spans="5:5" x14ac:dyDescent="0.25">
      <c r="E5523" s="63"/>
    </row>
    <row r="5524" spans="5:5" x14ac:dyDescent="0.25">
      <c r="E5524" s="63"/>
    </row>
    <row r="5525" spans="5:5" x14ac:dyDescent="0.25">
      <c r="E5525" s="63"/>
    </row>
    <row r="5526" spans="5:5" x14ac:dyDescent="0.25">
      <c r="E5526" s="63"/>
    </row>
    <row r="5527" spans="5:5" x14ac:dyDescent="0.25">
      <c r="E5527" s="63"/>
    </row>
    <row r="5528" spans="5:5" x14ac:dyDescent="0.25">
      <c r="E5528" s="63"/>
    </row>
    <row r="5529" spans="5:5" x14ac:dyDescent="0.25">
      <c r="E5529" s="63"/>
    </row>
    <row r="5530" spans="5:5" x14ac:dyDescent="0.25">
      <c r="E5530" s="63"/>
    </row>
    <row r="5531" spans="5:5" x14ac:dyDescent="0.25">
      <c r="E5531" s="63"/>
    </row>
    <row r="5532" spans="5:5" x14ac:dyDescent="0.25">
      <c r="E5532" s="63"/>
    </row>
    <row r="5533" spans="5:5" x14ac:dyDescent="0.25">
      <c r="E5533" s="63"/>
    </row>
    <row r="5534" spans="5:5" x14ac:dyDescent="0.25">
      <c r="E5534" s="63"/>
    </row>
    <row r="5535" spans="5:5" x14ac:dyDescent="0.25">
      <c r="E5535" s="63"/>
    </row>
    <row r="5536" spans="5:5" x14ac:dyDescent="0.25">
      <c r="E5536" s="63"/>
    </row>
    <row r="5537" spans="5:5" x14ac:dyDescent="0.25">
      <c r="E5537" s="63"/>
    </row>
    <row r="5538" spans="5:5" x14ac:dyDescent="0.25">
      <c r="E5538" s="63"/>
    </row>
    <row r="5539" spans="5:5" x14ac:dyDescent="0.25">
      <c r="E5539" s="63"/>
    </row>
    <row r="5540" spans="5:5" x14ac:dyDescent="0.25">
      <c r="E5540" s="63"/>
    </row>
    <row r="5541" spans="5:5" x14ac:dyDescent="0.25">
      <c r="E5541" s="63"/>
    </row>
    <row r="5542" spans="5:5" x14ac:dyDescent="0.25">
      <c r="E5542" s="63"/>
    </row>
    <row r="5543" spans="5:5" x14ac:dyDescent="0.25">
      <c r="E5543" s="63"/>
    </row>
    <row r="5544" spans="5:5" x14ac:dyDescent="0.25">
      <c r="E5544" s="63"/>
    </row>
    <row r="5545" spans="5:5" x14ac:dyDescent="0.25">
      <c r="E5545" s="63"/>
    </row>
    <row r="5546" spans="5:5" x14ac:dyDescent="0.25">
      <c r="E5546" s="63"/>
    </row>
    <row r="5547" spans="5:5" x14ac:dyDescent="0.25">
      <c r="E5547" s="63"/>
    </row>
    <row r="5548" spans="5:5" x14ac:dyDescent="0.25">
      <c r="E5548" s="63"/>
    </row>
    <row r="5549" spans="5:5" x14ac:dyDescent="0.25">
      <c r="E5549" s="63"/>
    </row>
    <row r="5550" spans="5:5" x14ac:dyDescent="0.25">
      <c r="E5550" s="63"/>
    </row>
    <row r="5551" spans="5:5" x14ac:dyDescent="0.25">
      <c r="E5551" s="63"/>
    </row>
    <row r="5552" spans="5:5" x14ac:dyDescent="0.25">
      <c r="E5552" s="63"/>
    </row>
    <row r="5553" spans="5:5" x14ac:dyDescent="0.25">
      <c r="E5553" s="63"/>
    </row>
    <row r="5554" spans="5:5" x14ac:dyDescent="0.25">
      <c r="E5554" s="63"/>
    </row>
    <row r="5555" spans="5:5" x14ac:dyDescent="0.25">
      <c r="E5555" s="63"/>
    </row>
    <row r="5556" spans="5:5" x14ac:dyDescent="0.25">
      <c r="E5556" s="63"/>
    </row>
    <row r="5557" spans="5:5" x14ac:dyDescent="0.25">
      <c r="E5557" s="63"/>
    </row>
    <row r="5558" spans="5:5" x14ac:dyDescent="0.25">
      <c r="E5558" s="63"/>
    </row>
    <row r="5559" spans="5:5" x14ac:dyDescent="0.25">
      <c r="E5559" s="63"/>
    </row>
    <row r="5560" spans="5:5" x14ac:dyDescent="0.25">
      <c r="E5560" s="63"/>
    </row>
    <row r="5561" spans="5:5" x14ac:dyDescent="0.25">
      <c r="E5561" s="63"/>
    </row>
    <row r="5562" spans="5:5" x14ac:dyDescent="0.25">
      <c r="E5562" s="63"/>
    </row>
    <row r="5563" spans="5:5" x14ac:dyDescent="0.25">
      <c r="E5563" s="63"/>
    </row>
    <row r="5564" spans="5:5" x14ac:dyDescent="0.25">
      <c r="E5564" s="63"/>
    </row>
    <row r="5565" spans="5:5" x14ac:dyDescent="0.25">
      <c r="E5565" s="63"/>
    </row>
    <row r="5566" spans="5:5" x14ac:dyDescent="0.25">
      <c r="E5566" s="63"/>
    </row>
    <row r="5567" spans="5:5" x14ac:dyDescent="0.25">
      <c r="E5567" s="63"/>
    </row>
    <row r="5568" spans="5:5" x14ac:dyDescent="0.25">
      <c r="E5568" s="63"/>
    </row>
    <row r="5569" spans="5:5" x14ac:dyDescent="0.25">
      <c r="E5569" s="63"/>
    </row>
    <row r="5570" spans="5:5" x14ac:dyDescent="0.25">
      <c r="E5570" s="63"/>
    </row>
    <row r="5571" spans="5:5" x14ac:dyDescent="0.25">
      <c r="E5571" s="63"/>
    </row>
    <row r="5572" spans="5:5" x14ac:dyDescent="0.25">
      <c r="E5572" s="63"/>
    </row>
    <row r="5573" spans="5:5" x14ac:dyDescent="0.25">
      <c r="E5573" s="63"/>
    </row>
    <row r="5574" spans="5:5" x14ac:dyDescent="0.25">
      <c r="E5574" s="63"/>
    </row>
    <row r="5575" spans="5:5" x14ac:dyDescent="0.25">
      <c r="E5575" s="63"/>
    </row>
    <row r="5576" spans="5:5" x14ac:dyDescent="0.25">
      <c r="E5576" s="63"/>
    </row>
    <row r="5577" spans="5:5" x14ac:dyDescent="0.25">
      <c r="E5577" s="63"/>
    </row>
    <row r="5578" spans="5:5" x14ac:dyDescent="0.25">
      <c r="E5578" s="63"/>
    </row>
    <row r="5579" spans="5:5" x14ac:dyDescent="0.25">
      <c r="E5579" s="63"/>
    </row>
    <row r="5580" spans="5:5" x14ac:dyDescent="0.25">
      <c r="E5580" s="63"/>
    </row>
    <row r="5581" spans="5:5" x14ac:dyDescent="0.25">
      <c r="E5581" s="63"/>
    </row>
    <row r="5582" spans="5:5" x14ac:dyDescent="0.25">
      <c r="E5582" s="63"/>
    </row>
    <row r="5583" spans="5:5" x14ac:dyDescent="0.25">
      <c r="E5583" s="63"/>
    </row>
    <row r="5584" spans="5:5" x14ac:dyDescent="0.25">
      <c r="E5584" s="63"/>
    </row>
    <row r="5585" spans="5:5" x14ac:dyDescent="0.25">
      <c r="E5585" s="63"/>
    </row>
    <row r="5586" spans="5:5" x14ac:dyDescent="0.25">
      <c r="E5586" s="63"/>
    </row>
    <row r="5587" spans="5:5" x14ac:dyDescent="0.25">
      <c r="E5587" s="63"/>
    </row>
    <row r="5588" spans="5:5" x14ac:dyDescent="0.25">
      <c r="E5588" s="63"/>
    </row>
    <row r="5589" spans="5:5" x14ac:dyDescent="0.25">
      <c r="E5589" s="63"/>
    </row>
    <row r="8874" spans="1:10" s="64" customFormat="1" x14ac:dyDescent="0.25">
      <c r="A8874" s="23"/>
      <c r="B8874" s="49"/>
      <c r="C8874" s="62"/>
      <c r="D8874" s="62"/>
      <c r="E8874" s="28"/>
      <c r="F8874" s="63"/>
      <c r="G8874" s="63"/>
      <c r="H8874" s="63"/>
      <c r="I8874" s="63"/>
      <c r="J8874" s="63"/>
    </row>
    <row r="8875" spans="1:10" s="64" customFormat="1" x14ac:dyDescent="0.25">
      <c r="A8875" s="23"/>
      <c r="B8875" s="49"/>
      <c r="C8875" s="62"/>
      <c r="D8875" s="62"/>
      <c r="E8875" s="28"/>
      <c r="F8875" s="63"/>
      <c r="G8875" s="63"/>
      <c r="H8875" s="63"/>
      <c r="I8875" s="63"/>
      <c r="J8875" s="63"/>
    </row>
    <row r="8876" spans="1:10" s="64" customFormat="1" x14ac:dyDescent="0.25">
      <c r="A8876" s="23"/>
      <c r="B8876" s="49"/>
      <c r="C8876" s="62"/>
      <c r="D8876" s="62"/>
      <c r="E8876" s="28"/>
      <c r="F8876" s="65"/>
      <c r="G8876" s="65"/>
      <c r="H8876" s="65"/>
      <c r="I8876" s="65"/>
      <c r="J8876" s="63"/>
    </row>
    <row r="8877" spans="1:10" s="64" customFormat="1" x14ac:dyDescent="0.25">
      <c r="A8877" s="23"/>
      <c r="B8877" s="49"/>
      <c r="C8877" s="62"/>
      <c r="D8877" s="62"/>
      <c r="E8877" s="28"/>
      <c r="F8877" s="63"/>
      <c r="G8877" s="63"/>
      <c r="H8877" s="63"/>
      <c r="I8877" s="63"/>
      <c r="J8877" s="63"/>
    </row>
    <row r="8878" spans="1:10" s="64" customFormat="1" x14ac:dyDescent="0.25">
      <c r="A8878" s="23"/>
      <c r="B8878" s="49"/>
      <c r="C8878" s="62"/>
      <c r="D8878" s="62"/>
      <c r="E8878" s="28"/>
      <c r="F8878" s="63"/>
      <c r="G8878" s="63"/>
      <c r="H8878" s="63"/>
      <c r="I8878" s="63"/>
      <c r="J8878" s="63"/>
    </row>
    <row r="8879" spans="1:10" s="64" customFormat="1" x14ac:dyDescent="0.25">
      <c r="A8879" s="23"/>
      <c r="B8879" s="49"/>
      <c r="C8879" s="62"/>
      <c r="D8879" s="62"/>
      <c r="E8879" s="28"/>
      <c r="F8879" s="63"/>
      <c r="G8879" s="63"/>
      <c r="H8879" s="63"/>
      <c r="I8879" s="63"/>
      <c r="J8879" s="63"/>
    </row>
    <row r="8880" spans="1:10" s="64" customFormat="1" x14ac:dyDescent="0.25">
      <c r="A8880" s="61"/>
      <c r="B8880" s="62"/>
      <c r="C8880" s="62"/>
      <c r="D8880" s="62"/>
      <c r="E8880" s="28"/>
      <c r="F8880" s="63"/>
      <c r="G8880" s="63"/>
      <c r="H8880" s="63"/>
      <c r="I8880" s="63"/>
      <c r="J8880" s="63"/>
    </row>
    <row r="8881" spans="1:10" s="64" customFormat="1" x14ac:dyDescent="0.25">
      <c r="A8881" s="61"/>
      <c r="B8881" s="62"/>
      <c r="C8881" s="62"/>
      <c r="D8881" s="62"/>
      <c r="E8881" s="28"/>
      <c r="F8881" s="63"/>
      <c r="G8881" s="63"/>
      <c r="H8881" s="63"/>
      <c r="I8881" s="63"/>
      <c r="J8881" s="63"/>
    </row>
    <row r="8882" spans="1:10" s="64" customFormat="1" x14ac:dyDescent="0.25">
      <c r="A8882" s="61"/>
      <c r="B8882" s="62"/>
      <c r="C8882" s="62"/>
      <c r="D8882" s="62"/>
      <c r="E8882" s="28"/>
      <c r="F8882" s="63"/>
      <c r="G8882" s="63"/>
      <c r="H8882" s="63"/>
      <c r="I8882" s="63"/>
      <c r="J8882" s="63"/>
    </row>
    <row r="8883" spans="1:10" s="64" customFormat="1" x14ac:dyDescent="0.25">
      <c r="A8883" s="61"/>
      <c r="B8883" s="62"/>
      <c r="C8883" s="62"/>
      <c r="D8883" s="62"/>
      <c r="E8883" s="28"/>
      <c r="F8883" s="63"/>
      <c r="G8883" s="63"/>
      <c r="H8883" s="63"/>
      <c r="I8883" s="63"/>
      <c r="J8883" s="63"/>
    </row>
    <row r="8884" spans="1:10" s="64" customFormat="1" x14ac:dyDescent="0.25">
      <c r="A8884" s="61"/>
      <c r="B8884" s="62"/>
      <c r="C8884" s="62"/>
      <c r="D8884" s="62"/>
      <c r="E8884" s="28"/>
      <c r="F8884" s="63"/>
      <c r="G8884" s="63"/>
      <c r="H8884" s="63"/>
      <c r="I8884" s="63"/>
      <c r="J8884" s="63"/>
    </row>
    <row r="8885" spans="1:10" s="64" customFormat="1" x14ac:dyDescent="0.25">
      <c r="A8885" s="61"/>
      <c r="B8885" s="62"/>
      <c r="C8885" s="62"/>
      <c r="D8885" s="62"/>
      <c r="E8885" s="28"/>
      <c r="F8885" s="63"/>
      <c r="G8885" s="63"/>
      <c r="H8885" s="63"/>
      <c r="I8885" s="63"/>
      <c r="J8885" s="63"/>
    </row>
    <row r="8886" spans="1:10" s="64" customFormat="1" x14ac:dyDescent="0.25">
      <c r="A8886" s="61"/>
      <c r="B8886" s="62"/>
      <c r="C8886" s="62"/>
      <c r="D8886" s="62"/>
      <c r="E8886" s="28"/>
      <c r="F8886" s="63"/>
      <c r="G8886" s="63"/>
      <c r="H8886" s="63"/>
      <c r="I8886" s="63"/>
      <c r="J8886" s="63"/>
    </row>
    <row r="8887" spans="1:10" s="64" customFormat="1" x14ac:dyDescent="0.25">
      <c r="A8887" s="61"/>
      <c r="B8887" s="62"/>
      <c r="C8887" s="62"/>
      <c r="D8887" s="62"/>
      <c r="E8887" s="28"/>
      <c r="F8887" s="63"/>
      <c r="G8887" s="63"/>
      <c r="H8887" s="63"/>
      <c r="I8887" s="63"/>
      <c r="J8887" s="63"/>
    </row>
    <row r="8888" spans="1:10" s="64" customFormat="1" x14ac:dyDescent="0.25">
      <c r="A8888" s="61"/>
      <c r="B8888" s="62"/>
      <c r="C8888" s="62"/>
      <c r="D8888" s="62"/>
      <c r="E8888" s="28"/>
      <c r="F8888" s="63"/>
      <c r="G8888" s="63"/>
      <c r="H8888" s="63"/>
      <c r="I8888" s="63"/>
      <c r="J8888" s="63"/>
    </row>
    <row r="8889" spans="1:10" s="64" customFormat="1" x14ac:dyDescent="0.25">
      <c r="A8889" s="61"/>
      <c r="B8889" s="62"/>
      <c r="C8889" s="62"/>
      <c r="D8889" s="62"/>
      <c r="E8889" s="28"/>
      <c r="F8889" s="63"/>
      <c r="G8889" s="63"/>
      <c r="H8889" s="63"/>
      <c r="I8889" s="63"/>
      <c r="J8889" s="63"/>
    </row>
    <row r="8890" spans="1:10" s="64" customFormat="1" x14ac:dyDescent="0.25">
      <c r="A8890" s="61"/>
      <c r="B8890" s="62"/>
      <c r="C8890" s="62"/>
      <c r="D8890" s="62"/>
      <c r="E8890" s="28"/>
      <c r="F8890" s="63"/>
      <c r="G8890" s="63"/>
      <c r="H8890" s="63"/>
      <c r="I8890" s="63"/>
      <c r="J8890" s="63"/>
    </row>
    <row r="8891" spans="1:10" s="64" customFormat="1" x14ac:dyDescent="0.25">
      <c r="A8891" s="61"/>
      <c r="B8891" s="62"/>
      <c r="C8891" s="62"/>
      <c r="D8891" s="62"/>
      <c r="E8891" s="28"/>
      <c r="F8891" s="63"/>
      <c r="G8891" s="63"/>
      <c r="H8891" s="63"/>
      <c r="I8891" s="63"/>
      <c r="J8891" s="63"/>
    </row>
    <row r="8892" spans="1:10" s="64" customFormat="1" x14ac:dyDescent="0.25">
      <c r="A8892" s="61"/>
      <c r="B8892" s="62"/>
      <c r="C8892" s="62"/>
      <c r="D8892" s="62"/>
      <c r="E8892" s="28"/>
      <c r="F8892" s="63"/>
      <c r="G8892" s="63"/>
      <c r="H8892" s="63"/>
      <c r="I8892" s="63"/>
      <c r="J8892" s="63"/>
    </row>
    <row r="8893" spans="1:10" s="64" customFormat="1" x14ac:dyDescent="0.25">
      <c r="A8893" s="61"/>
      <c r="B8893" s="62"/>
      <c r="C8893" s="62"/>
      <c r="D8893" s="62"/>
      <c r="E8893" s="28"/>
      <c r="F8893" s="63"/>
      <c r="G8893" s="63"/>
      <c r="H8893" s="63"/>
      <c r="I8893" s="63"/>
      <c r="J8893" s="63"/>
    </row>
    <row r="8894" spans="1:10" s="64" customFormat="1" x14ac:dyDescent="0.25">
      <c r="A8894" s="61"/>
      <c r="B8894" s="62"/>
      <c r="C8894" s="62"/>
      <c r="D8894" s="62"/>
      <c r="E8894" s="28"/>
      <c r="F8894" s="63"/>
      <c r="G8894" s="63"/>
      <c r="H8894" s="63"/>
      <c r="I8894" s="63"/>
      <c r="J8894" s="63"/>
    </row>
    <row r="8895" spans="1:10" s="64" customFormat="1" x14ac:dyDescent="0.25">
      <c r="A8895" s="61"/>
      <c r="B8895" s="62"/>
      <c r="C8895" s="62"/>
      <c r="D8895" s="62"/>
      <c r="E8895" s="28"/>
      <c r="F8895" s="63"/>
      <c r="G8895" s="63"/>
      <c r="H8895" s="63"/>
      <c r="I8895" s="63"/>
      <c r="J8895" s="63"/>
    </row>
    <row r="8896" spans="1:10" s="64" customFormat="1" x14ac:dyDescent="0.25">
      <c r="A8896" s="61"/>
      <c r="B8896" s="62"/>
      <c r="C8896" s="62"/>
      <c r="D8896" s="62"/>
      <c r="E8896" s="28"/>
      <c r="F8896" s="63"/>
      <c r="G8896" s="63"/>
      <c r="H8896" s="63"/>
      <c r="I8896" s="63"/>
      <c r="J8896" s="63"/>
    </row>
    <row r="8897" spans="1:10" s="64" customFormat="1" x14ac:dyDescent="0.25">
      <c r="A8897" s="61"/>
      <c r="B8897" s="62"/>
      <c r="C8897" s="62"/>
      <c r="D8897" s="62"/>
      <c r="E8897" s="28"/>
      <c r="F8897" s="63"/>
      <c r="G8897" s="63"/>
      <c r="H8897" s="63"/>
      <c r="I8897" s="63"/>
      <c r="J8897" s="63"/>
    </row>
    <row r="8898" spans="1:10" s="64" customFormat="1" x14ac:dyDescent="0.25">
      <c r="A8898" s="61"/>
      <c r="B8898" s="62"/>
      <c r="C8898" s="62"/>
      <c r="D8898" s="62"/>
      <c r="E8898" s="28"/>
      <c r="F8898" s="63"/>
      <c r="G8898" s="63"/>
      <c r="H8898" s="63"/>
      <c r="I8898" s="63"/>
      <c r="J8898" s="63"/>
    </row>
    <row r="8899" spans="1:10" s="64" customFormat="1" x14ac:dyDescent="0.25">
      <c r="A8899" s="61"/>
      <c r="B8899" s="62"/>
      <c r="C8899" s="62"/>
      <c r="D8899" s="62"/>
      <c r="E8899" s="28"/>
      <c r="F8899" s="63"/>
      <c r="G8899" s="63"/>
      <c r="H8899" s="63"/>
      <c r="I8899" s="63"/>
      <c r="J8899" s="63"/>
    </row>
    <row r="8900" spans="1:10" s="64" customFormat="1" x14ac:dyDescent="0.25">
      <c r="A8900" s="61"/>
      <c r="B8900" s="62"/>
      <c r="C8900" s="62"/>
      <c r="D8900" s="62"/>
      <c r="E8900" s="28"/>
      <c r="F8900" s="63"/>
      <c r="G8900" s="63"/>
      <c r="H8900" s="63"/>
      <c r="I8900" s="63"/>
      <c r="J8900" s="63"/>
    </row>
    <row r="8901" spans="1:10" s="64" customFormat="1" x14ac:dyDescent="0.25">
      <c r="A8901" s="61"/>
      <c r="B8901" s="62"/>
      <c r="C8901" s="62"/>
      <c r="D8901" s="62"/>
      <c r="E8901" s="28"/>
      <c r="F8901" s="63"/>
      <c r="G8901" s="63"/>
      <c r="H8901" s="63"/>
      <c r="I8901" s="63"/>
      <c r="J8901" s="63"/>
    </row>
    <row r="8902" spans="1:10" s="64" customFormat="1" x14ac:dyDescent="0.25">
      <c r="A8902" s="61"/>
      <c r="B8902" s="62"/>
      <c r="C8902" s="62"/>
      <c r="D8902" s="62"/>
      <c r="E8902" s="28"/>
      <c r="F8902" s="63"/>
      <c r="G8902" s="63"/>
      <c r="H8902" s="63"/>
      <c r="I8902" s="63"/>
      <c r="J8902" s="63"/>
    </row>
    <row r="8903" spans="1:10" s="64" customFormat="1" x14ac:dyDescent="0.25">
      <c r="A8903" s="61"/>
      <c r="B8903" s="62"/>
      <c r="C8903" s="62"/>
      <c r="D8903" s="62"/>
      <c r="E8903" s="28"/>
      <c r="F8903" s="63"/>
      <c r="G8903" s="63"/>
      <c r="H8903" s="63"/>
      <c r="I8903" s="63"/>
      <c r="J8903" s="63"/>
    </row>
    <row r="8904" spans="1:10" s="64" customFormat="1" x14ac:dyDescent="0.25">
      <c r="A8904" s="61"/>
      <c r="B8904" s="62"/>
      <c r="C8904" s="62"/>
      <c r="D8904" s="62"/>
      <c r="E8904" s="28"/>
      <c r="F8904" s="63"/>
      <c r="G8904" s="63"/>
      <c r="H8904" s="63"/>
      <c r="I8904" s="63"/>
      <c r="J8904" s="63"/>
    </row>
    <row r="8905" spans="1:10" s="64" customFormat="1" x14ac:dyDescent="0.25">
      <c r="A8905" s="61"/>
      <c r="B8905" s="62"/>
      <c r="C8905" s="62"/>
      <c r="D8905" s="62"/>
      <c r="E8905" s="28"/>
      <c r="F8905" s="63"/>
      <c r="G8905" s="63"/>
      <c r="H8905" s="63"/>
      <c r="I8905" s="63"/>
      <c r="J8905" s="63"/>
    </row>
    <row r="8906" spans="1:10" s="64" customFormat="1" x14ac:dyDescent="0.25">
      <c r="A8906" s="61"/>
      <c r="B8906" s="62"/>
      <c r="C8906" s="62"/>
      <c r="D8906" s="62"/>
      <c r="E8906" s="28"/>
      <c r="F8906" s="63"/>
      <c r="G8906" s="63"/>
      <c r="H8906" s="63"/>
      <c r="I8906" s="63"/>
      <c r="J8906" s="63"/>
    </row>
    <row r="8907" spans="1:10" s="64" customFormat="1" x14ac:dyDescent="0.25">
      <c r="A8907" s="61"/>
      <c r="B8907" s="62"/>
      <c r="C8907" s="62"/>
      <c r="D8907" s="62"/>
      <c r="E8907" s="28"/>
      <c r="F8907" s="63"/>
      <c r="G8907" s="63"/>
      <c r="H8907" s="63"/>
      <c r="I8907" s="63"/>
      <c r="J8907" s="63"/>
    </row>
    <row r="8908" spans="1:10" s="64" customFormat="1" x14ac:dyDescent="0.25">
      <c r="A8908" s="61"/>
      <c r="B8908" s="62"/>
      <c r="C8908" s="62"/>
      <c r="D8908" s="62"/>
      <c r="E8908" s="28"/>
      <c r="F8908" s="63"/>
      <c r="G8908" s="63"/>
      <c r="H8908" s="63"/>
      <c r="I8908" s="63"/>
      <c r="J8908" s="63"/>
    </row>
    <row r="8909" spans="1:10" s="64" customFormat="1" x14ac:dyDescent="0.25">
      <c r="A8909" s="61"/>
      <c r="B8909" s="62"/>
      <c r="C8909" s="62"/>
      <c r="D8909" s="62"/>
      <c r="E8909" s="28"/>
      <c r="F8909" s="63"/>
      <c r="G8909" s="63"/>
      <c r="H8909" s="63"/>
      <c r="I8909" s="63"/>
      <c r="J8909" s="63"/>
    </row>
    <row r="8910" spans="1:10" s="64" customFormat="1" x14ac:dyDescent="0.25">
      <c r="A8910" s="61"/>
      <c r="B8910" s="62"/>
      <c r="C8910" s="62"/>
      <c r="D8910" s="62"/>
      <c r="E8910" s="28"/>
      <c r="F8910" s="63"/>
      <c r="G8910" s="63"/>
      <c r="H8910" s="63"/>
      <c r="I8910" s="63"/>
      <c r="J8910" s="63"/>
    </row>
    <row r="8911" spans="1:10" s="64" customFormat="1" x14ac:dyDescent="0.25">
      <c r="A8911" s="61"/>
      <c r="B8911" s="62"/>
      <c r="C8911" s="62"/>
      <c r="D8911" s="62"/>
      <c r="E8911" s="28"/>
      <c r="F8911" s="63"/>
      <c r="G8911" s="63"/>
      <c r="H8911" s="63"/>
      <c r="I8911" s="63"/>
      <c r="J8911" s="63"/>
    </row>
    <row r="8912" spans="1:10" s="64" customFormat="1" x14ac:dyDescent="0.25">
      <c r="A8912" s="61"/>
      <c r="B8912" s="62"/>
      <c r="C8912" s="62"/>
      <c r="D8912" s="62"/>
      <c r="E8912" s="28"/>
      <c r="F8912" s="63"/>
      <c r="G8912" s="63"/>
      <c r="H8912" s="63"/>
      <c r="I8912" s="63"/>
      <c r="J8912" s="63"/>
    </row>
    <row r="8913" spans="1:10" s="64" customFormat="1" x14ac:dyDescent="0.25">
      <c r="A8913" s="61"/>
      <c r="B8913" s="62"/>
      <c r="C8913" s="62"/>
      <c r="D8913" s="62"/>
      <c r="E8913" s="28"/>
      <c r="F8913" s="63"/>
      <c r="G8913" s="63"/>
      <c r="H8913" s="63"/>
      <c r="I8913" s="63"/>
      <c r="J8913" s="63"/>
    </row>
    <row r="8914" spans="1:10" s="64" customFormat="1" x14ac:dyDescent="0.25">
      <c r="A8914" s="61"/>
      <c r="B8914" s="62"/>
      <c r="C8914" s="62"/>
      <c r="D8914" s="62"/>
      <c r="E8914" s="28"/>
      <c r="F8914" s="63"/>
      <c r="G8914" s="63"/>
      <c r="H8914" s="63"/>
      <c r="I8914" s="63"/>
      <c r="J8914" s="63"/>
    </row>
    <row r="8915" spans="1:10" s="64" customFormat="1" x14ac:dyDescent="0.25">
      <c r="A8915" s="61"/>
      <c r="B8915" s="62"/>
      <c r="C8915" s="62"/>
      <c r="D8915" s="62"/>
      <c r="E8915" s="28"/>
      <c r="F8915" s="63"/>
      <c r="G8915" s="63"/>
      <c r="H8915" s="63"/>
      <c r="I8915" s="63"/>
      <c r="J8915" s="63"/>
    </row>
    <row r="8916" spans="1:10" s="64" customFormat="1" x14ac:dyDescent="0.25">
      <c r="A8916" s="61"/>
      <c r="B8916" s="62"/>
      <c r="C8916" s="62"/>
      <c r="D8916" s="62"/>
      <c r="E8916" s="28"/>
      <c r="F8916" s="63"/>
      <c r="G8916" s="63"/>
      <c r="H8916" s="63"/>
      <c r="I8916" s="63"/>
      <c r="J8916" s="63"/>
    </row>
    <row r="8917" spans="1:10" s="64" customFormat="1" x14ac:dyDescent="0.25">
      <c r="A8917" s="61"/>
      <c r="B8917" s="62"/>
      <c r="C8917" s="62"/>
      <c r="D8917" s="62"/>
      <c r="E8917" s="28"/>
      <c r="F8917" s="63"/>
      <c r="G8917" s="63"/>
      <c r="H8917" s="63"/>
      <c r="I8917" s="63"/>
      <c r="J8917" s="63"/>
    </row>
    <row r="8918" spans="1:10" s="64" customFormat="1" x14ac:dyDescent="0.25">
      <c r="A8918" s="61"/>
      <c r="B8918" s="62"/>
      <c r="C8918" s="62"/>
      <c r="D8918" s="62"/>
      <c r="E8918" s="28"/>
      <c r="F8918" s="63"/>
      <c r="G8918" s="63"/>
      <c r="H8918" s="63"/>
      <c r="I8918" s="63"/>
      <c r="J8918" s="63"/>
    </row>
    <row r="8919" spans="1:10" s="64" customFormat="1" x14ac:dyDescent="0.25">
      <c r="A8919" s="61"/>
      <c r="B8919" s="62"/>
      <c r="C8919" s="62"/>
      <c r="D8919" s="62"/>
      <c r="E8919" s="28"/>
      <c r="F8919" s="63"/>
      <c r="G8919" s="63"/>
      <c r="H8919" s="63"/>
      <c r="I8919" s="63"/>
      <c r="J8919" s="63"/>
    </row>
    <row r="8920" spans="1:10" s="64" customFormat="1" x14ac:dyDescent="0.25">
      <c r="A8920" s="61"/>
      <c r="B8920" s="62"/>
      <c r="C8920" s="62"/>
      <c r="D8920" s="62"/>
      <c r="E8920" s="28"/>
      <c r="F8920" s="63"/>
      <c r="G8920" s="63"/>
      <c r="H8920" s="63"/>
      <c r="I8920" s="63"/>
      <c r="J8920" s="63"/>
    </row>
    <row r="8921" spans="1:10" s="64" customFormat="1" x14ac:dyDescent="0.25">
      <c r="A8921" s="61"/>
      <c r="B8921" s="62"/>
      <c r="C8921" s="62"/>
      <c r="D8921" s="62"/>
      <c r="E8921" s="28"/>
      <c r="F8921" s="63"/>
      <c r="G8921" s="63"/>
      <c r="H8921" s="63"/>
      <c r="I8921" s="63"/>
      <c r="J8921" s="63"/>
    </row>
    <row r="8922" spans="1:10" s="64" customFormat="1" x14ac:dyDescent="0.25">
      <c r="A8922" s="61"/>
      <c r="B8922" s="62"/>
      <c r="C8922" s="62"/>
      <c r="D8922" s="62"/>
      <c r="E8922" s="28"/>
      <c r="F8922" s="63"/>
      <c r="G8922" s="63"/>
      <c r="H8922" s="63"/>
      <c r="I8922" s="63"/>
      <c r="J8922" s="63"/>
    </row>
    <row r="8923" spans="1:10" s="64" customFormat="1" x14ac:dyDescent="0.25">
      <c r="A8923" s="61"/>
      <c r="B8923" s="62"/>
      <c r="C8923" s="62"/>
      <c r="D8923" s="62"/>
      <c r="E8923" s="28"/>
      <c r="F8923" s="63"/>
      <c r="G8923" s="63"/>
      <c r="H8923" s="63"/>
      <c r="I8923" s="63"/>
      <c r="J8923" s="63"/>
    </row>
    <row r="8924" spans="1:10" s="64" customFormat="1" x14ac:dyDescent="0.25">
      <c r="A8924" s="61"/>
      <c r="B8924" s="62"/>
      <c r="C8924" s="62"/>
      <c r="D8924" s="62"/>
      <c r="E8924" s="28"/>
      <c r="F8924" s="63"/>
      <c r="G8924" s="63"/>
      <c r="H8924" s="63"/>
      <c r="I8924" s="63"/>
      <c r="J8924" s="63"/>
    </row>
    <row r="8925" spans="1:10" s="64" customFormat="1" x14ac:dyDescent="0.25">
      <c r="A8925" s="61"/>
      <c r="B8925" s="62"/>
      <c r="C8925" s="62"/>
      <c r="D8925" s="62"/>
      <c r="E8925" s="28"/>
      <c r="F8925" s="63"/>
      <c r="G8925" s="63"/>
      <c r="H8925" s="63"/>
      <c r="I8925" s="63"/>
      <c r="J8925" s="63"/>
    </row>
    <row r="8926" spans="1:10" s="64" customFormat="1" x14ac:dyDescent="0.25">
      <c r="A8926" s="61"/>
      <c r="B8926" s="62"/>
      <c r="C8926" s="62"/>
      <c r="D8926" s="62"/>
      <c r="E8926" s="28"/>
      <c r="F8926" s="63"/>
      <c r="G8926" s="63"/>
      <c r="H8926" s="63"/>
      <c r="I8926" s="63"/>
      <c r="J8926" s="63"/>
    </row>
    <row r="8927" spans="1:10" s="64" customFormat="1" x14ac:dyDescent="0.25">
      <c r="A8927" s="61"/>
      <c r="B8927" s="62"/>
      <c r="C8927" s="62"/>
      <c r="D8927" s="62"/>
      <c r="E8927" s="28"/>
      <c r="F8927" s="63"/>
      <c r="G8927" s="63"/>
      <c r="H8927" s="63"/>
      <c r="I8927" s="63"/>
      <c r="J8927" s="63"/>
    </row>
    <row r="8928" spans="1:10" s="64" customFormat="1" x14ac:dyDescent="0.25">
      <c r="A8928" s="61"/>
      <c r="B8928" s="62"/>
      <c r="C8928" s="62"/>
      <c r="D8928" s="62"/>
      <c r="E8928" s="28"/>
      <c r="F8928" s="63"/>
      <c r="G8928" s="63"/>
      <c r="H8928" s="63"/>
      <c r="I8928" s="63"/>
      <c r="J8928" s="63"/>
    </row>
    <row r="8929" spans="1:10" s="64" customFormat="1" x14ac:dyDescent="0.25">
      <c r="A8929" s="61"/>
      <c r="B8929" s="62"/>
      <c r="C8929" s="62"/>
      <c r="D8929" s="62"/>
      <c r="E8929" s="28"/>
      <c r="F8929" s="63"/>
      <c r="G8929" s="63"/>
      <c r="H8929" s="63"/>
      <c r="I8929" s="63"/>
      <c r="J8929" s="63"/>
    </row>
    <row r="8930" spans="1:10" s="64" customFormat="1" x14ac:dyDescent="0.25">
      <c r="A8930" s="61"/>
      <c r="B8930" s="62"/>
      <c r="C8930" s="62"/>
      <c r="D8930" s="62"/>
      <c r="E8930" s="28"/>
      <c r="F8930" s="63"/>
      <c r="G8930" s="63"/>
      <c r="H8930" s="63"/>
      <c r="I8930" s="63"/>
      <c r="J8930" s="63"/>
    </row>
    <row r="8931" spans="1:10" s="64" customFormat="1" x14ac:dyDescent="0.25">
      <c r="A8931" s="61"/>
      <c r="B8931" s="62"/>
      <c r="C8931" s="62"/>
      <c r="D8931" s="62"/>
      <c r="E8931" s="28"/>
      <c r="F8931" s="63"/>
      <c r="G8931" s="63"/>
      <c r="H8931" s="63"/>
      <c r="I8931" s="63"/>
      <c r="J8931" s="63"/>
    </row>
    <row r="8932" spans="1:10" s="64" customFormat="1" x14ac:dyDescent="0.25">
      <c r="A8932" s="61"/>
      <c r="B8932" s="62"/>
      <c r="C8932" s="62"/>
      <c r="D8932" s="62"/>
      <c r="E8932" s="28"/>
      <c r="F8932" s="63"/>
      <c r="G8932" s="63"/>
      <c r="H8932" s="63"/>
      <c r="I8932" s="63"/>
      <c r="J8932" s="63"/>
    </row>
    <row r="8933" spans="1:10" s="64" customFormat="1" x14ac:dyDescent="0.25">
      <c r="A8933" s="61"/>
      <c r="B8933" s="62"/>
      <c r="C8933" s="62"/>
      <c r="D8933" s="62"/>
      <c r="E8933" s="28"/>
      <c r="F8933" s="63"/>
      <c r="G8933" s="63"/>
      <c r="H8933" s="63"/>
      <c r="I8933" s="63"/>
      <c r="J8933" s="63"/>
    </row>
    <row r="8934" spans="1:10" s="64" customFormat="1" x14ac:dyDescent="0.25">
      <c r="A8934" s="61"/>
      <c r="B8934" s="62"/>
      <c r="C8934" s="62"/>
      <c r="D8934" s="62"/>
      <c r="E8934" s="28"/>
      <c r="F8934" s="63"/>
      <c r="G8934" s="63"/>
      <c r="H8934" s="63"/>
      <c r="I8934" s="63"/>
      <c r="J8934" s="63"/>
    </row>
    <row r="8935" spans="1:10" s="64" customFormat="1" x14ac:dyDescent="0.25">
      <c r="A8935" s="61"/>
      <c r="B8935" s="62"/>
      <c r="C8935" s="62"/>
      <c r="D8935" s="62"/>
      <c r="E8935" s="28"/>
      <c r="F8935" s="63"/>
      <c r="G8935" s="63"/>
      <c r="H8935" s="63"/>
      <c r="I8935" s="63"/>
      <c r="J8935" s="63"/>
    </row>
    <row r="8936" spans="1:10" s="64" customFormat="1" x14ac:dyDescent="0.25">
      <c r="A8936" s="61"/>
      <c r="B8936" s="62"/>
      <c r="C8936" s="62"/>
      <c r="D8936" s="62"/>
      <c r="E8936" s="28"/>
      <c r="F8936" s="63"/>
      <c r="G8936" s="63"/>
      <c r="H8936" s="63"/>
      <c r="I8936" s="63"/>
      <c r="J8936" s="63"/>
    </row>
    <row r="8937" spans="1:10" s="64" customFormat="1" x14ac:dyDescent="0.25">
      <c r="A8937" s="61"/>
      <c r="B8937" s="62"/>
      <c r="C8937" s="62"/>
      <c r="D8937" s="62"/>
      <c r="E8937" s="28"/>
      <c r="F8937" s="63"/>
      <c r="G8937" s="63"/>
      <c r="H8937" s="63"/>
      <c r="I8937" s="63"/>
      <c r="J8937" s="63"/>
    </row>
    <row r="8938" spans="1:10" s="64" customFormat="1" x14ac:dyDescent="0.25">
      <c r="A8938" s="61"/>
      <c r="B8938" s="62"/>
      <c r="C8938" s="62"/>
      <c r="D8938" s="62"/>
      <c r="E8938" s="28"/>
      <c r="F8938" s="63"/>
      <c r="G8938" s="63"/>
      <c r="H8938" s="63"/>
      <c r="I8938" s="63"/>
      <c r="J8938" s="63"/>
    </row>
    <row r="8939" spans="1:10" s="64" customFormat="1" x14ac:dyDescent="0.25">
      <c r="A8939" s="61"/>
      <c r="B8939" s="62"/>
      <c r="C8939" s="62"/>
      <c r="D8939" s="62"/>
      <c r="E8939" s="28"/>
      <c r="F8939" s="63"/>
      <c r="G8939" s="63"/>
      <c r="H8939" s="63"/>
      <c r="I8939" s="63"/>
      <c r="J8939" s="63"/>
    </row>
    <row r="8940" spans="1:10" s="64" customFormat="1" x14ac:dyDescent="0.25">
      <c r="A8940" s="61"/>
      <c r="B8940" s="62"/>
      <c r="C8940" s="62"/>
      <c r="D8940" s="62"/>
      <c r="E8940" s="28"/>
      <c r="F8940" s="63"/>
      <c r="G8940" s="63"/>
      <c r="H8940" s="63"/>
      <c r="I8940" s="63"/>
      <c r="J8940" s="63"/>
    </row>
    <row r="8941" spans="1:10" s="64" customFormat="1" x14ac:dyDescent="0.25">
      <c r="A8941" s="61"/>
      <c r="B8941" s="62"/>
      <c r="C8941" s="62"/>
      <c r="D8941" s="62"/>
      <c r="E8941" s="28"/>
      <c r="F8941" s="63"/>
      <c r="G8941" s="63"/>
      <c r="H8941" s="63"/>
      <c r="I8941" s="63"/>
      <c r="J8941" s="63"/>
    </row>
    <row r="8942" spans="1:10" s="64" customFormat="1" x14ac:dyDescent="0.25">
      <c r="A8942" s="61"/>
      <c r="B8942" s="62"/>
      <c r="C8942" s="62"/>
      <c r="D8942" s="62"/>
      <c r="E8942" s="28"/>
      <c r="F8942" s="63"/>
      <c r="G8942" s="63"/>
      <c r="H8942" s="63"/>
      <c r="I8942" s="63"/>
      <c r="J8942" s="63"/>
    </row>
    <row r="8943" spans="1:10" s="64" customFormat="1" x14ac:dyDescent="0.25">
      <c r="A8943" s="61"/>
      <c r="B8943" s="62"/>
      <c r="C8943" s="62"/>
      <c r="D8943" s="62"/>
      <c r="E8943" s="28"/>
      <c r="F8943" s="63"/>
      <c r="G8943" s="63"/>
      <c r="H8943" s="63"/>
      <c r="I8943" s="63"/>
      <c r="J8943" s="63"/>
    </row>
    <row r="8944" spans="1:10" s="64" customFormat="1" x14ac:dyDescent="0.25">
      <c r="A8944" s="61"/>
      <c r="B8944" s="62"/>
      <c r="C8944" s="62"/>
      <c r="D8944" s="62"/>
      <c r="E8944" s="28"/>
      <c r="F8944" s="63"/>
      <c r="G8944" s="63"/>
      <c r="H8944" s="63"/>
      <c r="I8944" s="63"/>
      <c r="J8944" s="63"/>
    </row>
    <row r="8945" spans="1:10" s="64" customFormat="1" x14ac:dyDescent="0.25">
      <c r="A8945" s="61"/>
      <c r="B8945" s="62"/>
      <c r="C8945" s="62"/>
      <c r="D8945" s="62"/>
      <c r="E8945" s="28"/>
      <c r="F8945" s="63"/>
      <c r="G8945" s="63"/>
      <c r="H8945" s="63"/>
      <c r="I8945" s="63"/>
      <c r="J8945" s="63"/>
    </row>
    <row r="8946" spans="1:10" s="64" customFormat="1" x14ac:dyDescent="0.25">
      <c r="A8946" s="61"/>
      <c r="B8946" s="62"/>
      <c r="C8946" s="62"/>
      <c r="D8946" s="62"/>
      <c r="E8946" s="28"/>
      <c r="F8946" s="63"/>
      <c r="G8946" s="63"/>
      <c r="H8946" s="63"/>
      <c r="I8946" s="63"/>
      <c r="J8946" s="63"/>
    </row>
    <row r="8947" spans="1:10" s="64" customFormat="1" x14ac:dyDescent="0.25">
      <c r="A8947" s="61"/>
      <c r="B8947" s="62"/>
      <c r="C8947" s="62"/>
      <c r="D8947" s="62"/>
      <c r="E8947" s="28"/>
      <c r="F8947" s="63"/>
      <c r="G8947" s="63"/>
      <c r="H8947" s="63"/>
      <c r="I8947" s="63"/>
      <c r="J8947" s="63"/>
    </row>
    <row r="8948" spans="1:10" s="64" customFormat="1" x14ac:dyDescent="0.25">
      <c r="A8948" s="61"/>
      <c r="B8948" s="62"/>
      <c r="C8948" s="62"/>
      <c r="D8948" s="62"/>
      <c r="E8948" s="28"/>
      <c r="F8948" s="63"/>
      <c r="G8948" s="63"/>
      <c r="H8948" s="63"/>
      <c r="I8948" s="63"/>
      <c r="J8948" s="63"/>
    </row>
    <row r="8949" spans="1:10" s="64" customFormat="1" x14ac:dyDescent="0.25">
      <c r="A8949" s="61"/>
      <c r="B8949" s="62"/>
      <c r="C8949" s="62"/>
      <c r="D8949" s="62"/>
      <c r="E8949" s="28"/>
      <c r="F8949" s="63"/>
      <c r="G8949" s="63"/>
      <c r="H8949" s="63"/>
      <c r="I8949" s="63"/>
      <c r="J8949" s="63"/>
    </row>
    <row r="8950" spans="1:10" s="64" customFormat="1" x14ac:dyDescent="0.25">
      <c r="A8950" s="61"/>
      <c r="B8950" s="62"/>
      <c r="C8950" s="62"/>
      <c r="D8950" s="62"/>
      <c r="E8950" s="28"/>
      <c r="F8950" s="63"/>
      <c r="G8950" s="63"/>
      <c r="H8950" s="63"/>
      <c r="I8950" s="63"/>
      <c r="J8950" s="63"/>
    </row>
    <row r="8951" spans="1:10" s="64" customFormat="1" x14ac:dyDescent="0.25">
      <c r="A8951" s="61"/>
      <c r="B8951" s="62"/>
      <c r="C8951" s="62"/>
      <c r="D8951" s="62"/>
      <c r="E8951" s="28"/>
      <c r="F8951" s="63"/>
      <c r="G8951" s="63"/>
      <c r="H8951" s="63"/>
      <c r="I8951" s="63"/>
      <c r="J8951" s="63"/>
    </row>
    <row r="8952" spans="1:10" s="64" customFormat="1" x14ac:dyDescent="0.25">
      <c r="A8952" s="61"/>
      <c r="B8952" s="62"/>
      <c r="C8952" s="62"/>
      <c r="D8952" s="62"/>
      <c r="E8952" s="28"/>
      <c r="F8952" s="63"/>
      <c r="G8952" s="63"/>
      <c r="H8952" s="63"/>
      <c r="I8952" s="63"/>
      <c r="J8952" s="63"/>
    </row>
    <row r="8953" spans="1:10" s="64" customFormat="1" x14ac:dyDescent="0.25">
      <c r="A8953" s="61"/>
      <c r="B8953" s="62"/>
      <c r="C8953" s="62"/>
      <c r="D8953" s="62"/>
      <c r="E8953" s="28"/>
      <c r="F8953" s="63"/>
      <c r="G8953" s="63"/>
      <c r="H8953" s="63"/>
      <c r="I8953" s="63"/>
      <c r="J8953" s="63"/>
    </row>
    <row r="8954" spans="1:10" s="64" customFormat="1" x14ac:dyDescent="0.25">
      <c r="A8954" s="61"/>
      <c r="B8954" s="62"/>
      <c r="C8954" s="62"/>
      <c r="D8954" s="62"/>
      <c r="E8954" s="28"/>
      <c r="F8954" s="63"/>
      <c r="G8954" s="63"/>
      <c r="H8954" s="63"/>
      <c r="I8954" s="63"/>
      <c r="J8954" s="63"/>
    </row>
    <row r="8955" spans="1:10" s="64" customFormat="1" x14ac:dyDescent="0.25">
      <c r="A8955" s="61"/>
      <c r="B8955" s="62"/>
      <c r="C8955" s="62"/>
      <c r="D8955" s="62"/>
      <c r="E8955" s="28"/>
      <c r="F8955" s="63"/>
      <c r="G8955" s="63"/>
      <c r="H8955" s="63"/>
      <c r="I8955" s="63"/>
      <c r="J8955" s="63"/>
    </row>
    <row r="8956" spans="1:10" s="64" customFormat="1" x14ac:dyDescent="0.25">
      <c r="A8956" s="61"/>
      <c r="B8956" s="62"/>
      <c r="C8956" s="62"/>
      <c r="D8956" s="62"/>
      <c r="E8956" s="28"/>
      <c r="F8956" s="63"/>
      <c r="G8956" s="63"/>
      <c r="H8956" s="63"/>
      <c r="I8956" s="63"/>
      <c r="J8956" s="63"/>
    </row>
    <row r="8957" spans="1:10" s="64" customFormat="1" x14ac:dyDescent="0.25">
      <c r="A8957" s="61"/>
      <c r="B8957" s="62"/>
      <c r="C8957" s="62"/>
      <c r="D8957" s="62"/>
      <c r="E8957" s="28"/>
      <c r="F8957" s="63"/>
      <c r="G8957" s="63"/>
      <c r="H8957" s="63"/>
      <c r="I8957" s="63"/>
      <c r="J8957" s="63"/>
    </row>
    <row r="8958" spans="1:10" s="64" customFormat="1" x14ac:dyDescent="0.25">
      <c r="A8958" s="61"/>
      <c r="B8958" s="62"/>
      <c r="C8958" s="62"/>
      <c r="D8958" s="62"/>
      <c r="E8958" s="28"/>
      <c r="F8958" s="63"/>
      <c r="G8958" s="63"/>
      <c r="H8958" s="63"/>
      <c r="I8958" s="63"/>
      <c r="J8958" s="63"/>
    </row>
    <row r="8959" spans="1:10" s="64" customFormat="1" x14ac:dyDescent="0.25">
      <c r="A8959" s="61"/>
      <c r="B8959" s="62"/>
      <c r="C8959" s="62"/>
      <c r="D8959" s="62"/>
      <c r="E8959" s="28"/>
      <c r="F8959" s="63"/>
      <c r="G8959" s="63"/>
      <c r="H8959" s="63"/>
      <c r="I8959" s="63"/>
      <c r="J8959" s="63"/>
    </row>
    <row r="8960" spans="1:10" s="64" customFormat="1" x14ac:dyDescent="0.25">
      <c r="A8960" s="61"/>
      <c r="B8960" s="62"/>
      <c r="C8960" s="62"/>
      <c r="D8960" s="62"/>
      <c r="E8960" s="28"/>
      <c r="F8960" s="63"/>
      <c r="G8960" s="63"/>
      <c r="H8960" s="63"/>
      <c r="I8960" s="63"/>
      <c r="J8960" s="63"/>
    </row>
    <row r="8961" spans="1:10" s="64" customFormat="1" x14ac:dyDescent="0.25">
      <c r="A8961" s="61"/>
      <c r="B8961" s="62"/>
      <c r="C8961" s="62"/>
      <c r="D8961" s="62"/>
      <c r="E8961" s="28"/>
      <c r="F8961" s="63"/>
      <c r="G8961" s="63"/>
      <c r="H8961" s="63"/>
      <c r="I8961" s="63"/>
      <c r="J8961" s="63"/>
    </row>
    <row r="8962" spans="1:10" s="64" customFormat="1" x14ac:dyDescent="0.25">
      <c r="A8962" s="61"/>
      <c r="B8962" s="62"/>
      <c r="C8962" s="62"/>
      <c r="D8962" s="62"/>
      <c r="E8962" s="28"/>
      <c r="F8962" s="63"/>
      <c r="G8962" s="63"/>
      <c r="H8962" s="63"/>
      <c r="I8962" s="63"/>
      <c r="J8962" s="63"/>
    </row>
    <row r="8963" spans="1:10" s="64" customFormat="1" x14ac:dyDescent="0.25">
      <c r="A8963" s="61"/>
      <c r="B8963" s="62"/>
      <c r="C8963" s="62"/>
      <c r="D8963" s="62"/>
      <c r="E8963" s="28"/>
      <c r="F8963" s="63"/>
      <c r="G8963" s="63"/>
      <c r="H8963" s="63"/>
      <c r="I8963" s="63"/>
      <c r="J8963" s="63"/>
    </row>
    <row r="8964" spans="1:10" s="64" customFormat="1" x14ac:dyDescent="0.25">
      <c r="A8964" s="61"/>
      <c r="B8964" s="62"/>
      <c r="C8964" s="62"/>
      <c r="D8964" s="62"/>
      <c r="E8964" s="28"/>
      <c r="F8964" s="63"/>
      <c r="G8964" s="63"/>
      <c r="H8964" s="63"/>
      <c r="I8964" s="63"/>
      <c r="J8964" s="63"/>
    </row>
    <row r="8965" spans="1:10" s="64" customFormat="1" x14ac:dyDescent="0.25">
      <c r="A8965" s="61"/>
      <c r="B8965" s="62"/>
      <c r="C8965" s="62"/>
      <c r="D8965" s="62"/>
      <c r="E8965" s="28"/>
      <c r="F8965" s="63"/>
      <c r="G8965" s="63"/>
      <c r="H8965" s="63"/>
      <c r="I8965" s="63"/>
      <c r="J8965" s="63"/>
    </row>
    <row r="8966" spans="1:10" s="64" customFormat="1" x14ac:dyDescent="0.25">
      <c r="A8966" s="61"/>
      <c r="B8966" s="62"/>
      <c r="C8966" s="62"/>
      <c r="D8966" s="62"/>
      <c r="E8966" s="28"/>
      <c r="F8966" s="63"/>
      <c r="G8966" s="63"/>
      <c r="H8966" s="63"/>
      <c r="I8966" s="63"/>
      <c r="J8966" s="63"/>
    </row>
    <row r="8967" spans="1:10" s="64" customFormat="1" x14ac:dyDescent="0.25">
      <c r="A8967" s="61"/>
      <c r="B8967" s="62"/>
      <c r="C8967" s="62"/>
      <c r="D8967" s="62"/>
      <c r="E8967" s="28"/>
      <c r="F8967" s="63"/>
      <c r="G8967" s="63"/>
      <c r="H8967" s="63"/>
      <c r="I8967" s="63"/>
      <c r="J8967" s="63"/>
    </row>
    <row r="8968" spans="1:10" s="64" customFormat="1" x14ac:dyDescent="0.25">
      <c r="A8968" s="61"/>
      <c r="B8968" s="62"/>
      <c r="C8968" s="62"/>
      <c r="D8968" s="62"/>
      <c r="E8968" s="28"/>
      <c r="F8968" s="63"/>
      <c r="G8968" s="63"/>
      <c r="H8968" s="63"/>
      <c r="I8968" s="63"/>
      <c r="J8968" s="63"/>
    </row>
    <row r="8969" spans="1:10" s="64" customFormat="1" x14ac:dyDescent="0.25">
      <c r="A8969" s="61"/>
      <c r="B8969" s="62"/>
      <c r="C8969" s="62"/>
      <c r="D8969" s="62"/>
      <c r="E8969" s="28"/>
      <c r="F8969" s="63"/>
      <c r="G8969" s="63"/>
      <c r="H8969" s="63"/>
      <c r="I8969" s="63"/>
      <c r="J8969" s="63"/>
    </row>
    <row r="8970" spans="1:10" s="64" customFormat="1" x14ac:dyDescent="0.25">
      <c r="A8970" s="61"/>
      <c r="B8970" s="62"/>
      <c r="C8970" s="62"/>
      <c r="D8970" s="62"/>
      <c r="E8970" s="28"/>
      <c r="F8970" s="63"/>
      <c r="G8970" s="63"/>
      <c r="H8970" s="63"/>
      <c r="I8970" s="63"/>
      <c r="J8970" s="63"/>
    </row>
    <row r="8971" spans="1:10" s="64" customFormat="1" x14ac:dyDescent="0.25">
      <c r="A8971" s="61"/>
      <c r="B8971" s="62"/>
      <c r="C8971" s="62"/>
      <c r="D8971" s="62"/>
      <c r="E8971" s="28"/>
      <c r="F8971" s="63"/>
      <c r="G8971" s="63"/>
      <c r="H8971" s="63"/>
      <c r="I8971" s="63"/>
      <c r="J8971" s="63"/>
    </row>
    <row r="8972" spans="1:10" s="64" customFormat="1" x14ac:dyDescent="0.25">
      <c r="A8972" s="61"/>
      <c r="B8972" s="62"/>
      <c r="C8972" s="62"/>
      <c r="D8972" s="62"/>
      <c r="E8972" s="28"/>
      <c r="F8972" s="63"/>
      <c r="G8972" s="63"/>
      <c r="H8972" s="63"/>
      <c r="I8972" s="63"/>
      <c r="J8972" s="63"/>
    </row>
    <row r="8973" spans="1:10" s="64" customFormat="1" x14ac:dyDescent="0.25">
      <c r="A8973" s="61"/>
      <c r="B8973" s="62"/>
      <c r="C8973" s="62"/>
      <c r="D8973" s="62"/>
      <c r="E8973" s="28"/>
      <c r="F8973" s="63"/>
      <c r="G8973" s="63"/>
      <c r="H8973" s="63"/>
      <c r="I8973" s="63"/>
      <c r="J8973" s="63"/>
    </row>
    <row r="8974" spans="1:10" s="64" customFormat="1" x14ac:dyDescent="0.25">
      <c r="A8974" s="61"/>
      <c r="B8974" s="62"/>
      <c r="C8974" s="62"/>
      <c r="D8974" s="62"/>
      <c r="E8974" s="28"/>
      <c r="F8974" s="63"/>
      <c r="G8974" s="63"/>
      <c r="H8974" s="63"/>
      <c r="I8974" s="63"/>
      <c r="J8974" s="63"/>
    </row>
    <row r="8975" spans="1:10" s="64" customFormat="1" x14ac:dyDescent="0.25">
      <c r="A8975" s="61"/>
      <c r="B8975" s="62"/>
      <c r="C8975" s="62"/>
      <c r="D8975" s="62"/>
      <c r="E8975" s="28"/>
      <c r="F8975" s="63"/>
      <c r="G8975" s="63"/>
      <c r="H8975" s="63"/>
      <c r="I8975" s="63"/>
      <c r="J8975" s="63"/>
    </row>
    <row r="8976" spans="1:10" s="64" customFormat="1" x14ac:dyDescent="0.25">
      <c r="A8976" s="61"/>
      <c r="B8976" s="62"/>
      <c r="C8976" s="62"/>
      <c r="D8976" s="62"/>
      <c r="E8976" s="28"/>
      <c r="F8976" s="63"/>
      <c r="G8976" s="63"/>
      <c r="H8976" s="63"/>
      <c r="I8976" s="63"/>
      <c r="J8976" s="63"/>
    </row>
    <row r="8977" spans="1:10" s="64" customFormat="1" x14ac:dyDescent="0.25">
      <c r="A8977" s="61"/>
      <c r="B8977" s="62"/>
      <c r="C8977" s="62"/>
      <c r="D8977" s="62"/>
      <c r="E8977" s="28"/>
      <c r="F8977" s="63"/>
      <c r="G8977" s="63"/>
      <c r="H8977" s="63"/>
      <c r="I8977" s="63"/>
      <c r="J8977" s="63"/>
    </row>
    <row r="8978" spans="1:10" s="64" customFormat="1" x14ac:dyDescent="0.25">
      <c r="A8978" s="61"/>
      <c r="B8978" s="62"/>
      <c r="C8978" s="62"/>
      <c r="D8978" s="62"/>
      <c r="E8978" s="28"/>
      <c r="F8978" s="63"/>
      <c r="G8978" s="63"/>
      <c r="H8978" s="63"/>
      <c r="I8978" s="63"/>
      <c r="J8978" s="63"/>
    </row>
    <row r="8979" spans="1:10" s="64" customFormat="1" x14ac:dyDescent="0.25">
      <c r="A8979" s="61"/>
      <c r="B8979" s="62"/>
      <c r="C8979" s="62"/>
      <c r="D8979" s="62"/>
      <c r="E8979" s="28"/>
      <c r="F8979" s="63"/>
      <c r="G8979" s="63"/>
      <c r="H8979" s="63"/>
      <c r="I8979" s="63"/>
      <c r="J8979" s="63"/>
    </row>
    <row r="8980" spans="1:10" s="64" customFormat="1" x14ac:dyDescent="0.25">
      <c r="A8980" s="61"/>
      <c r="B8980" s="62"/>
      <c r="C8980" s="62"/>
      <c r="D8980" s="62"/>
      <c r="E8980" s="28"/>
      <c r="F8980" s="63"/>
      <c r="G8980" s="63"/>
      <c r="H8980" s="63"/>
      <c r="I8980" s="63"/>
      <c r="J8980" s="63"/>
    </row>
    <row r="8981" spans="1:10" s="64" customFormat="1" x14ac:dyDescent="0.25">
      <c r="A8981" s="61"/>
      <c r="B8981" s="62"/>
      <c r="C8981" s="62"/>
      <c r="D8981" s="62"/>
      <c r="E8981" s="28"/>
      <c r="F8981" s="63"/>
      <c r="G8981" s="63"/>
      <c r="H8981" s="63"/>
      <c r="I8981" s="63"/>
      <c r="J8981" s="63"/>
    </row>
    <row r="8982" spans="1:10" s="64" customFormat="1" x14ac:dyDescent="0.25">
      <c r="A8982" s="61"/>
      <c r="B8982" s="62"/>
      <c r="C8982" s="62"/>
      <c r="D8982" s="62"/>
      <c r="E8982" s="28"/>
      <c r="F8982" s="63"/>
      <c r="G8982" s="63"/>
      <c r="H8982" s="63"/>
      <c r="I8982" s="63"/>
      <c r="J8982" s="63"/>
    </row>
    <row r="8983" spans="1:10" s="64" customFormat="1" x14ac:dyDescent="0.25">
      <c r="A8983" s="61"/>
      <c r="B8983" s="62"/>
      <c r="C8983" s="62"/>
      <c r="D8983" s="62"/>
      <c r="E8983" s="28"/>
      <c r="F8983" s="63"/>
      <c r="G8983" s="63"/>
      <c r="H8983" s="63"/>
      <c r="I8983" s="63"/>
      <c r="J8983" s="63"/>
    </row>
    <row r="8984" spans="1:10" s="64" customFormat="1" x14ac:dyDescent="0.25">
      <c r="A8984" s="61"/>
      <c r="B8984" s="62"/>
      <c r="C8984" s="62"/>
      <c r="D8984" s="62"/>
      <c r="E8984" s="28"/>
      <c r="F8984" s="63"/>
      <c r="G8984" s="63"/>
      <c r="H8984" s="63"/>
      <c r="I8984" s="63"/>
      <c r="J8984" s="63"/>
    </row>
    <row r="8985" spans="1:10" s="64" customFormat="1" x14ac:dyDescent="0.25">
      <c r="A8985" s="61"/>
      <c r="B8985" s="62"/>
      <c r="C8985" s="62"/>
      <c r="D8985" s="62"/>
      <c r="E8985" s="28"/>
      <c r="F8985" s="63"/>
      <c r="G8985" s="63"/>
      <c r="H8985" s="63"/>
      <c r="I8985" s="63"/>
      <c r="J8985" s="63"/>
    </row>
    <row r="8986" spans="1:10" s="64" customFormat="1" x14ac:dyDescent="0.25">
      <c r="A8986" s="61"/>
      <c r="B8986" s="62"/>
      <c r="C8986" s="62"/>
      <c r="D8986" s="62"/>
      <c r="E8986" s="28"/>
      <c r="F8986" s="63"/>
      <c r="G8986" s="63"/>
      <c r="H8986" s="63"/>
      <c r="I8986" s="63"/>
      <c r="J8986" s="63"/>
    </row>
    <row r="8987" spans="1:10" s="64" customFormat="1" x14ac:dyDescent="0.25">
      <c r="A8987" s="61"/>
      <c r="B8987" s="62"/>
      <c r="C8987" s="62"/>
      <c r="D8987" s="62"/>
      <c r="E8987" s="28"/>
      <c r="F8987" s="63"/>
      <c r="G8987" s="63"/>
      <c r="H8987" s="63"/>
      <c r="I8987" s="63"/>
      <c r="J8987" s="63"/>
    </row>
    <row r="8988" spans="1:10" s="64" customFormat="1" x14ac:dyDescent="0.25">
      <c r="A8988" s="61"/>
      <c r="B8988" s="62"/>
      <c r="C8988" s="62"/>
      <c r="D8988" s="62"/>
      <c r="E8988" s="28"/>
      <c r="F8988" s="63"/>
      <c r="G8988" s="63"/>
      <c r="H8988" s="63"/>
      <c r="I8988" s="63"/>
      <c r="J8988" s="63"/>
    </row>
    <row r="8989" spans="1:10" s="64" customFormat="1" x14ac:dyDescent="0.25">
      <c r="A8989" s="61"/>
      <c r="B8989" s="62"/>
      <c r="C8989" s="62"/>
      <c r="D8989" s="62"/>
      <c r="E8989" s="28"/>
      <c r="F8989" s="63"/>
      <c r="G8989" s="63"/>
      <c r="H8989" s="63"/>
      <c r="I8989" s="63"/>
      <c r="J8989" s="63"/>
    </row>
    <row r="8990" spans="1:10" s="64" customFormat="1" x14ac:dyDescent="0.25">
      <c r="A8990" s="61"/>
      <c r="B8990" s="62"/>
      <c r="C8990" s="62"/>
      <c r="D8990" s="62"/>
      <c r="E8990" s="28"/>
      <c r="F8990" s="63"/>
      <c r="G8990" s="63"/>
      <c r="H8990" s="63"/>
      <c r="I8990" s="63"/>
      <c r="J8990" s="63"/>
    </row>
    <row r="8991" spans="1:10" s="64" customFormat="1" x14ac:dyDescent="0.25">
      <c r="A8991" s="61"/>
      <c r="B8991" s="62"/>
      <c r="C8991" s="62"/>
      <c r="D8991" s="62"/>
      <c r="E8991" s="28"/>
      <c r="F8991" s="63"/>
      <c r="G8991" s="63"/>
      <c r="H8991" s="63"/>
      <c r="I8991" s="63"/>
      <c r="J8991" s="63"/>
    </row>
    <row r="8992" spans="1:10" s="64" customFormat="1" x14ac:dyDescent="0.25">
      <c r="A8992" s="61"/>
      <c r="B8992" s="62"/>
      <c r="C8992" s="62"/>
      <c r="D8992" s="62"/>
      <c r="E8992" s="28"/>
      <c r="F8992" s="63"/>
      <c r="G8992" s="63"/>
      <c r="H8992" s="63"/>
      <c r="I8992" s="63"/>
      <c r="J8992" s="63"/>
    </row>
    <row r="8993" spans="1:10" s="64" customFormat="1" x14ac:dyDescent="0.25">
      <c r="A8993" s="61"/>
      <c r="B8993" s="62"/>
      <c r="C8993" s="62"/>
      <c r="D8993" s="62"/>
      <c r="E8993" s="28"/>
      <c r="F8993" s="63"/>
      <c r="G8993" s="63"/>
      <c r="H8993" s="63"/>
      <c r="I8993" s="63"/>
      <c r="J8993" s="63"/>
    </row>
    <row r="8994" spans="1:10" s="64" customFormat="1" x14ac:dyDescent="0.25">
      <c r="A8994" s="61"/>
      <c r="B8994" s="62"/>
      <c r="C8994" s="62"/>
      <c r="D8994" s="62"/>
      <c r="E8994" s="28"/>
      <c r="F8994" s="63"/>
      <c r="G8994" s="63"/>
      <c r="H8994" s="63"/>
      <c r="I8994" s="63"/>
      <c r="J8994" s="63"/>
    </row>
    <row r="8995" spans="1:10" s="64" customFormat="1" x14ac:dyDescent="0.25">
      <c r="A8995" s="61"/>
      <c r="B8995" s="62"/>
      <c r="C8995" s="62"/>
      <c r="D8995" s="62"/>
      <c r="E8995" s="28"/>
      <c r="F8995" s="63"/>
      <c r="G8995" s="63"/>
      <c r="H8995" s="63"/>
      <c r="I8995" s="63"/>
      <c r="J8995" s="63"/>
    </row>
    <row r="8996" spans="1:10" s="64" customFormat="1" x14ac:dyDescent="0.25">
      <c r="A8996" s="61"/>
      <c r="B8996" s="62"/>
      <c r="C8996" s="62"/>
      <c r="D8996" s="62"/>
      <c r="E8996" s="28"/>
      <c r="F8996" s="63"/>
      <c r="G8996" s="63"/>
      <c r="H8996" s="63"/>
      <c r="I8996" s="63"/>
      <c r="J8996" s="63"/>
    </row>
    <row r="8997" spans="1:10" s="64" customFormat="1" x14ac:dyDescent="0.25">
      <c r="A8997" s="61"/>
      <c r="B8997" s="62"/>
      <c r="C8997" s="62"/>
      <c r="D8997" s="62"/>
      <c r="E8997" s="28"/>
      <c r="F8997" s="63"/>
      <c r="G8997" s="63"/>
      <c r="H8997" s="63"/>
      <c r="I8997" s="63"/>
      <c r="J8997" s="63"/>
    </row>
    <row r="8998" spans="1:10" s="64" customFormat="1" x14ac:dyDescent="0.25">
      <c r="A8998" s="61"/>
      <c r="B8998" s="62"/>
      <c r="C8998" s="62"/>
      <c r="D8998" s="62"/>
      <c r="E8998" s="28"/>
      <c r="F8998" s="63"/>
      <c r="G8998" s="63"/>
      <c r="H8998" s="63"/>
      <c r="I8998" s="63"/>
      <c r="J8998" s="63"/>
    </row>
    <row r="8999" spans="1:10" s="64" customFormat="1" x14ac:dyDescent="0.25">
      <c r="A8999" s="61"/>
      <c r="B8999" s="62"/>
      <c r="C8999" s="62"/>
      <c r="D8999" s="62"/>
      <c r="E8999" s="28"/>
      <c r="F8999" s="63"/>
      <c r="G8999" s="63"/>
      <c r="H8999" s="63"/>
      <c r="I8999" s="63"/>
      <c r="J8999" s="63"/>
    </row>
    <row r="9000" spans="1:10" s="64" customFormat="1" x14ac:dyDescent="0.25">
      <c r="A9000" s="61"/>
      <c r="B9000" s="62"/>
      <c r="C9000" s="62"/>
      <c r="D9000" s="62"/>
      <c r="E9000" s="28"/>
      <c r="F9000" s="63"/>
      <c r="G9000" s="63"/>
      <c r="H9000" s="63"/>
      <c r="I9000" s="63"/>
      <c r="J9000" s="63"/>
    </row>
    <row r="9001" spans="1:10" s="64" customFormat="1" x14ac:dyDescent="0.25">
      <c r="A9001" s="61"/>
      <c r="B9001" s="62"/>
      <c r="C9001" s="62"/>
      <c r="D9001" s="62"/>
      <c r="E9001" s="28"/>
      <c r="F9001" s="63"/>
      <c r="G9001" s="63"/>
      <c r="H9001" s="63"/>
      <c r="I9001" s="63"/>
      <c r="J9001" s="63"/>
    </row>
    <row r="9002" spans="1:10" s="64" customFormat="1" x14ac:dyDescent="0.25">
      <c r="A9002" s="61"/>
      <c r="B9002" s="62"/>
      <c r="C9002" s="62"/>
      <c r="D9002" s="62"/>
      <c r="E9002" s="28"/>
      <c r="F9002" s="63"/>
      <c r="G9002" s="63"/>
      <c r="H9002" s="63"/>
      <c r="I9002" s="63"/>
      <c r="J9002" s="63"/>
    </row>
    <row r="9003" spans="1:10" s="64" customFormat="1" x14ac:dyDescent="0.25">
      <c r="A9003" s="61"/>
      <c r="B9003" s="62"/>
      <c r="C9003" s="62"/>
      <c r="D9003" s="62"/>
      <c r="E9003" s="28"/>
      <c r="F9003" s="63"/>
      <c r="G9003" s="63"/>
      <c r="H9003" s="63"/>
      <c r="I9003" s="63"/>
      <c r="J9003" s="63"/>
    </row>
    <row r="9004" spans="1:10" s="64" customFormat="1" x14ac:dyDescent="0.25">
      <c r="A9004" s="61"/>
      <c r="B9004" s="62"/>
      <c r="C9004" s="62"/>
      <c r="D9004" s="62"/>
      <c r="E9004" s="28"/>
      <c r="F9004" s="63"/>
      <c r="G9004" s="63"/>
      <c r="H9004" s="63"/>
      <c r="I9004" s="63"/>
      <c r="J9004" s="63"/>
    </row>
    <row r="9005" spans="1:10" s="64" customFormat="1" x14ac:dyDescent="0.25">
      <c r="A9005" s="61"/>
      <c r="B9005" s="62"/>
      <c r="C9005" s="62"/>
      <c r="D9005" s="62"/>
      <c r="E9005" s="28"/>
      <c r="F9005" s="63"/>
      <c r="G9005" s="63"/>
      <c r="H9005" s="63"/>
      <c r="I9005" s="63"/>
      <c r="J9005" s="63"/>
    </row>
    <row r="9006" spans="1:10" s="64" customFormat="1" x14ac:dyDescent="0.25">
      <c r="A9006" s="61"/>
      <c r="B9006" s="62"/>
      <c r="C9006" s="62"/>
      <c r="D9006" s="62"/>
      <c r="E9006" s="28"/>
      <c r="F9006" s="63"/>
      <c r="G9006" s="63"/>
      <c r="H9006" s="63"/>
      <c r="I9006" s="63"/>
      <c r="J9006" s="63"/>
    </row>
    <row r="9007" spans="1:10" s="64" customFormat="1" x14ac:dyDescent="0.25">
      <c r="A9007" s="61"/>
      <c r="B9007" s="62"/>
      <c r="C9007" s="62"/>
      <c r="D9007" s="62"/>
      <c r="E9007" s="28"/>
      <c r="F9007" s="63"/>
      <c r="G9007" s="63"/>
      <c r="H9007" s="63"/>
      <c r="I9007" s="63"/>
      <c r="J9007" s="63"/>
    </row>
    <row r="9008" spans="1:10" s="64" customFormat="1" x14ac:dyDescent="0.25">
      <c r="A9008" s="61"/>
      <c r="B9008" s="62"/>
      <c r="C9008" s="62"/>
      <c r="D9008" s="62"/>
      <c r="E9008" s="28"/>
      <c r="F9008" s="63"/>
      <c r="G9008" s="63"/>
      <c r="H9008" s="63"/>
      <c r="I9008" s="63"/>
      <c r="J9008" s="63"/>
    </row>
    <row r="9009" spans="1:10" s="64" customFormat="1" x14ac:dyDescent="0.25">
      <c r="A9009" s="61"/>
      <c r="B9009" s="62"/>
      <c r="C9009" s="62"/>
      <c r="D9009" s="62"/>
      <c r="E9009" s="28"/>
      <c r="F9009" s="63"/>
      <c r="G9009" s="63"/>
      <c r="H9009" s="63"/>
      <c r="I9009" s="63"/>
      <c r="J9009" s="63"/>
    </row>
    <row r="9010" spans="1:10" s="64" customFormat="1" x14ac:dyDescent="0.25">
      <c r="A9010" s="61"/>
      <c r="B9010" s="62"/>
      <c r="C9010" s="62"/>
      <c r="D9010" s="62"/>
      <c r="E9010" s="28"/>
      <c r="F9010" s="63"/>
      <c r="G9010" s="63"/>
      <c r="H9010" s="63"/>
      <c r="I9010" s="63"/>
      <c r="J9010" s="63"/>
    </row>
    <row r="9011" spans="1:10" s="64" customFormat="1" x14ac:dyDescent="0.25">
      <c r="A9011" s="61"/>
      <c r="B9011" s="62"/>
      <c r="C9011" s="62"/>
      <c r="D9011" s="62"/>
      <c r="E9011" s="28"/>
      <c r="F9011" s="63"/>
      <c r="G9011" s="63"/>
      <c r="H9011" s="63"/>
      <c r="I9011" s="63"/>
      <c r="J9011" s="63"/>
    </row>
    <row r="9012" spans="1:10" s="64" customFormat="1" x14ac:dyDescent="0.25">
      <c r="A9012" s="61"/>
      <c r="B9012" s="62"/>
      <c r="C9012" s="62"/>
      <c r="D9012" s="62"/>
      <c r="E9012" s="28"/>
      <c r="F9012" s="63"/>
      <c r="G9012" s="63"/>
      <c r="H9012" s="63"/>
      <c r="I9012" s="63"/>
      <c r="J9012" s="63"/>
    </row>
    <row r="9013" spans="1:10" s="64" customFormat="1" x14ac:dyDescent="0.25">
      <c r="A9013" s="61"/>
      <c r="B9013" s="62"/>
      <c r="C9013" s="62"/>
      <c r="D9013" s="62"/>
      <c r="E9013" s="28"/>
      <c r="F9013" s="63"/>
      <c r="G9013" s="63"/>
      <c r="H9013" s="63"/>
      <c r="I9013" s="63"/>
      <c r="J9013" s="63"/>
    </row>
    <row r="9014" spans="1:10" s="64" customFormat="1" x14ac:dyDescent="0.25">
      <c r="A9014" s="61"/>
      <c r="B9014" s="62"/>
      <c r="C9014" s="62"/>
      <c r="D9014" s="62"/>
      <c r="E9014" s="28"/>
      <c r="F9014" s="63"/>
      <c r="G9014" s="63"/>
      <c r="H9014" s="63"/>
      <c r="I9014" s="63"/>
      <c r="J9014" s="63"/>
    </row>
    <row r="9015" spans="1:10" s="64" customFormat="1" x14ac:dyDescent="0.25">
      <c r="A9015" s="61"/>
      <c r="B9015" s="62"/>
      <c r="C9015" s="62"/>
      <c r="D9015" s="62"/>
      <c r="E9015" s="28"/>
      <c r="F9015" s="63"/>
      <c r="G9015" s="63"/>
      <c r="H9015" s="63"/>
      <c r="I9015" s="63"/>
      <c r="J9015" s="63"/>
    </row>
    <row r="9016" spans="1:10" s="64" customFormat="1" x14ac:dyDescent="0.25">
      <c r="A9016" s="61"/>
      <c r="B9016" s="62"/>
      <c r="C9016" s="62"/>
      <c r="D9016" s="62"/>
      <c r="E9016" s="28"/>
      <c r="F9016" s="63"/>
      <c r="G9016" s="63"/>
      <c r="H9016" s="63"/>
      <c r="I9016" s="63"/>
      <c r="J9016" s="63"/>
    </row>
    <row r="9017" spans="1:10" s="64" customFormat="1" x14ac:dyDescent="0.25">
      <c r="A9017" s="61"/>
      <c r="B9017" s="62"/>
      <c r="C9017" s="62"/>
      <c r="D9017" s="62"/>
      <c r="E9017" s="28"/>
      <c r="F9017" s="63"/>
      <c r="G9017" s="63"/>
      <c r="H9017" s="63"/>
      <c r="I9017" s="63"/>
      <c r="J9017" s="63"/>
    </row>
    <row r="9018" spans="1:10" s="64" customFormat="1" x14ac:dyDescent="0.25">
      <c r="A9018" s="61"/>
      <c r="B9018" s="62"/>
      <c r="C9018" s="62"/>
      <c r="D9018" s="62"/>
      <c r="E9018" s="28"/>
      <c r="F9018" s="63"/>
      <c r="G9018" s="63"/>
      <c r="H9018" s="63"/>
      <c r="I9018" s="63"/>
      <c r="J9018" s="63"/>
    </row>
    <row r="9019" spans="1:10" s="64" customFormat="1" x14ac:dyDescent="0.25">
      <c r="A9019" s="61"/>
      <c r="B9019" s="62"/>
      <c r="C9019" s="62"/>
      <c r="D9019" s="62"/>
      <c r="E9019" s="28"/>
      <c r="F9019" s="63"/>
      <c r="G9019" s="63"/>
      <c r="H9019" s="63"/>
      <c r="I9019" s="63"/>
      <c r="J9019" s="63"/>
    </row>
    <row r="9020" spans="1:10" s="64" customFormat="1" x14ac:dyDescent="0.25">
      <c r="A9020" s="61"/>
      <c r="B9020" s="62"/>
      <c r="C9020" s="62"/>
      <c r="D9020" s="62"/>
      <c r="E9020" s="28"/>
      <c r="F9020" s="63"/>
      <c r="G9020" s="63"/>
      <c r="H9020" s="63"/>
      <c r="I9020" s="63"/>
      <c r="J9020" s="63"/>
    </row>
    <row r="9021" spans="1:10" s="64" customFormat="1" x14ac:dyDescent="0.25">
      <c r="A9021" s="61"/>
      <c r="B9021" s="62"/>
      <c r="C9021" s="62"/>
      <c r="D9021" s="62"/>
      <c r="E9021" s="28"/>
      <c r="F9021" s="63"/>
      <c r="G9021" s="63"/>
      <c r="H9021" s="63"/>
      <c r="I9021" s="63"/>
      <c r="J9021" s="63"/>
    </row>
    <row r="9022" spans="1:10" s="64" customFormat="1" x14ac:dyDescent="0.25">
      <c r="A9022" s="61"/>
      <c r="B9022" s="62"/>
      <c r="C9022" s="62"/>
      <c r="D9022" s="62"/>
      <c r="E9022" s="28"/>
      <c r="F9022" s="63"/>
      <c r="G9022" s="63"/>
      <c r="H9022" s="63"/>
      <c r="I9022" s="63"/>
      <c r="J9022" s="63"/>
    </row>
    <row r="9023" spans="1:10" s="64" customFormat="1" x14ac:dyDescent="0.25">
      <c r="A9023" s="61"/>
      <c r="B9023" s="62"/>
      <c r="C9023" s="62"/>
      <c r="D9023" s="62"/>
      <c r="E9023" s="28"/>
      <c r="F9023" s="63"/>
      <c r="G9023" s="63"/>
      <c r="H9023" s="63"/>
      <c r="I9023" s="63"/>
      <c r="J9023" s="63"/>
    </row>
    <row r="9024" spans="1:10" s="64" customFormat="1" x14ac:dyDescent="0.25">
      <c r="A9024" s="61"/>
      <c r="B9024" s="62"/>
      <c r="C9024" s="62"/>
      <c r="D9024" s="62"/>
      <c r="E9024" s="28"/>
      <c r="F9024" s="63"/>
      <c r="G9024" s="63"/>
      <c r="H9024" s="63"/>
      <c r="I9024" s="63"/>
      <c r="J9024" s="63"/>
    </row>
    <row r="9025" spans="1:10" s="64" customFormat="1" x14ac:dyDescent="0.25">
      <c r="A9025" s="61"/>
      <c r="B9025" s="62"/>
      <c r="C9025" s="62"/>
      <c r="D9025" s="62"/>
      <c r="E9025" s="28"/>
      <c r="F9025" s="63"/>
      <c r="G9025" s="63"/>
      <c r="H9025" s="63"/>
      <c r="I9025" s="63"/>
      <c r="J9025" s="63"/>
    </row>
    <row r="9026" spans="1:10" s="64" customFormat="1" x14ac:dyDescent="0.25">
      <c r="A9026" s="61"/>
      <c r="B9026" s="62"/>
      <c r="C9026" s="62"/>
      <c r="D9026" s="62"/>
      <c r="E9026" s="28"/>
      <c r="F9026" s="63"/>
      <c r="G9026" s="63"/>
      <c r="H9026" s="63"/>
      <c r="I9026" s="63"/>
      <c r="J9026" s="63"/>
    </row>
    <row r="9027" spans="1:10" s="64" customFormat="1" x14ac:dyDescent="0.25">
      <c r="A9027" s="61"/>
      <c r="B9027" s="62"/>
      <c r="C9027" s="62"/>
      <c r="D9027" s="62"/>
      <c r="E9027" s="28"/>
      <c r="F9027" s="63"/>
      <c r="G9027" s="63"/>
      <c r="H9027" s="63"/>
      <c r="I9027" s="63"/>
      <c r="J9027" s="63"/>
    </row>
    <row r="9028" spans="1:10" s="64" customFormat="1" x14ac:dyDescent="0.25">
      <c r="A9028" s="61"/>
      <c r="B9028" s="62"/>
      <c r="C9028" s="62"/>
      <c r="D9028" s="62"/>
      <c r="E9028" s="28"/>
      <c r="F9028" s="63"/>
      <c r="G9028" s="63"/>
      <c r="H9028" s="63"/>
      <c r="I9028" s="63"/>
      <c r="J9028" s="63"/>
    </row>
    <row r="9029" spans="1:10" s="64" customFormat="1" x14ac:dyDescent="0.25">
      <c r="A9029" s="61"/>
      <c r="B9029" s="62"/>
      <c r="C9029" s="62"/>
      <c r="D9029" s="62"/>
      <c r="E9029" s="28"/>
      <c r="F9029" s="63"/>
      <c r="G9029" s="63"/>
      <c r="H9029" s="63"/>
      <c r="I9029" s="63"/>
      <c r="J9029" s="63"/>
    </row>
    <row r="9030" spans="1:10" s="64" customFormat="1" x14ac:dyDescent="0.25">
      <c r="A9030" s="61"/>
      <c r="B9030" s="62"/>
      <c r="C9030" s="62"/>
      <c r="D9030" s="62"/>
      <c r="E9030" s="28"/>
      <c r="F9030" s="63"/>
      <c r="G9030" s="63"/>
      <c r="H9030" s="63"/>
      <c r="I9030" s="63"/>
      <c r="J9030" s="63"/>
    </row>
    <row r="9031" spans="1:10" s="64" customFormat="1" x14ac:dyDescent="0.25">
      <c r="A9031" s="61"/>
      <c r="B9031" s="62"/>
      <c r="C9031" s="62"/>
      <c r="D9031" s="62"/>
      <c r="E9031" s="28"/>
      <c r="F9031" s="63"/>
      <c r="G9031" s="63"/>
      <c r="H9031" s="63"/>
      <c r="I9031" s="63"/>
      <c r="J9031" s="63"/>
    </row>
    <row r="9032" spans="1:10" s="64" customFormat="1" x14ac:dyDescent="0.25">
      <c r="A9032" s="61"/>
      <c r="B9032" s="62"/>
      <c r="C9032" s="62"/>
      <c r="D9032" s="62"/>
      <c r="E9032" s="28"/>
      <c r="F9032" s="63"/>
      <c r="G9032" s="63"/>
      <c r="H9032" s="63"/>
      <c r="I9032" s="63"/>
      <c r="J9032" s="63"/>
    </row>
    <row r="9033" spans="1:10" s="64" customFormat="1" x14ac:dyDescent="0.25">
      <c r="A9033" s="61"/>
      <c r="B9033" s="62"/>
      <c r="C9033" s="62"/>
      <c r="D9033" s="62"/>
      <c r="E9033" s="28"/>
      <c r="F9033" s="63"/>
      <c r="G9033" s="63"/>
      <c r="H9033" s="63"/>
      <c r="I9033" s="63"/>
      <c r="J9033" s="63"/>
    </row>
    <row r="9034" spans="1:10" s="64" customFormat="1" x14ac:dyDescent="0.25">
      <c r="A9034" s="61"/>
      <c r="B9034" s="62"/>
      <c r="C9034" s="62"/>
      <c r="D9034" s="62"/>
      <c r="E9034" s="28"/>
      <c r="F9034" s="63"/>
      <c r="G9034" s="63"/>
      <c r="H9034" s="63"/>
      <c r="I9034" s="63"/>
      <c r="J9034" s="63"/>
    </row>
    <row r="9035" spans="1:10" s="64" customFormat="1" x14ac:dyDescent="0.25">
      <c r="A9035" s="61"/>
      <c r="B9035" s="62"/>
      <c r="C9035" s="62"/>
      <c r="D9035" s="62"/>
      <c r="E9035" s="28"/>
      <c r="F9035" s="63"/>
      <c r="G9035" s="63"/>
      <c r="H9035" s="63"/>
      <c r="I9035" s="63"/>
      <c r="J9035" s="63"/>
    </row>
    <row r="9036" spans="1:10" s="64" customFormat="1" x14ac:dyDescent="0.25">
      <c r="A9036" s="61"/>
      <c r="B9036" s="62"/>
      <c r="C9036" s="62"/>
      <c r="D9036" s="62"/>
      <c r="E9036" s="28"/>
      <c r="F9036" s="63"/>
      <c r="G9036" s="63"/>
      <c r="H9036" s="63"/>
      <c r="I9036" s="63"/>
      <c r="J9036" s="63"/>
    </row>
    <row r="9037" spans="1:10" s="64" customFormat="1" x14ac:dyDescent="0.25">
      <c r="A9037" s="61"/>
      <c r="B9037" s="62"/>
      <c r="C9037" s="62"/>
      <c r="D9037" s="62"/>
      <c r="E9037" s="28"/>
      <c r="F9037" s="63"/>
      <c r="G9037" s="63"/>
      <c r="H9037" s="63"/>
      <c r="I9037" s="63"/>
      <c r="J9037" s="63"/>
    </row>
    <row r="9038" spans="1:10" s="64" customFormat="1" x14ac:dyDescent="0.25">
      <c r="A9038" s="61"/>
      <c r="B9038" s="62"/>
      <c r="C9038" s="62"/>
      <c r="D9038" s="62"/>
      <c r="E9038" s="28"/>
      <c r="F9038" s="63"/>
      <c r="G9038" s="63"/>
      <c r="H9038" s="63"/>
      <c r="I9038" s="63"/>
      <c r="J9038" s="63"/>
    </row>
    <row r="9039" spans="1:10" s="64" customFormat="1" x14ac:dyDescent="0.25">
      <c r="A9039" s="61"/>
      <c r="B9039" s="62"/>
      <c r="C9039" s="62"/>
      <c r="D9039" s="62"/>
      <c r="E9039" s="28"/>
      <c r="F9039" s="63"/>
      <c r="G9039" s="63"/>
      <c r="H9039" s="63"/>
      <c r="I9039" s="63"/>
      <c r="J9039" s="63"/>
    </row>
    <row r="9040" spans="1:10" s="64" customFormat="1" x14ac:dyDescent="0.25">
      <c r="A9040" s="61"/>
      <c r="B9040" s="62"/>
      <c r="C9040" s="62"/>
      <c r="D9040" s="62"/>
      <c r="E9040" s="28"/>
      <c r="F9040" s="63"/>
      <c r="G9040" s="63"/>
      <c r="H9040" s="63"/>
      <c r="I9040" s="63"/>
      <c r="J9040" s="63"/>
    </row>
    <row r="9041" spans="1:10" s="64" customFormat="1" x14ac:dyDescent="0.25">
      <c r="A9041" s="61"/>
      <c r="B9041" s="62"/>
      <c r="C9041" s="62"/>
      <c r="D9041" s="62"/>
      <c r="E9041" s="28"/>
      <c r="F9041" s="63"/>
      <c r="G9041" s="63"/>
      <c r="H9041" s="63"/>
      <c r="I9041" s="63"/>
      <c r="J9041" s="63"/>
    </row>
    <row r="9042" spans="1:10" s="64" customFormat="1" x14ac:dyDescent="0.25">
      <c r="A9042" s="61"/>
      <c r="B9042" s="62"/>
      <c r="C9042" s="62"/>
      <c r="D9042" s="62"/>
      <c r="E9042" s="28"/>
      <c r="F9042" s="63"/>
      <c r="G9042" s="63"/>
      <c r="H9042" s="63"/>
      <c r="I9042" s="63"/>
      <c r="J9042" s="63"/>
    </row>
    <row r="9043" spans="1:10" s="64" customFormat="1" x14ac:dyDescent="0.25">
      <c r="A9043" s="61"/>
      <c r="B9043" s="62"/>
      <c r="C9043" s="62"/>
      <c r="D9043" s="62"/>
      <c r="E9043" s="28"/>
      <c r="F9043" s="63"/>
      <c r="G9043" s="63"/>
      <c r="H9043" s="63"/>
      <c r="I9043" s="63"/>
      <c r="J9043" s="63"/>
    </row>
    <row r="9044" spans="1:10" s="64" customFormat="1" x14ac:dyDescent="0.25">
      <c r="A9044" s="61"/>
      <c r="B9044" s="62"/>
      <c r="C9044" s="62"/>
      <c r="D9044" s="62"/>
      <c r="E9044" s="28"/>
      <c r="F9044" s="63"/>
      <c r="G9044" s="63"/>
      <c r="H9044" s="63"/>
      <c r="I9044" s="63"/>
      <c r="J9044" s="63"/>
    </row>
    <row r="9045" spans="1:10" s="64" customFormat="1" x14ac:dyDescent="0.25">
      <c r="A9045" s="61"/>
      <c r="B9045" s="62"/>
      <c r="C9045" s="62"/>
      <c r="D9045" s="62"/>
      <c r="E9045" s="28"/>
      <c r="F9045" s="63"/>
      <c r="G9045" s="63"/>
      <c r="H9045" s="63"/>
      <c r="I9045" s="63"/>
      <c r="J9045" s="63"/>
    </row>
    <row r="9046" spans="1:10" s="64" customFormat="1" x14ac:dyDescent="0.25">
      <c r="A9046" s="61"/>
      <c r="B9046" s="62"/>
      <c r="C9046" s="62"/>
      <c r="D9046" s="62"/>
      <c r="E9046" s="28"/>
      <c r="F9046" s="63"/>
      <c r="G9046" s="63"/>
      <c r="H9046" s="63"/>
      <c r="I9046" s="63"/>
      <c r="J9046" s="63"/>
    </row>
    <row r="9047" spans="1:10" s="64" customFormat="1" x14ac:dyDescent="0.25">
      <c r="A9047" s="61"/>
      <c r="B9047" s="62"/>
      <c r="C9047" s="62"/>
      <c r="D9047" s="62"/>
      <c r="E9047" s="28"/>
      <c r="F9047" s="63"/>
      <c r="G9047" s="63"/>
      <c r="H9047" s="63"/>
      <c r="I9047" s="63"/>
      <c r="J9047" s="63"/>
    </row>
    <row r="9048" spans="1:10" s="64" customFormat="1" x14ac:dyDescent="0.25">
      <c r="A9048" s="61"/>
      <c r="B9048" s="62"/>
      <c r="C9048" s="62"/>
      <c r="D9048" s="62"/>
      <c r="E9048" s="28"/>
      <c r="F9048" s="63"/>
      <c r="G9048" s="63"/>
      <c r="H9048" s="63"/>
      <c r="I9048" s="63"/>
      <c r="J9048" s="63"/>
    </row>
    <row r="9049" spans="1:10" s="64" customFormat="1" x14ac:dyDescent="0.25">
      <c r="A9049" s="61"/>
      <c r="B9049" s="62"/>
      <c r="C9049" s="62"/>
      <c r="D9049" s="62"/>
      <c r="E9049" s="28"/>
      <c r="F9049" s="63"/>
      <c r="G9049" s="63"/>
      <c r="H9049" s="63"/>
      <c r="I9049" s="63"/>
      <c r="J9049" s="63"/>
    </row>
    <row r="9050" spans="1:10" s="64" customFormat="1" x14ac:dyDescent="0.25">
      <c r="A9050" s="61"/>
      <c r="B9050" s="62"/>
      <c r="C9050" s="62"/>
      <c r="D9050" s="62"/>
      <c r="E9050" s="28"/>
      <c r="F9050" s="63"/>
      <c r="G9050" s="63"/>
      <c r="H9050" s="63"/>
      <c r="I9050" s="63"/>
      <c r="J9050" s="63"/>
    </row>
    <row r="9051" spans="1:10" s="64" customFormat="1" x14ac:dyDescent="0.25">
      <c r="A9051" s="61"/>
      <c r="B9051" s="62"/>
      <c r="C9051" s="62"/>
      <c r="D9051" s="62"/>
      <c r="E9051" s="28"/>
      <c r="F9051" s="63"/>
      <c r="G9051" s="63"/>
      <c r="H9051" s="63"/>
      <c r="I9051" s="63"/>
      <c r="J9051" s="63"/>
    </row>
    <row r="9052" spans="1:10" s="64" customFormat="1" x14ac:dyDescent="0.25">
      <c r="A9052" s="61"/>
      <c r="B9052" s="62"/>
      <c r="C9052" s="62"/>
      <c r="D9052" s="62"/>
      <c r="E9052" s="28"/>
      <c r="F9052" s="63"/>
      <c r="G9052" s="63"/>
      <c r="H9052" s="63"/>
      <c r="I9052" s="63"/>
      <c r="J9052" s="63"/>
    </row>
    <row r="9053" spans="1:10" s="64" customFormat="1" x14ac:dyDescent="0.25">
      <c r="A9053" s="61"/>
      <c r="B9053" s="62"/>
      <c r="C9053" s="62"/>
      <c r="D9053" s="62"/>
      <c r="E9053" s="28"/>
      <c r="F9053" s="63"/>
      <c r="G9053" s="63"/>
      <c r="H9053" s="63"/>
      <c r="I9053" s="63"/>
      <c r="J9053" s="63"/>
    </row>
    <row r="9054" spans="1:10" s="64" customFormat="1" x14ac:dyDescent="0.25">
      <c r="A9054" s="61"/>
      <c r="B9054" s="62"/>
      <c r="C9054" s="62"/>
      <c r="D9054" s="62"/>
      <c r="E9054" s="28"/>
      <c r="F9054" s="63"/>
      <c r="G9054" s="63"/>
      <c r="H9054" s="63"/>
      <c r="I9054" s="63"/>
      <c r="J9054" s="63"/>
    </row>
    <row r="9055" spans="1:10" s="64" customFormat="1" x14ac:dyDescent="0.25">
      <c r="A9055" s="61"/>
      <c r="B9055" s="62"/>
      <c r="C9055" s="62"/>
      <c r="D9055" s="62"/>
      <c r="E9055" s="28"/>
      <c r="F9055" s="63"/>
      <c r="G9055" s="63"/>
      <c r="H9055" s="63"/>
      <c r="I9055" s="63"/>
      <c r="J9055" s="63"/>
    </row>
    <row r="9056" spans="1:10" s="64" customFormat="1" x14ac:dyDescent="0.25">
      <c r="A9056" s="61"/>
      <c r="B9056" s="62"/>
      <c r="C9056" s="62"/>
      <c r="D9056" s="62"/>
      <c r="E9056" s="28"/>
      <c r="F9056" s="63"/>
      <c r="G9056" s="63"/>
      <c r="H9056" s="63"/>
      <c r="I9056" s="63"/>
      <c r="J9056" s="63"/>
    </row>
    <row r="9057" spans="1:10" s="64" customFormat="1" x14ac:dyDescent="0.25">
      <c r="A9057" s="61"/>
      <c r="B9057" s="62"/>
      <c r="C9057" s="62"/>
      <c r="D9057" s="62"/>
      <c r="E9057" s="28"/>
      <c r="F9057" s="63"/>
      <c r="G9057" s="63"/>
      <c r="H9057" s="63"/>
      <c r="I9057" s="63"/>
      <c r="J9057" s="63"/>
    </row>
    <row r="9058" spans="1:10" s="64" customFormat="1" x14ac:dyDescent="0.25">
      <c r="A9058" s="61"/>
      <c r="B9058" s="62"/>
      <c r="C9058" s="62"/>
      <c r="D9058" s="62"/>
      <c r="E9058" s="28"/>
      <c r="F9058" s="63"/>
      <c r="G9058" s="63"/>
      <c r="H9058" s="63"/>
      <c r="I9058" s="63"/>
      <c r="J9058" s="63"/>
    </row>
    <row r="9059" spans="1:10" s="64" customFormat="1" x14ac:dyDescent="0.25">
      <c r="A9059" s="61"/>
      <c r="B9059" s="62"/>
      <c r="C9059" s="62"/>
      <c r="D9059" s="62"/>
      <c r="E9059" s="28"/>
      <c r="F9059" s="63"/>
      <c r="G9059" s="63"/>
      <c r="H9059" s="63"/>
      <c r="I9059" s="63"/>
      <c r="J9059" s="63"/>
    </row>
    <row r="9060" spans="1:10" s="64" customFormat="1" x14ac:dyDescent="0.25">
      <c r="A9060" s="61"/>
      <c r="B9060" s="62"/>
      <c r="C9060" s="62"/>
      <c r="D9060" s="62"/>
      <c r="E9060" s="28"/>
      <c r="F9060" s="63"/>
      <c r="G9060" s="63"/>
      <c r="H9060" s="63"/>
      <c r="I9060" s="63"/>
      <c r="J9060" s="63"/>
    </row>
    <row r="9061" spans="1:10" s="64" customFormat="1" x14ac:dyDescent="0.25">
      <c r="A9061" s="61"/>
      <c r="B9061" s="62"/>
      <c r="C9061" s="62"/>
      <c r="D9061" s="62"/>
      <c r="E9061" s="28"/>
      <c r="F9061" s="63"/>
      <c r="G9061" s="63"/>
      <c r="H9061" s="63"/>
      <c r="I9061" s="63"/>
      <c r="J9061" s="63"/>
    </row>
    <row r="9062" spans="1:10" s="64" customFormat="1" x14ac:dyDescent="0.25">
      <c r="A9062" s="61"/>
      <c r="B9062" s="62"/>
      <c r="C9062" s="62"/>
      <c r="D9062" s="62"/>
      <c r="E9062" s="28"/>
      <c r="F9062" s="63"/>
      <c r="G9062" s="63"/>
      <c r="H9062" s="63"/>
      <c r="I9062" s="63"/>
      <c r="J9062" s="63"/>
    </row>
    <row r="9063" spans="1:10" s="64" customFormat="1" x14ac:dyDescent="0.25">
      <c r="A9063" s="61"/>
      <c r="B9063" s="62"/>
      <c r="C9063" s="62"/>
      <c r="D9063" s="62"/>
      <c r="E9063" s="28"/>
      <c r="F9063" s="63"/>
      <c r="G9063" s="63"/>
      <c r="H9063" s="63"/>
      <c r="I9063" s="63"/>
      <c r="J9063" s="63"/>
    </row>
    <row r="9064" spans="1:10" s="64" customFormat="1" x14ac:dyDescent="0.25">
      <c r="A9064" s="61"/>
      <c r="B9064" s="62"/>
      <c r="C9064" s="62"/>
      <c r="D9064" s="62"/>
      <c r="E9064" s="28"/>
      <c r="F9064" s="63"/>
      <c r="G9064" s="63"/>
      <c r="H9064" s="63"/>
      <c r="I9064" s="63"/>
      <c r="J9064" s="63"/>
    </row>
    <row r="9065" spans="1:10" s="64" customFormat="1" x14ac:dyDescent="0.25">
      <c r="A9065" s="61"/>
      <c r="B9065" s="62"/>
      <c r="C9065" s="62"/>
      <c r="D9065" s="62"/>
      <c r="E9065" s="28"/>
      <c r="F9065" s="63"/>
      <c r="G9065" s="63"/>
      <c r="H9065" s="63"/>
      <c r="I9065" s="63"/>
      <c r="J9065" s="63"/>
    </row>
    <row r="9066" spans="1:10" s="64" customFormat="1" x14ac:dyDescent="0.25">
      <c r="A9066" s="61"/>
      <c r="B9066" s="62"/>
      <c r="C9066" s="62"/>
      <c r="D9066" s="62"/>
      <c r="E9066" s="28"/>
      <c r="F9066" s="63"/>
      <c r="G9066" s="63"/>
      <c r="H9066" s="63"/>
      <c r="I9066" s="63"/>
      <c r="J9066" s="63"/>
    </row>
    <row r="9067" spans="1:10" s="64" customFormat="1" x14ac:dyDescent="0.25">
      <c r="A9067" s="61"/>
      <c r="B9067" s="62"/>
      <c r="C9067" s="62"/>
      <c r="D9067" s="62"/>
      <c r="E9067" s="28"/>
      <c r="F9067" s="63"/>
      <c r="G9067" s="63"/>
      <c r="H9067" s="63"/>
      <c r="I9067" s="63"/>
      <c r="J9067" s="63"/>
    </row>
    <row r="9068" spans="1:10" s="64" customFormat="1" x14ac:dyDescent="0.25">
      <c r="A9068" s="61"/>
      <c r="B9068" s="62"/>
      <c r="C9068" s="62"/>
      <c r="D9068" s="62"/>
      <c r="E9068" s="28"/>
      <c r="F9068" s="63"/>
      <c r="G9068" s="63"/>
      <c r="H9068" s="63"/>
      <c r="I9068" s="63"/>
      <c r="J9068" s="63"/>
    </row>
    <row r="9069" spans="1:10" s="64" customFormat="1" x14ac:dyDescent="0.25">
      <c r="A9069" s="61"/>
      <c r="B9069" s="62"/>
      <c r="C9069" s="62"/>
      <c r="D9069" s="62"/>
      <c r="E9069" s="28"/>
      <c r="F9069" s="63"/>
      <c r="G9069" s="63"/>
      <c r="H9069" s="63"/>
      <c r="I9069" s="63"/>
      <c r="J9069" s="63"/>
    </row>
    <row r="9070" spans="1:10" s="64" customFormat="1" x14ac:dyDescent="0.25">
      <c r="A9070" s="61"/>
      <c r="B9070" s="62"/>
      <c r="C9070" s="62"/>
      <c r="D9070" s="62"/>
      <c r="E9070" s="28"/>
      <c r="F9070" s="63"/>
      <c r="G9070" s="63"/>
      <c r="H9070" s="63"/>
      <c r="I9070" s="63"/>
      <c r="J9070" s="63"/>
    </row>
    <row r="9071" spans="1:10" s="64" customFormat="1" x14ac:dyDescent="0.25">
      <c r="A9071" s="61"/>
      <c r="B9071" s="62"/>
      <c r="C9071" s="62"/>
      <c r="D9071" s="62"/>
      <c r="E9071" s="28"/>
      <c r="F9071" s="63"/>
      <c r="G9071" s="63"/>
      <c r="H9071" s="63"/>
      <c r="I9071" s="63"/>
      <c r="J9071" s="63"/>
    </row>
    <row r="9072" spans="1:10" s="64" customFormat="1" x14ac:dyDescent="0.25">
      <c r="A9072" s="61"/>
      <c r="B9072" s="62"/>
      <c r="C9072" s="62"/>
      <c r="D9072" s="62"/>
      <c r="E9072" s="28"/>
      <c r="F9072" s="63"/>
      <c r="G9072" s="63"/>
      <c r="H9072" s="63"/>
      <c r="I9072" s="63"/>
      <c r="J9072" s="63"/>
    </row>
    <row r="9073" spans="1:10" s="64" customFormat="1" x14ac:dyDescent="0.25">
      <c r="A9073" s="61"/>
      <c r="B9073" s="62"/>
      <c r="C9073" s="62"/>
      <c r="D9073" s="62"/>
      <c r="E9073" s="28"/>
      <c r="F9073" s="63"/>
      <c r="G9073" s="63"/>
      <c r="H9073" s="63"/>
      <c r="I9073" s="63"/>
      <c r="J9073" s="63"/>
    </row>
    <row r="9074" spans="1:10" s="64" customFormat="1" x14ac:dyDescent="0.25">
      <c r="A9074" s="61"/>
      <c r="B9074" s="62"/>
      <c r="C9074" s="62"/>
      <c r="D9074" s="62"/>
      <c r="E9074" s="28"/>
      <c r="F9074" s="63"/>
      <c r="G9074" s="63"/>
      <c r="H9074" s="63"/>
      <c r="I9074" s="63"/>
      <c r="J9074" s="63"/>
    </row>
    <row r="9075" spans="1:10" s="64" customFormat="1" x14ac:dyDescent="0.25">
      <c r="A9075" s="61"/>
      <c r="B9075" s="62"/>
      <c r="C9075" s="62"/>
      <c r="D9075" s="62"/>
      <c r="E9075" s="28"/>
      <c r="F9075" s="63"/>
      <c r="G9075" s="63"/>
      <c r="H9075" s="63"/>
      <c r="I9075" s="63"/>
      <c r="J9075" s="63"/>
    </row>
    <row r="9076" spans="1:10" s="64" customFormat="1" x14ac:dyDescent="0.25">
      <c r="A9076" s="61"/>
      <c r="B9076" s="62"/>
      <c r="C9076" s="62"/>
      <c r="D9076" s="62"/>
      <c r="E9076" s="28"/>
      <c r="F9076" s="63"/>
      <c r="G9076" s="63"/>
      <c r="H9076" s="63"/>
      <c r="I9076" s="63"/>
      <c r="J9076" s="63"/>
    </row>
    <row r="9077" spans="1:10" s="64" customFormat="1" x14ac:dyDescent="0.25">
      <c r="A9077" s="61"/>
      <c r="B9077" s="62"/>
      <c r="C9077" s="62"/>
      <c r="D9077" s="62"/>
      <c r="E9077" s="28"/>
      <c r="F9077" s="63"/>
      <c r="G9077" s="63"/>
      <c r="H9077" s="63"/>
      <c r="I9077" s="63"/>
      <c r="J9077" s="63"/>
    </row>
    <row r="9078" spans="1:10" s="64" customFormat="1" x14ac:dyDescent="0.25">
      <c r="A9078" s="61"/>
      <c r="B9078" s="62"/>
      <c r="C9078" s="62"/>
      <c r="D9078" s="62"/>
      <c r="E9078" s="28"/>
      <c r="F9078" s="63"/>
      <c r="G9078" s="63"/>
      <c r="H9078" s="63"/>
      <c r="I9078" s="63"/>
      <c r="J9078" s="63"/>
    </row>
    <row r="9079" spans="1:10" s="64" customFormat="1" x14ac:dyDescent="0.25">
      <c r="A9079" s="61"/>
      <c r="B9079" s="62"/>
      <c r="C9079" s="62"/>
      <c r="D9079" s="62"/>
      <c r="E9079" s="28"/>
      <c r="F9079" s="63"/>
      <c r="G9079" s="63"/>
      <c r="H9079" s="63"/>
      <c r="I9079" s="63"/>
      <c r="J9079" s="63"/>
    </row>
    <row r="9080" spans="1:10" s="64" customFormat="1" x14ac:dyDescent="0.25">
      <c r="A9080" s="61"/>
      <c r="B9080" s="62"/>
      <c r="C9080" s="62"/>
      <c r="D9080" s="62"/>
      <c r="E9080" s="28"/>
      <c r="F9080" s="63"/>
      <c r="G9080" s="63"/>
      <c r="H9080" s="63"/>
      <c r="I9080" s="63"/>
      <c r="J9080" s="63"/>
    </row>
    <row r="9081" spans="1:10" s="64" customFormat="1" x14ac:dyDescent="0.25">
      <c r="A9081" s="61"/>
      <c r="B9081" s="62"/>
      <c r="C9081" s="62"/>
      <c r="D9081" s="62"/>
      <c r="E9081" s="28"/>
      <c r="F9081" s="63"/>
      <c r="G9081" s="63"/>
      <c r="H9081" s="63"/>
      <c r="I9081" s="63"/>
      <c r="J9081" s="63"/>
    </row>
    <row r="9082" spans="1:10" s="64" customFormat="1" x14ac:dyDescent="0.25">
      <c r="A9082" s="61"/>
      <c r="B9082" s="62"/>
      <c r="C9082" s="62"/>
      <c r="D9082" s="62"/>
      <c r="E9082" s="28"/>
      <c r="F9082" s="63"/>
      <c r="G9082" s="63"/>
      <c r="H9082" s="63"/>
      <c r="I9082" s="63"/>
      <c r="J9082" s="63"/>
    </row>
    <row r="9083" spans="1:10" s="64" customFormat="1" x14ac:dyDescent="0.25">
      <c r="A9083" s="61"/>
      <c r="B9083" s="62"/>
      <c r="C9083" s="62"/>
      <c r="D9083" s="62"/>
      <c r="E9083" s="28"/>
      <c r="F9083" s="63"/>
      <c r="G9083" s="63"/>
      <c r="H9083" s="63"/>
      <c r="I9083" s="63"/>
      <c r="J9083" s="63"/>
    </row>
    <row r="9084" spans="1:10" s="64" customFormat="1" x14ac:dyDescent="0.25">
      <c r="A9084" s="61"/>
      <c r="B9084" s="62"/>
      <c r="C9084" s="62"/>
      <c r="D9084" s="62"/>
      <c r="E9084" s="28"/>
      <c r="F9084" s="63"/>
      <c r="G9084" s="63"/>
      <c r="H9084" s="63"/>
      <c r="I9084" s="63"/>
      <c r="J9084" s="63"/>
    </row>
    <row r="9085" spans="1:10" s="64" customFormat="1" x14ac:dyDescent="0.25">
      <c r="A9085" s="61"/>
      <c r="B9085" s="62"/>
      <c r="C9085" s="62"/>
      <c r="D9085" s="62"/>
      <c r="E9085" s="28"/>
      <c r="F9085" s="63"/>
      <c r="G9085" s="63"/>
      <c r="H9085" s="63"/>
      <c r="I9085" s="63"/>
      <c r="J9085" s="63"/>
    </row>
    <row r="9086" spans="1:10" s="64" customFormat="1" x14ac:dyDescent="0.25">
      <c r="A9086" s="61"/>
      <c r="B9086" s="62"/>
      <c r="C9086" s="62"/>
      <c r="D9086" s="62"/>
      <c r="E9086" s="28"/>
      <c r="F9086" s="63"/>
      <c r="G9086" s="63"/>
      <c r="H9086" s="63"/>
      <c r="I9086" s="63"/>
      <c r="J9086" s="63"/>
    </row>
    <row r="9087" spans="1:10" s="64" customFormat="1" x14ac:dyDescent="0.25">
      <c r="A9087" s="61"/>
      <c r="B9087" s="62"/>
      <c r="C9087" s="62"/>
      <c r="D9087" s="62"/>
      <c r="E9087" s="28"/>
      <c r="F9087" s="63"/>
      <c r="G9087" s="63"/>
      <c r="H9087" s="63"/>
      <c r="I9087" s="63"/>
      <c r="J9087" s="63"/>
    </row>
    <row r="9088" spans="1:10" s="64" customFormat="1" x14ac:dyDescent="0.25">
      <c r="A9088" s="61"/>
      <c r="B9088" s="62"/>
      <c r="C9088" s="62"/>
      <c r="D9088" s="62"/>
      <c r="E9088" s="28"/>
      <c r="F9088" s="63"/>
      <c r="G9088" s="63"/>
      <c r="H9088" s="63"/>
      <c r="I9088" s="63"/>
      <c r="J9088" s="63"/>
    </row>
    <row r="9089" spans="1:10" s="64" customFormat="1" x14ac:dyDescent="0.25">
      <c r="A9089" s="61"/>
      <c r="B9089" s="62"/>
      <c r="C9089" s="62"/>
      <c r="D9089" s="62"/>
      <c r="E9089" s="28"/>
      <c r="F9089" s="63"/>
      <c r="G9089" s="63"/>
      <c r="H9089" s="63"/>
      <c r="I9089" s="63"/>
      <c r="J9089" s="63"/>
    </row>
    <row r="9090" spans="1:10" s="64" customFormat="1" x14ac:dyDescent="0.25">
      <c r="A9090" s="61"/>
      <c r="B9090" s="62"/>
      <c r="C9090" s="62"/>
      <c r="D9090" s="62"/>
      <c r="E9090" s="28"/>
      <c r="F9090" s="63"/>
      <c r="G9090" s="63"/>
      <c r="H9090" s="63"/>
      <c r="I9090" s="63"/>
      <c r="J9090" s="63"/>
    </row>
    <row r="9091" spans="1:10" s="64" customFormat="1" x14ac:dyDescent="0.25">
      <c r="A9091" s="61"/>
      <c r="B9091" s="62"/>
      <c r="C9091" s="62"/>
      <c r="D9091" s="62"/>
      <c r="E9091" s="28"/>
      <c r="F9091" s="63"/>
      <c r="G9091" s="63"/>
      <c r="H9091" s="63"/>
      <c r="I9091" s="63"/>
      <c r="J9091" s="63"/>
    </row>
    <row r="9092" spans="1:10" s="64" customFormat="1" x14ac:dyDescent="0.25">
      <c r="A9092" s="61"/>
      <c r="B9092" s="62"/>
      <c r="C9092" s="62"/>
      <c r="D9092" s="62"/>
      <c r="E9092" s="28"/>
      <c r="F9092" s="63"/>
      <c r="G9092" s="63"/>
      <c r="H9092" s="63"/>
      <c r="I9092" s="63"/>
      <c r="J9092" s="63"/>
    </row>
    <row r="9093" spans="1:10" s="64" customFormat="1" x14ac:dyDescent="0.25">
      <c r="A9093" s="61"/>
      <c r="B9093" s="62"/>
      <c r="C9093" s="62"/>
      <c r="D9093" s="62"/>
      <c r="E9093" s="28"/>
      <c r="F9093" s="63"/>
      <c r="G9093" s="63"/>
      <c r="H9093" s="63"/>
      <c r="I9093" s="63"/>
      <c r="J9093" s="63"/>
    </row>
    <row r="9094" spans="1:10" s="64" customFormat="1" x14ac:dyDescent="0.25">
      <c r="A9094" s="61"/>
      <c r="B9094" s="62"/>
      <c r="C9094" s="62"/>
      <c r="D9094" s="62"/>
      <c r="E9094" s="28"/>
      <c r="F9094" s="63"/>
      <c r="G9094" s="63"/>
      <c r="H9094" s="63"/>
      <c r="I9094" s="63"/>
      <c r="J9094" s="63"/>
    </row>
    <row r="9095" spans="1:10" s="64" customFormat="1" x14ac:dyDescent="0.25">
      <c r="A9095" s="61"/>
      <c r="B9095" s="62"/>
      <c r="C9095" s="62"/>
      <c r="D9095" s="62"/>
      <c r="E9095" s="28"/>
      <c r="F9095" s="63"/>
      <c r="G9095" s="63"/>
      <c r="H9095" s="63"/>
      <c r="I9095" s="63"/>
      <c r="J9095" s="63"/>
    </row>
    <row r="9096" spans="1:10" s="64" customFormat="1" x14ac:dyDescent="0.25">
      <c r="A9096" s="61"/>
      <c r="B9096" s="62"/>
      <c r="C9096" s="62"/>
      <c r="D9096" s="62"/>
      <c r="E9096" s="28"/>
      <c r="F9096" s="63"/>
      <c r="G9096" s="63"/>
      <c r="H9096" s="63"/>
      <c r="I9096" s="63"/>
      <c r="J9096" s="63"/>
    </row>
    <row r="9097" spans="1:10" s="64" customFormat="1" x14ac:dyDescent="0.25">
      <c r="A9097" s="61"/>
      <c r="B9097" s="62"/>
      <c r="C9097" s="62"/>
      <c r="D9097" s="62"/>
      <c r="E9097" s="28"/>
      <c r="F9097" s="63"/>
      <c r="G9097" s="63"/>
      <c r="H9097" s="63"/>
      <c r="I9097" s="63"/>
      <c r="J9097" s="63"/>
    </row>
    <row r="9098" spans="1:10" s="64" customFormat="1" x14ac:dyDescent="0.25">
      <c r="A9098" s="61"/>
      <c r="B9098" s="62"/>
      <c r="C9098" s="62"/>
      <c r="D9098" s="62"/>
      <c r="E9098" s="28"/>
      <c r="F9098" s="63"/>
      <c r="G9098" s="63"/>
      <c r="H9098" s="63"/>
      <c r="I9098" s="63"/>
      <c r="J9098" s="63"/>
    </row>
    <row r="9099" spans="1:10" s="64" customFormat="1" x14ac:dyDescent="0.25">
      <c r="A9099" s="61"/>
      <c r="B9099" s="62"/>
      <c r="C9099" s="62"/>
      <c r="D9099" s="62"/>
      <c r="E9099" s="28"/>
      <c r="F9099" s="63"/>
      <c r="G9099" s="63"/>
      <c r="H9099" s="63"/>
      <c r="I9099" s="63"/>
      <c r="J9099" s="63"/>
    </row>
    <row r="9100" spans="1:10" s="64" customFormat="1" x14ac:dyDescent="0.25">
      <c r="A9100" s="61"/>
      <c r="B9100" s="62"/>
      <c r="C9100" s="62"/>
      <c r="D9100" s="62"/>
      <c r="E9100" s="28"/>
      <c r="F9100" s="63"/>
      <c r="G9100" s="63"/>
      <c r="H9100" s="63"/>
      <c r="I9100" s="63"/>
      <c r="J9100" s="63"/>
    </row>
    <row r="9101" spans="1:10" s="64" customFormat="1" x14ac:dyDescent="0.25">
      <c r="A9101" s="61"/>
      <c r="B9101" s="62"/>
      <c r="C9101" s="62"/>
      <c r="D9101" s="62"/>
      <c r="E9101" s="28"/>
      <c r="F9101" s="63"/>
      <c r="G9101" s="63"/>
      <c r="H9101" s="63"/>
      <c r="I9101" s="63"/>
      <c r="J9101" s="63"/>
    </row>
    <row r="9102" spans="1:10" s="64" customFormat="1" x14ac:dyDescent="0.25">
      <c r="A9102" s="61"/>
      <c r="B9102" s="62"/>
      <c r="C9102" s="62"/>
      <c r="D9102" s="62"/>
      <c r="E9102" s="28"/>
      <c r="F9102" s="63"/>
      <c r="G9102" s="63"/>
      <c r="H9102" s="63"/>
      <c r="I9102" s="63"/>
      <c r="J9102" s="63"/>
    </row>
    <row r="9103" spans="1:10" s="64" customFormat="1" x14ac:dyDescent="0.25">
      <c r="A9103" s="61"/>
      <c r="B9103" s="62"/>
      <c r="C9103" s="62"/>
      <c r="D9103" s="62"/>
      <c r="E9103" s="28"/>
      <c r="F9103" s="63"/>
      <c r="G9103" s="63"/>
      <c r="H9103" s="63"/>
      <c r="I9103" s="63"/>
      <c r="J9103" s="63"/>
    </row>
    <row r="9104" spans="1:10" s="64" customFormat="1" x14ac:dyDescent="0.25">
      <c r="A9104" s="61"/>
      <c r="B9104" s="62"/>
      <c r="C9104" s="62"/>
      <c r="D9104" s="62"/>
      <c r="E9104" s="28"/>
      <c r="F9104" s="63"/>
      <c r="G9104" s="63"/>
      <c r="H9104" s="63"/>
      <c r="I9104" s="63"/>
      <c r="J9104" s="63"/>
    </row>
    <row r="9105" spans="1:10" s="64" customFormat="1" x14ac:dyDescent="0.25">
      <c r="A9105" s="61"/>
      <c r="B9105" s="62"/>
      <c r="C9105" s="62"/>
      <c r="D9105" s="62"/>
      <c r="E9105" s="28"/>
      <c r="F9105" s="63"/>
      <c r="G9105" s="63"/>
      <c r="H9105" s="63"/>
      <c r="I9105" s="63"/>
      <c r="J9105" s="63"/>
    </row>
    <row r="9106" spans="1:10" s="64" customFormat="1" x14ac:dyDescent="0.25">
      <c r="A9106" s="61"/>
      <c r="B9106" s="62"/>
      <c r="C9106" s="62"/>
      <c r="D9106" s="62"/>
      <c r="E9106" s="28"/>
      <c r="F9106" s="63"/>
      <c r="G9106" s="63"/>
      <c r="H9106" s="63"/>
      <c r="I9106" s="63"/>
      <c r="J9106" s="63"/>
    </row>
    <row r="9107" spans="1:10" s="64" customFormat="1" x14ac:dyDescent="0.25">
      <c r="A9107" s="61"/>
      <c r="B9107" s="62"/>
      <c r="C9107" s="62"/>
      <c r="D9107" s="62"/>
      <c r="E9107" s="28"/>
      <c r="F9107" s="63"/>
      <c r="G9107" s="63"/>
      <c r="H9107" s="63"/>
      <c r="I9107" s="63"/>
      <c r="J9107" s="63"/>
    </row>
    <row r="9108" spans="1:10" s="64" customFormat="1" x14ac:dyDescent="0.25">
      <c r="A9108" s="61"/>
      <c r="B9108" s="62"/>
      <c r="C9108" s="62"/>
      <c r="D9108" s="62"/>
      <c r="E9108" s="28"/>
      <c r="F9108" s="63"/>
      <c r="G9108" s="63"/>
      <c r="H9108" s="63"/>
      <c r="I9108" s="63"/>
      <c r="J9108" s="63"/>
    </row>
    <row r="9109" spans="1:10" s="64" customFormat="1" x14ac:dyDescent="0.25">
      <c r="A9109" s="61"/>
      <c r="B9109" s="62"/>
      <c r="C9109" s="62"/>
      <c r="D9109" s="62"/>
      <c r="E9109" s="28"/>
      <c r="F9109" s="63"/>
      <c r="G9109" s="63"/>
      <c r="H9109" s="63"/>
      <c r="I9109" s="63"/>
      <c r="J9109" s="63"/>
    </row>
    <row r="9110" spans="1:10" s="64" customFormat="1" x14ac:dyDescent="0.25">
      <c r="A9110" s="61"/>
      <c r="B9110" s="62"/>
      <c r="C9110" s="62"/>
      <c r="D9110" s="62"/>
      <c r="E9110" s="28"/>
      <c r="F9110" s="63"/>
      <c r="G9110" s="63"/>
      <c r="H9110" s="63"/>
      <c r="I9110" s="63"/>
      <c r="J9110" s="63"/>
    </row>
    <row r="9111" spans="1:10" s="64" customFormat="1" x14ac:dyDescent="0.25">
      <c r="A9111" s="61"/>
      <c r="B9111" s="62"/>
      <c r="C9111" s="62"/>
      <c r="D9111" s="62"/>
      <c r="E9111" s="28"/>
      <c r="F9111" s="63"/>
      <c r="G9111" s="63"/>
      <c r="H9111" s="63"/>
      <c r="I9111" s="63"/>
      <c r="J9111" s="63"/>
    </row>
    <row r="9112" spans="1:10" s="64" customFormat="1" x14ac:dyDescent="0.25">
      <c r="A9112" s="61"/>
      <c r="B9112" s="62"/>
      <c r="C9112" s="62"/>
      <c r="D9112" s="62"/>
      <c r="E9112" s="28"/>
      <c r="F9112" s="63"/>
      <c r="G9112" s="63"/>
      <c r="H9112" s="63"/>
      <c r="I9112" s="63"/>
      <c r="J9112" s="63"/>
    </row>
    <row r="9113" spans="1:10" s="64" customFormat="1" x14ac:dyDescent="0.25">
      <c r="A9113" s="61"/>
      <c r="B9113" s="62"/>
      <c r="C9113" s="62"/>
      <c r="D9113" s="62"/>
      <c r="E9113" s="28"/>
      <c r="F9113" s="63"/>
      <c r="G9113" s="63"/>
      <c r="H9113" s="63"/>
      <c r="I9113" s="63"/>
      <c r="J9113" s="63"/>
    </row>
    <row r="9114" spans="1:10" s="64" customFormat="1" x14ac:dyDescent="0.25">
      <c r="A9114" s="61"/>
      <c r="B9114" s="62"/>
      <c r="C9114" s="62"/>
      <c r="D9114" s="62"/>
      <c r="E9114" s="28"/>
      <c r="F9114" s="63"/>
      <c r="G9114" s="63"/>
      <c r="H9114" s="63"/>
      <c r="I9114" s="63"/>
      <c r="J9114" s="63"/>
    </row>
    <row r="9115" spans="1:10" s="64" customFormat="1" x14ac:dyDescent="0.25">
      <c r="A9115" s="61"/>
      <c r="B9115" s="62"/>
      <c r="C9115" s="62"/>
      <c r="D9115" s="62"/>
      <c r="E9115" s="28"/>
      <c r="F9115" s="63"/>
      <c r="G9115" s="63"/>
      <c r="H9115" s="63"/>
      <c r="I9115" s="63"/>
      <c r="J9115" s="63"/>
    </row>
    <row r="9116" spans="1:10" s="64" customFormat="1" x14ac:dyDescent="0.25">
      <c r="A9116" s="61"/>
      <c r="B9116" s="62"/>
      <c r="C9116" s="62"/>
      <c r="D9116" s="62"/>
      <c r="E9116" s="28"/>
      <c r="F9116" s="63"/>
      <c r="G9116" s="63"/>
      <c r="H9116" s="63"/>
      <c r="I9116" s="63"/>
      <c r="J9116" s="63"/>
    </row>
    <row r="9117" spans="1:10" s="64" customFormat="1" x14ac:dyDescent="0.25">
      <c r="A9117" s="61"/>
      <c r="B9117" s="62"/>
      <c r="C9117" s="62"/>
      <c r="D9117" s="62"/>
      <c r="E9117" s="28"/>
      <c r="F9117" s="63"/>
      <c r="G9117" s="63"/>
      <c r="H9117" s="63"/>
      <c r="I9117" s="63"/>
      <c r="J9117" s="63"/>
    </row>
    <row r="9118" spans="1:10" s="64" customFormat="1" x14ac:dyDescent="0.25">
      <c r="A9118" s="61"/>
      <c r="B9118" s="62"/>
      <c r="C9118" s="62"/>
      <c r="D9118" s="62"/>
      <c r="E9118" s="28"/>
      <c r="F9118" s="63"/>
      <c r="G9118" s="63"/>
      <c r="H9118" s="63"/>
      <c r="I9118" s="63"/>
      <c r="J9118" s="63"/>
    </row>
    <row r="9119" spans="1:10" s="64" customFormat="1" x14ac:dyDescent="0.25">
      <c r="A9119" s="61"/>
      <c r="B9119" s="62"/>
      <c r="C9119" s="62"/>
      <c r="D9119" s="62"/>
      <c r="E9119" s="28"/>
      <c r="F9119" s="63"/>
      <c r="G9119" s="63"/>
      <c r="H9119" s="63"/>
      <c r="I9119" s="63"/>
      <c r="J9119" s="63"/>
    </row>
    <row r="9120" spans="1:10" s="64" customFormat="1" x14ac:dyDescent="0.25">
      <c r="A9120" s="61"/>
      <c r="B9120" s="62"/>
      <c r="C9120" s="62"/>
      <c r="D9120" s="62"/>
      <c r="E9120" s="28"/>
      <c r="F9120" s="63"/>
      <c r="G9120" s="63"/>
      <c r="H9120" s="63"/>
      <c r="I9120" s="63"/>
      <c r="J9120" s="63"/>
    </row>
    <row r="9121" spans="1:10" s="64" customFormat="1" x14ac:dyDescent="0.25">
      <c r="A9121" s="61"/>
      <c r="B9121" s="62"/>
      <c r="C9121" s="62"/>
      <c r="D9121" s="62"/>
      <c r="E9121" s="28"/>
      <c r="F9121" s="63"/>
      <c r="G9121" s="63"/>
      <c r="H9121" s="63"/>
      <c r="I9121" s="63"/>
      <c r="J9121" s="63"/>
    </row>
    <row r="9122" spans="1:10" s="64" customFormat="1" x14ac:dyDescent="0.25">
      <c r="A9122" s="61"/>
      <c r="B9122" s="62"/>
      <c r="C9122" s="62"/>
      <c r="D9122" s="62"/>
      <c r="E9122" s="28"/>
      <c r="F9122" s="63"/>
      <c r="G9122" s="63"/>
      <c r="H9122" s="63"/>
      <c r="I9122" s="63"/>
      <c r="J9122" s="63"/>
    </row>
    <row r="9123" spans="1:10" s="64" customFormat="1" x14ac:dyDescent="0.25">
      <c r="A9123" s="61"/>
      <c r="B9123" s="62"/>
      <c r="C9123" s="62"/>
      <c r="D9123" s="62"/>
      <c r="E9123" s="28"/>
      <c r="F9123" s="63"/>
      <c r="G9123" s="63"/>
      <c r="H9123" s="63"/>
      <c r="I9123" s="63"/>
      <c r="J9123" s="63"/>
    </row>
    <row r="9124" spans="1:10" s="64" customFormat="1" x14ac:dyDescent="0.25">
      <c r="A9124" s="61"/>
      <c r="B9124" s="62"/>
      <c r="C9124" s="62"/>
      <c r="D9124" s="62"/>
      <c r="E9124" s="28"/>
      <c r="F9124" s="63"/>
      <c r="G9124" s="63"/>
      <c r="H9124" s="63"/>
      <c r="I9124" s="63"/>
      <c r="J9124" s="63"/>
    </row>
    <row r="9125" spans="1:10" s="64" customFormat="1" x14ac:dyDescent="0.25">
      <c r="A9125" s="61"/>
      <c r="B9125" s="62"/>
      <c r="C9125" s="62"/>
      <c r="D9125" s="62"/>
      <c r="E9125" s="28"/>
      <c r="F9125" s="63"/>
      <c r="G9125" s="63"/>
      <c r="H9125" s="63"/>
      <c r="I9125" s="63"/>
      <c r="J9125" s="63"/>
    </row>
    <row r="9126" spans="1:10" s="64" customFormat="1" x14ac:dyDescent="0.25">
      <c r="A9126" s="61"/>
      <c r="B9126" s="62"/>
      <c r="C9126" s="62"/>
      <c r="D9126" s="62"/>
      <c r="E9126" s="28"/>
      <c r="F9126" s="63"/>
      <c r="G9126" s="63"/>
      <c r="H9126" s="63"/>
      <c r="I9126" s="63"/>
      <c r="J9126" s="63"/>
    </row>
    <row r="9127" spans="1:10" s="64" customFormat="1" x14ac:dyDescent="0.25">
      <c r="A9127" s="61"/>
      <c r="B9127" s="62"/>
      <c r="C9127" s="62"/>
      <c r="D9127" s="62"/>
      <c r="E9127" s="28"/>
      <c r="F9127" s="63"/>
      <c r="G9127" s="63"/>
      <c r="H9127" s="63"/>
      <c r="I9127" s="63"/>
      <c r="J9127" s="63"/>
    </row>
    <row r="9128" spans="1:10" s="64" customFormat="1" x14ac:dyDescent="0.25">
      <c r="A9128" s="61"/>
      <c r="B9128" s="62"/>
      <c r="C9128" s="62"/>
      <c r="D9128" s="62"/>
      <c r="E9128" s="28"/>
      <c r="F9128" s="63"/>
      <c r="G9128" s="63"/>
      <c r="H9128" s="63"/>
      <c r="I9128" s="63"/>
      <c r="J9128" s="63"/>
    </row>
    <row r="9129" spans="1:10" s="64" customFormat="1" x14ac:dyDescent="0.25">
      <c r="A9129" s="61"/>
      <c r="B9129" s="62"/>
      <c r="C9129" s="62"/>
      <c r="D9129" s="62"/>
      <c r="E9129" s="28"/>
      <c r="F9129" s="63"/>
      <c r="G9129" s="63"/>
      <c r="H9129" s="63"/>
      <c r="I9129" s="63"/>
      <c r="J9129" s="63"/>
    </row>
    <row r="9130" spans="1:10" s="64" customFormat="1" x14ac:dyDescent="0.25">
      <c r="A9130" s="61"/>
      <c r="B9130" s="62"/>
      <c r="C9130" s="62"/>
      <c r="D9130" s="62"/>
      <c r="E9130" s="28"/>
      <c r="F9130" s="63"/>
      <c r="G9130" s="63"/>
      <c r="H9130" s="63"/>
      <c r="I9130" s="63"/>
      <c r="J9130" s="63"/>
    </row>
    <row r="9131" spans="1:10" s="64" customFormat="1" x14ac:dyDescent="0.25">
      <c r="A9131" s="61"/>
      <c r="B9131" s="62"/>
      <c r="C9131" s="62"/>
      <c r="D9131" s="62"/>
      <c r="E9131" s="28"/>
      <c r="F9131" s="63"/>
      <c r="G9131" s="63"/>
      <c r="H9131" s="63"/>
      <c r="I9131" s="63"/>
      <c r="J9131" s="63"/>
    </row>
    <row r="9132" spans="1:10" s="64" customFormat="1" x14ac:dyDescent="0.25">
      <c r="A9132" s="61"/>
      <c r="B9132" s="62"/>
      <c r="C9132" s="62"/>
      <c r="D9132" s="62"/>
      <c r="E9132" s="28"/>
      <c r="F9132" s="63"/>
      <c r="G9132" s="63"/>
      <c r="H9132" s="63"/>
      <c r="I9132" s="63"/>
      <c r="J9132" s="63"/>
    </row>
    <row r="9133" spans="1:10" s="64" customFormat="1" x14ac:dyDescent="0.25">
      <c r="A9133" s="61"/>
      <c r="B9133" s="62"/>
      <c r="C9133" s="62"/>
      <c r="D9133" s="62"/>
      <c r="E9133" s="28"/>
      <c r="F9133" s="63"/>
      <c r="G9133" s="63"/>
      <c r="H9133" s="63"/>
      <c r="I9133" s="63"/>
      <c r="J9133" s="63"/>
    </row>
    <row r="9134" spans="1:10" s="64" customFormat="1" x14ac:dyDescent="0.25">
      <c r="A9134" s="61"/>
      <c r="B9134" s="62"/>
      <c r="C9134" s="62"/>
      <c r="D9134" s="62"/>
      <c r="E9134" s="28"/>
      <c r="F9134" s="63"/>
      <c r="G9134" s="63"/>
      <c r="H9134" s="63"/>
      <c r="I9134" s="63"/>
      <c r="J9134" s="63"/>
    </row>
    <row r="9135" spans="1:10" s="64" customFormat="1" x14ac:dyDescent="0.25">
      <c r="A9135" s="61"/>
      <c r="B9135" s="62"/>
      <c r="C9135" s="62"/>
      <c r="D9135" s="62"/>
      <c r="E9135" s="28"/>
      <c r="F9135" s="63"/>
      <c r="G9135" s="63"/>
      <c r="H9135" s="63"/>
      <c r="I9135" s="63"/>
      <c r="J9135" s="63"/>
    </row>
    <row r="9136" spans="1:10" s="64" customFormat="1" x14ac:dyDescent="0.25">
      <c r="A9136" s="61"/>
      <c r="B9136" s="62"/>
      <c r="C9136" s="62"/>
      <c r="D9136" s="62"/>
      <c r="E9136" s="28"/>
      <c r="F9136" s="63"/>
      <c r="G9136" s="63"/>
      <c r="H9136" s="63"/>
      <c r="I9136" s="63"/>
      <c r="J9136" s="63"/>
    </row>
    <row r="9137" spans="1:10" s="64" customFormat="1" x14ac:dyDescent="0.25">
      <c r="A9137" s="61"/>
      <c r="B9137" s="62"/>
      <c r="C9137" s="62"/>
      <c r="D9137" s="62"/>
      <c r="E9137" s="28"/>
      <c r="F9137" s="63"/>
      <c r="G9137" s="63"/>
      <c r="H9137" s="63"/>
      <c r="I9137" s="63"/>
      <c r="J9137" s="63"/>
    </row>
    <row r="9138" spans="1:10" s="64" customFormat="1" x14ac:dyDescent="0.25">
      <c r="A9138" s="61"/>
      <c r="B9138" s="62"/>
      <c r="C9138" s="62"/>
      <c r="D9138" s="62"/>
      <c r="E9138" s="28"/>
      <c r="F9138" s="63"/>
      <c r="G9138" s="63"/>
      <c r="H9138" s="63"/>
      <c r="I9138" s="63"/>
      <c r="J9138" s="63"/>
    </row>
    <row r="9139" spans="1:10" s="64" customFormat="1" x14ac:dyDescent="0.25">
      <c r="A9139" s="61"/>
      <c r="B9139" s="62"/>
      <c r="C9139" s="62"/>
      <c r="D9139" s="62"/>
      <c r="E9139" s="28"/>
      <c r="F9139" s="63"/>
      <c r="G9139" s="63"/>
      <c r="H9139" s="63"/>
      <c r="I9139" s="63"/>
      <c r="J9139" s="63"/>
    </row>
    <row r="9140" spans="1:10" s="64" customFormat="1" x14ac:dyDescent="0.25">
      <c r="A9140" s="61"/>
      <c r="B9140" s="62"/>
      <c r="C9140" s="62"/>
      <c r="D9140" s="62"/>
      <c r="E9140" s="28"/>
      <c r="F9140" s="63"/>
      <c r="G9140" s="63"/>
      <c r="H9140" s="63"/>
      <c r="I9140" s="63"/>
      <c r="J9140" s="63"/>
    </row>
    <row r="9141" spans="1:10" s="64" customFormat="1" x14ac:dyDescent="0.25">
      <c r="A9141" s="61"/>
      <c r="B9141" s="62"/>
      <c r="C9141" s="62"/>
      <c r="D9141" s="62"/>
      <c r="E9141" s="28"/>
      <c r="F9141" s="63"/>
      <c r="G9141" s="63"/>
      <c r="H9141" s="63"/>
      <c r="I9141" s="63"/>
      <c r="J9141" s="63"/>
    </row>
    <row r="9142" spans="1:10" s="64" customFormat="1" x14ac:dyDescent="0.25">
      <c r="A9142" s="61"/>
      <c r="B9142" s="62"/>
      <c r="C9142" s="62"/>
      <c r="D9142" s="62"/>
      <c r="E9142" s="28"/>
      <c r="F9142" s="63"/>
      <c r="G9142" s="63"/>
      <c r="H9142" s="63"/>
      <c r="I9142" s="63"/>
      <c r="J9142" s="63"/>
    </row>
    <row r="9143" spans="1:10" s="64" customFormat="1" x14ac:dyDescent="0.25">
      <c r="A9143" s="61"/>
      <c r="B9143" s="62"/>
      <c r="C9143" s="62"/>
      <c r="D9143" s="62"/>
      <c r="E9143" s="28"/>
      <c r="F9143" s="63"/>
      <c r="G9143" s="63"/>
      <c r="H9143" s="63"/>
      <c r="I9143" s="63"/>
      <c r="J9143" s="63"/>
    </row>
    <row r="9144" spans="1:10" s="64" customFormat="1" x14ac:dyDescent="0.25">
      <c r="A9144" s="61"/>
      <c r="B9144" s="62"/>
      <c r="C9144" s="62"/>
      <c r="D9144" s="62"/>
      <c r="E9144" s="28"/>
      <c r="F9144" s="63"/>
      <c r="G9144" s="63"/>
      <c r="H9144" s="63"/>
      <c r="I9144" s="63"/>
      <c r="J9144" s="63"/>
    </row>
    <row r="9145" spans="1:10" s="64" customFormat="1" x14ac:dyDescent="0.25">
      <c r="A9145" s="61"/>
      <c r="B9145" s="62"/>
      <c r="C9145" s="62"/>
      <c r="D9145" s="62"/>
      <c r="E9145" s="28"/>
      <c r="F9145" s="63"/>
      <c r="G9145" s="63"/>
      <c r="H9145" s="63"/>
      <c r="I9145" s="63"/>
      <c r="J9145" s="63"/>
    </row>
    <row r="9146" spans="1:10" s="64" customFormat="1" x14ac:dyDescent="0.25">
      <c r="A9146" s="61"/>
      <c r="B9146" s="62"/>
      <c r="C9146" s="62"/>
      <c r="D9146" s="62"/>
      <c r="E9146" s="28"/>
      <c r="F9146" s="63"/>
      <c r="G9146" s="63"/>
      <c r="H9146" s="63"/>
      <c r="I9146" s="63"/>
      <c r="J9146" s="63"/>
    </row>
    <row r="9147" spans="1:10" s="64" customFormat="1" x14ac:dyDescent="0.25">
      <c r="A9147" s="61"/>
      <c r="B9147" s="62"/>
      <c r="C9147" s="62"/>
      <c r="D9147" s="62"/>
      <c r="E9147" s="28"/>
      <c r="F9147" s="63"/>
      <c r="G9147" s="63"/>
      <c r="H9147" s="63"/>
      <c r="I9147" s="63"/>
      <c r="J9147" s="63"/>
    </row>
    <row r="9148" spans="1:10" s="64" customFormat="1" x14ac:dyDescent="0.25">
      <c r="A9148" s="61"/>
      <c r="B9148" s="62"/>
      <c r="C9148" s="62"/>
      <c r="D9148" s="62"/>
      <c r="E9148" s="28"/>
      <c r="F9148" s="63"/>
      <c r="G9148" s="63"/>
      <c r="H9148" s="63"/>
      <c r="I9148" s="63"/>
      <c r="J9148" s="63"/>
    </row>
    <row r="9149" spans="1:10" s="64" customFormat="1" x14ac:dyDescent="0.25">
      <c r="A9149" s="61"/>
      <c r="B9149" s="62"/>
      <c r="C9149" s="62"/>
      <c r="D9149" s="62"/>
      <c r="E9149" s="28"/>
      <c r="F9149" s="63"/>
      <c r="G9149" s="63"/>
      <c r="H9149" s="63"/>
      <c r="I9149" s="63"/>
      <c r="J9149" s="63"/>
    </row>
    <row r="9150" spans="1:10" s="64" customFormat="1" x14ac:dyDescent="0.25">
      <c r="A9150" s="61"/>
      <c r="B9150" s="62"/>
      <c r="C9150" s="62"/>
      <c r="D9150" s="62"/>
      <c r="E9150" s="28"/>
      <c r="F9150" s="63"/>
      <c r="G9150" s="63"/>
      <c r="H9150" s="63"/>
      <c r="I9150" s="63"/>
      <c r="J9150" s="63"/>
    </row>
    <row r="9151" spans="1:10" s="64" customFormat="1" x14ac:dyDescent="0.25">
      <c r="A9151" s="61"/>
      <c r="B9151" s="62"/>
      <c r="C9151" s="62"/>
      <c r="D9151" s="62"/>
      <c r="E9151" s="28"/>
      <c r="F9151" s="63"/>
      <c r="G9151" s="63"/>
      <c r="H9151" s="63"/>
      <c r="I9151" s="63"/>
      <c r="J9151" s="63"/>
    </row>
    <row r="9152" spans="1:10" s="64" customFormat="1" x14ac:dyDescent="0.25">
      <c r="A9152" s="61"/>
      <c r="B9152" s="62"/>
      <c r="C9152" s="62"/>
      <c r="D9152" s="62"/>
      <c r="E9152" s="28"/>
      <c r="F9152" s="63"/>
      <c r="G9152" s="63"/>
      <c r="H9152" s="63"/>
      <c r="I9152" s="63"/>
      <c r="J9152" s="63"/>
    </row>
    <row r="9153" spans="1:10" s="64" customFormat="1" x14ac:dyDescent="0.25">
      <c r="A9153" s="61"/>
      <c r="B9153" s="62"/>
      <c r="C9153" s="62"/>
      <c r="D9153" s="62"/>
      <c r="E9153" s="28"/>
      <c r="F9153" s="63"/>
      <c r="G9153" s="63"/>
      <c r="H9153" s="63"/>
      <c r="I9153" s="63"/>
      <c r="J9153" s="63"/>
    </row>
    <row r="9154" spans="1:10" s="64" customFormat="1" x14ac:dyDescent="0.25">
      <c r="A9154" s="61"/>
      <c r="B9154" s="62"/>
      <c r="C9154" s="62"/>
      <c r="D9154" s="62"/>
      <c r="E9154" s="28"/>
      <c r="F9154" s="63"/>
      <c r="G9154" s="63"/>
      <c r="H9154" s="63"/>
      <c r="I9154" s="63"/>
      <c r="J9154" s="63"/>
    </row>
    <row r="9155" spans="1:10" s="64" customFormat="1" x14ac:dyDescent="0.25">
      <c r="A9155" s="61"/>
      <c r="B9155" s="62"/>
      <c r="C9155" s="62"/>
      <c r="D9155" s="62"/>
      <c r="E9155" s="28"/>
      <c r="F9155" s="63"/>
      <c r="G9155" s="63"/>
      <c r="H9155" s="63"/>
      <c r="I9155" s="63"/>
      <c r="J9155" s="63"/>
    </row>
    <row r="9156" spans="1:10" s="64" customFormat="1" x14ac:dyDescent="0.25">
      <c r="A9156" s="61"/>
      <c r="B9156" s="62"/>
      <c r="C9156" s="62"/>
      <c r="D9156" s="62"/>
      <c r="E9156" s="28"/>
      <c r="F9156" s="63"/>
      <c r="G9156" s="63"/>
      <c r="H9156" s="63"/>
      <c r="I9156" s="63"/>
      <c r="J9156" s="63"/>
    </row>
    <row r="9157" spans="1:10" s="64" customFormat="1" x14ac:dyDescent="0.25">
      <c r="A9157" s="61"/>
      <c r="B9157" s="62"/>
      <c r="C9157" s="62"/>
      <c r="D9157" s="62"/>
      <c r="E9157" s="28"/>
      <c r="F9157" s="63"/>
      <c r="G9157" s="63"/>
      <c r="H9157" s="63"/>
      <c r="I9157" s="63"/>
      <c r="J9157" s="63"/>
    </row>
    <row r="9158" spans="1:10" s="64" customFormat="1" x14ac:dyDescent="0.25">
      <c r="A9158" s="61"/>
      <c r="B9158" s="62"/>
      <c r="C9158" s="62"/>
      <c r="D9158" s="62"/>
      <c r="E9158" s="28"/>
      <c r="F9158" s="63"/>
      <c r="G9158" s="63"/>
      <c r="H9158" s="63"/>
      <c r="I9158" s="63"/>
      <c r="J9158" s="63"/>
    </row>
    <row r="9159" spans="1:10" s="64" customFormat="1" x14ac:dyDescent="0.25">
      <c r="A9159" s="61"/>
      <c r="B9159" s="62"/>
      <c r="C9159" s="62"/>
      <c r="D9159" s="62"/>
      <c r="E9159" s="28"/>
      <c r="F9159" s="63"/>
      <c r="G9159" s="63"/>
      <c r="H9159" s="63"/>
      <c r="I9159" s="63"/>
      <c r="J9159" s="63"/>
    </row>
    <row r="9160" spans="1:10" s="64" customFormat="1" x14ac:dyDescent="0.25">
      <c r="A9160" s="61"/>
      <c r="B9160" s="62"/>
      <c r="C9160" s="62"/>
      <c r="D9160" s="62"/>
      <c r="E9160" s="28"/>
      <c r="F9160" s="63"/>
      <c r="G9160" s="63"/>
      <c r="H9160" s="63"/>
      <c r="I9160" s="63"/>
      <c r="J9160" s="63"/>
    </row>
    <row r="9161" spans="1:10" s="64" customFormat="1" x14ac:dyDescent="0.25">
      <c r="A9161" s="61"/>
      <c r="B9161" s="62"/>
      <c r="C9161" s="62"/>
      <c r="D9161" s="62"/>
      <c r="E9161" s="28"/>
      <c r="F9161" s="63"/>
      <c r="G9161" s="63"/>
      <c r="H9161" s="63"/>
      <c r="I9161" s="63"/>
      <c r="J9161" s="63"/>
    </row>
    <row r="9162" spans="1:10" s="64" customFormat="1" x14ac:dyDescent="0.25">
      <c r="A9162" s="61"/>
      <c r="B9162" s="62"/>
      <c r="C9162" s="62"/>
      <c r="D9162" s="62"/>
      <c r="E9162" s="28"/>
      <c r="F9162" s="63"/>
      <c r="G9162" s="63"/>
      <c r="H9162" s="63"/>
      <c r="I9162" s="63"/>
      <c r="J9162" s="63"/>
    </row>
    <row r="9163" spans="1:10" s="64" customFormat="1" x14ac:dyDescent="0.25">
      <c r="A9163" s="61"/>
      <c r="B9163" s="62"/>
      <c r="C9163" s="62"/>
      <c r="D9163" s="62"/>
      <c r="E9163" s="28"/>
      <c r="F9163" s="63"/>
      <c r="G9163" s="63"/>
      <c r="H9163" s="63"/>
      <c r="I9163" s="63"/>
      <c r="J9163" s="63"/>
    </row>
    <row r="9164" spans="1:10" s="64" customFormat="1" x14ac:dyDescent="0.25">
      <c r="A9164" s="61"/>
      <c r="B9164" s="62"/>
      <c r="C9164" s="62"/>
      <c r="D9164" s="62"/>
      <c r="E9164" s="28"/>
      <c r="F9164" s="63"/>
      <c r="G9164" s="63"/>
      <c r="H9164" s="63"/>
      <c r="I9164" s="63"/>
      <c r="J9164" s="63"/>
    </row>
    <row r="9165" spans="1:10" s="64" customFormat="1" x14ac:dyDescent="0.25">
      <c r="A9165" s="61"/>
      <c r="B9165" s="62"/>
      <c r="C9165" s="62"/>
      <c r="D9165" s="62"/>
      <c r="E9165" s="28"/>
      <c r="F9165" s="63"/>
      <c r="G9165" s="63"/>
      <c r="H9165" s="63"/>
      <c r="I9165" s="63"/>
      <c r="J9165" s="63"/>
    </row>
    <row r="9166" spans="1:10" s="64" customFormat="1" x14ac:dyDescent="0.25">
      <c r="A9166" s="61"/>
      <c r="B9166" s="62"/>
      <c r="C9166" s="62"/>
      <c r="D9166" s="62"/>
      <c r="E9166" s="28"/>
      <c r="F9166" s="63"/>
      <c r="G9166" s="63"/>
      <c r="H9166" s="63"/>
      <c r="I9166" s="63"/>
      <c r="J9166" s="63"/>
    </row>
    <row r="9167" spans="1:10" s="64" customFormat="1" x14ac:dyDescent="0.25">
      <c r="A9167" s="61"/>
      <c r="B9167" s="62"/>
      <c r="C9167" s="62"/>
      <c r="D9167" s="62"/>
      <c r="E9167" s="28"/>
      <c r="F9167" s="63"/>
      <c r="G9167" s="63"/>
      <c r="H9167" s="63"/>
      <c r="I9167" s="63"/>
      <c r="J9167" s="63"/>
    </row>
    <row r="9168" spans="1:10" s="64" customFormat="1" x14ac:dyDescent="0.25">
      <c r="A9168" s="61"/>
      <c r="B9168" s="62"/>
      <c r="C9168" s="62"/>
      <c r="D9168" s="62"/>
      <c r="E9168" s="28"/>
      <c r="F9168" s="63"/>
      <c r="G9168" s="63"/>
      <c r="H9168" s="63"/>
      <c r="I9168" s="63"/>
      <c r="J9168" s="63"/>
    </row>
    <row r="9169" spans="1:10" s="64" customFormat="1" x14ac:dyDescent="0.25">
      <c r="A9169" s="61"/>
      <c r="B9169" s="62"/>
      <c r="C9169" s="62"/>
      <c r="D9169" s="62"/>
      <c r="E9169" s="28"/>
      <c r="F9169" s="63"/>
      <c r="G9169" s="63"/>
      <c r="H9169" s="63"/>
      <c r="I9169" s="63"/>
      <c r="J9169" s="63"/>
    </row>
    <row r="9170" spans="1:10" s="64" customFormat="1" x14ac:dyDescent="0.25">
      <c r="A9170" s="61"/>
      <c r="B9170" s="62"/>
      <c r="C9170" s="62"/>
      <c r="D9170" s="62"/>
      <c r="E9170" s="28"/>
      <c r="F9170" s="63"/>
      <c r="G9170" s="63"/>
      <c r="H9170" s="63"/>
      <c r="I9170" s="63"/>
      <c r="J9170" s="63"/>
    </row>
    <row r="9171" spans="1:10" s="64" customFormat="1" x14ac:dyDescent="0.25">
      <c r="A9171" s="61"/>
      <c r="B9171" s="62"/>
      <c r="C9171" s="62"/>
      <c r="D9171" s="62"/>
      <c r="E9171" s="28"/>
      <c r="F9171" s="63"/>
      <c r="G9171" s="63"/>
      <c r="H9171" s="63"/>
      <c r="I9171" s="63"/>
      <c r="J9171" s="63"/>
    </row>
    <row r="9172" spans="1:10" s="64" customFormat="1" x14ac:dyDescent="0.25">
      <c r="A9172" s="61"/>
      <c r="B9172" s="62"/>
      <c r="C9172" s="62"/>
      <c r="D9172" s="62"/>
      <c r="E9172" s="28"/>
      <c r="F9172" s="63"/>
      <c r="G9172" s="63"/>
      <c r="H9172" s="63"/>
      <c r="I9172" s="63"/>
      <c r="J9172" s="63"/>
    </row>
    <row r="9173" spans="1:10" s="64" customFormat="1" x14ac:dyDescent="0.25">
      <c r="A9173" s="61"/>
      <c r="B9173" s="62"/>
      <c r="C9173" s="62"/>
      <c r="D9173" s="62"/>
      <c r="E9173" s="28"/>
      <c r="F9173" s="63"/>
      <c r="G9173" s="63"/>
      <c r="H9173" s="63"/>
      <c r="I9173" s="63"/>
      <c r="J9173" s="63"/>
    </row>
    <row r="9174" spans="1:10" s="64" customFormat="1" x14ac:dyDescent="0.25">
      <c r="A9174" s="61"/>
      <c r="B9174" s="62"/>
      <c r="C9174" s="62"/>
      <c r="D9174" s="62"/>
      <c r="E9174" s="28"/>
      <c r="F9174" s="63"/>
      <c r="G9174" s="63"/>
      <c r="H9174" s="63"/>
      <c r="I9174" s="63"/>
      <c r="J9174" s="63"/>
    </row>
    <row r="9175" spans="1:10" s="64" customFormat="1" x14ac:dyDescent="0.25">
      <c r="A9175" s="61"/>
      <c r="B9175" s="62"/>
      <c r="C9175" s="62"/>
      <c r="D9175" s="62"/>
      <c r="E9175" s="28"/>
      <c r="F9175" s="63"/>
      <c r="G9175" s="63"/>
      <c r="H9175" s="63"/>
      <c r="I9175" s="63"/>
      <c r="J9175" s="63"/>
    </row>
    <row r="9176" spans="1:10" s="64" customFormat="1" x14ac:dyDescent="0.25">
      <c r="A9176" s="61"/>
      <c r="B9176" s="62"/>
      <c r="C9176" s="62"/>
      <c r="D9176" s="62"/>
      <c r="E9176" s="28"/>
      <c r="F9176" s="63"/>
      <c r="G9176" s="63"/>
      <c r="H9176" s="63"/>
      <c r="I9176" s="63"/>
      <c r="J9176" s="63"/>
    </row>
    <row r="9177" spans="1:10" s="64" customFormat="1" x14ac:dyDescent="0.25">
      <c r="A9177" s="61"/>
      <c r="B9177" s="62"/>
      <c r="C9177" s="62"/>
      <c r="D9177" s="62"/>
      <c r="E9177" s="28"/>
      <c r="F9177" s="63"/>
      <c r="G9177" s="63"/>
      <c r="H9177" s="63"/>
      <c r="I9177" s="63"/>
      <c r="J9177" s="63"/>
    </row>
    <row r="9178" spans="1:10" s="64" customFormat="1" x14ac:dyDescent="0.25">
      <c r="A9178" s="61"/>
      <c r="B9178" s="62"/>
      <c r="C9178" s="62"/>
      <c r="D9178" s="62"/>
      <c r="E9178" s="28"/>
      <c r="F9178" s="63"/>
      <c r="G9178" s="63"/>
      <c r="H9178" s="63"/>
      <c r="I9178" s="63"/>
      <c r="J9178" s="63"/>
    </row>
    <row r="9179" spans="1:10" s="64" customFormat="1" x14ac:dyDescent="0.25">
      <c r="A9179" s="61"/>
      <c r="B9179" s="62"/>
      <c r="C9179" s="62"/>
      <c r="D9179" s="62"/>
      <c r="E9179" s="28"/>
      <c r="F9179" s="63"/>
      <c r="G9179" s="63"/>
      <c r="H9179" s="63"/>
      <c r="I9179" s="63"/>
      <c r="J9179" s="63"/>
    </row>
    <row r="9180" spans="1:10" s="64" customFormat="1" x14ac:dyDescent="0.25">
      <c r="A9180" s="61"/>
      <c r="B9180" s="62"/>
      <c r="C9180" s="62"/>
      <c r="D9180" s="62"/>
      <c r="E9180" s="28"/>
      <c r="F9180" s="63"/>
      <c r="G9180" s="63"/>
      <c r="H9180" s="63"/>
      <c r="I9180" s="63"/>
      <c r="J9180" s="63"/>
    </row>
    <row r="9181" spans="1:10" s="64" customFormat="1" x14ac:dyDescent="0.25">
      <c r="A9181" s="61"/>
      <c r="B9181" s="62"/>
      <c r="C9181" s="62"/>
      <c r="D9181" s="62"/>
      <c r="E9181" s="28"/>
      <c r="F9181" s="63"/>
      <c r="G9181" s="63"/>
      <c r="H9181" s="63"/>
      <c r="I9181" s="63"/>
      <c r="J9181" s="63"/>
    </row>
    <row r="9182" spans="1:10" s="64" customFormat="1" x14ac:dyDescent="0.25">
      <c r="A9182" s="61"/>
      <c r="B9182" s="62"/>
      <c r="C9182" s="62"/>
      <c r="D9182" s="62"/>
      <c r="E9182" s="28"/>
      <c r="F9182" s="63"/>
      <c r="G9182" s="63"/>
      <c r="H9182" s="63"/>
      <c r="I9182" s="63"/>
      <c r="J9182" s="63"/>
    </row>
    <row r="9183" spans="1:10" s="64" customFormat="1" x14ac:dyDescent="0.25">
      <c r="A9183" s="61"/>
      <c r="B9183" s="62"/>
      <c r="C9183" s="62"/>
      <c r="D9183" s="62"/>
      <c r="E9183" s="28"/>
      <c r="F9183" s="63"/>
      <c r="G9183" s="63"/>
      <c r="H9183" s="63"/>
      <c r="I9183" s="63"/>
      <c r="J9183" s="63"/>
    </row>
    <row r="9184" spans="1:10" s="64" customFormat="1" x14ac:dyDescent="0.25">
      <c r="A9184" s="61"/>
      <c r="B9184" s="62"/>
      <c r="C9184" s="62"/>
      <c r="D9184" s="62"/>
      <c r="E9184" s="28"/>
      <c r="F9184" s="63"/>
      <c r="G9184" s="63"/>
      <c r="H9184" s="63"/>
      <c r="I9184" s="63"/>
      <c r="J9184" s="63"/>
    </row>
    <row r="9185" spans="1:10" s="64" customFormat="1" x14ac:dyDescent="0.25">
      <c r="A9185" s="61"/>
      <c r="B9185" s="62"/>
      <c r="C9185" s="62"/>
      <c r="D9185" s="62"/>
      <c r="E9185" s="28"/>
      <c r="F9185" s="63"/>
      <c r="G9185" s="63"/>
      <c r="H9185" s="63"/>
      <c r="I9185" s="63"/>
      <c r="J9185" s="63"/>
    </row>
    <row r="9186" spans="1:10" s="64" customFormat="1" x14ac:dyDescent="0.25">
      <c r="A9186" s="61"/>
      <c r="B9186" s="62"/>
      <c r="C9186" s="62"/>
      <c r="D9186" s="62"/>
      <c r="E9186" s="28"/>
      <c r="F9186" s="63"/>
      <c r="G9186" s="63"/>
      <c r="H9186" s="63"/>
      <c r="I9186" s="63"/>
      <c r="J9186" s="63"/>
    </row>
    <row r="9187" spans="1:10" s="64" customFormat="1" x14ac:dyDescent="0.25">
      <c r="A9187" s="61"/>
      <c r="B9187" s="62"/>
      <c r="C9187" s="62"/>
      <c r="D9187" s="62"/>
      <c r="E9187" s="28"/>
      <c r="F9187" s="63"/>
      <c r="G9187" s="63"/>
      <c r="H9187" s="63"/>
      <c r="I9187" s="63"/>
      <c r="J9187" s="63"/>
    </row>
    <row r="9188" spans="1:10" s="64" customFormat="1" x14ac:dyDescent="0.25">
      <c r="A9188" s="61"/>
      <c r="B9188" s="62"/>
      <c r="C9188" s="62"/>
      <c r="D9188" s="62"/>
      <c r="E9188" s="28"/>
      <c r="F9188" s="63"/>
      <c r="G9188" s="63"/>
      <c r="H9188" s="63"/>
      <c r="I9188" s="63"/>
      <c r="J9188" s="63"/>
    </row>
    <row r="9189" spans="1:10" s="64" customFormat="1" x14ac:dyDescent="0.25">
      <c r="A9189" s="61"/>
      <c r="B9189" s="62"/>
      <c r="C9189" s="62"/>
      <c r="D9189" s="62"/>
      <c r="E9189" s="28"/>
      <c r="F9189" s="63"/>
      <c r="G9189" s="63"/>
      <c r="H9189" s="63"/>
      <c r="I9189" s="63"/>
      <c r="J9189" s="63"/>
    </row>
    <row r="9190" spans="1:10" s="64" customFormat="1" x14ac:dyDescent="0.25">
      <c r="A9190" s="61"/>
      <c r="B9190" s="62"/>
      <c r="C9190" s="62"/>
      <c r="D9190" s="62"/>
      <c r="E9190" s="28"/>
      <c r="F9190" s="63"/>
      <c r="G9190" s="63"/>
      <c r="H9190" s="63"/>
      <c r="I9190" s="63"/>
      <c r="J9190" s="63"/>
    </row>
    <row r="9191" spans="1:10" s="64" customFormat="1" x14ac:dyDescent="0.25">
      <c r="A9191" s="61"/>
      <c r="B9191" s="62"/>
      <c r="C9191" s="62"/>
      <c r="D9191" s="62"/>
      <c r="E9191" s="28"/>
      <c r="F9191" s="63"/>
      <c r="G9191" s="63"/>
      <c r="H9191" s="63"/>
      <c r="I9191" s="63"/>
      <c r="J9191" s="63"/>
    </row>
    <row r="9192" spans="1:10" s="64" customFormat="1" x14ac:dyDescent="0.25">
      <c r="A9192" s="61"/>
      <c r="B9192" s="62"/>
      <c r="C9192" s="62"/>
      <c r="D9192" s="62"/>
      <c r="E9192" s="28"/>
      <c r="F9192" s="63"/>
      <c r="G9192" s="63"/>
      <c r="H9192" s="63"/>
      <c r="I9192" s="63"/>
      <c r="J9192" s="63"/>
    </row>
    <row r="9193" spans="1:10" s="64" customFormat="1" x14ac:dyDescent="0.25">
      <c r="A9193" s="61"/>
      <c r="B9193" s="62"/>
      <c r="C9193" s="62"/>
      <c r="D9193" s="62"/>
      <c r="E9193" s="28"/>
      <c r="F9193" s="63"/>
      <c r="G9193" s="63"/>
      <c r="H9193" s="63"/>
      <c r="I9193" s="63"/>
      <c r="J9193" s="63"/>
    </row>
    <row r="9194" spans="1:10" s="64" customFormat="1" x14ac:dyDescent="0.25">
      <c r="A9194" s="61"/>
      <c r="B9194" s="62"/>
      <c r="C9194" s="62"/>
      <c r="D9194" s="62"/>
      <c r="E9194" s="28"/>
      <c r="F9194" s="63"/>
      <c r="G9194" s="63"/>
      <c r="H9194" s="63"/>
      <c r="I9194" s="63"/>
      <c r="J9194" s="63"/>
    </row>
    <row r="9195" spans="1:10" s="64" customFormat="1" x14ac:dyDescent="0.25">
      <c r="A9195" s="61"/>
      <c r="B9195" s="62"/>
      <c r="C9195" s="62"/>
      <c r="D9195" s="62"/>
      <c r="E9195" s="28"/>
      <c r="F9195" s="63"/>
      <c r="G9195" s="63"/>
      <c r="H9195" s="63"/>
      <c r="I9195" s="63"/>
      <c r="J9195" s="63"/>
    </row>
    <row r="9196" spans="1:10" s="64" customFormat="1" x14ac:dyDescent="0.25">
      <c r="A9196" s="61"/>
      <c r="B9196" s="62"/>
      <c r="C9196" s="62"/>
      <c r="D9196" s="62"/>
      <c r="E9196" s="28"/>
      <c r="F9196" s="63"/>
      <c r="G9196" s="63"/>
      <c r="H9196" s="63"/>
      <c r="I9196" s="63"/>
      <c r="J9196" s="63"/>
    </row>
    <row r="9197" spans="1:10" s="64" customFormat="1" x14ac:dyDescent="0.25">
      <c r="A9197" s="61"/>
      <c r="B9197" s="62"/>
      <c r="C9197" s="62"/>
      <c r="D9197" s="62"/>
      <c r="E9197" s="28"/>
      <c r="F9197" s="63"/>
      <c r="G9197" s="63"/>
      <c r="H9197" s="63"/>
      <c r="I9197" s="63"/>
      <c r="J9197" s="63"/>
    </row>
    <row r="9198" spans="1:10" s="64" customFormat="1" x14ac:dyDescent="0.25">
      <c r="A9198" s="61"/>
      <c r="B9198" s="62"/>
      <c r="C9198" s="62"/>
      <c r="D9198" s="62"/>
      <c r="E9198" s="28"/>
      <c r="F9198" s="63"/>
      <c r="G9198" s="63"/>
      <c r="H9198" s="63"/>
      <c r="I9198" s="63"/>
      <c r="J9198" s="63"/>
    </row>
    <row r="9199" spans="1:10" s="64" customFormat="1" x14ac:dyDescent="0.25">
      <c r="A9199" s="61"/>
      <c r="B9199" s="62"/>
      <c r="C9199" s="62"/>
      <c r="D9199" s="62"/>
      <c r="E9199" s="28"/>
      <c r="F9199" s="63"/>
      <c r="G9199" s="63"/>
      <c r="H9199" s="63"/>
      <c r="I9199" s="63"/>
      <c r="J9199" s="63"/>
    </row>
    <row r="9200" spans="1:10" s="64" customFormat="1" x14ac:dyDescent="0.25">
      <c r="A9200" s="61"/>
      <c r="B9200" s="62"/>
      <c r="C9200" s="62"/>
      <c r="D9200" s="62"/>
      <c r="E9200" s="28"/>
      <c r="F9200" s="63"/>
      <c r="G9200" s="63"/>
      <c r="H9200" s="63"/>
      <c r="I9200" s="63"/>
      <c r="J9200" s="63"/>
    </row>
    <row r="9201" spans="1:10" s="64" customFormat="1" x14ac:dyDescent="0.25">
      <c r="A9201" s="61"/>
      <c r="B9201" s="62"/>
      <c r="C9201" s="62"/>
      <c r="D9201" s="62"/>
      <c r="E9201" s="28"/>
      <c r="F9201" s="63"/>
      <c r="G9201" s="63"/>
      <c r="H9201" s="63"/>
      <c r="I9201" s="63"/>
      <c r="J9201" s="63"/>
    </row>
    <row r="9202" spans="1:10" s="64" customFormat="1" x14ac:dyDescent="0.25">
      <c r="A9202" s="61"/>
      <c r="B9202" s="62"/>
      <c r="C9202" s="62"/>
      <c r="D9202" s="62"/>
      <c r="E9202" s="28"/>
      <c r="F9202" s="63"/>
      <c r="G9202" s="63"/>
      <c r="H9202" s="63"/>
      <c r="I9202" s="63"/>
      <c r="J9202" s="63"/>
    </row>
    <row r="9203" spans="1:10" s="64" customFormat="1" x14ac:dyDescent="0.25">
      <c r="A9203" s="61"/>
      <c r="B9203" s="62"/>
      <c r="C9203" s="62"/>
      <c r="D9203" s="62"/>
      <c r="E9203" s="28"/>
      <c r="F9203" s="63"/>
      <c r="G9203" s="63"/>
      <c r="H9203" s="63"/>
      <c r="I9203" s="63"/>
      <c r="J9203" s="63"/>
    </row>
    <row r="9204" spans="1:10" s="64" customFormat="1" x14ac:dyDescent="0.25">
      <c r="A9204" s="61"/>
      <c r="B9204" s="62"/>
      <c r="C9204" s="62"/>
      <c r="D9204" s="62"/>
      <c r="E9204" s="28"/>
      <c r="F9204" s="63"/>
      <c r="G9204" s="63"/>
      <c r="H9204" s="63"/>
      <c r="I9204" s="63"/>
      <c r="J9204" s="63"/>
    </row>
    <row r="9205" spans="1:10" s="64" customFormat="1" x14ac:dyDescent="0.25">
      <c r="A9205" s="61"/>
      <c r="B9205" s="62"/>
      <c r="C9205" s="62"/>
      <c r="D9205" s="62"/>
      <c r="E9205" s="28"/>
      <c r="F9205" s="63"/>
      <c r="G9205" s="63"/>
      <c r="H9205" s="63"/>
      <c r="I9205" s="63"/>
      <c r="J9205" s="63"/>
    </row>
    <row r="9206" spans="1:10" s="64" customFormat="1" x14ac:dyDescent="0.25">
      <c r="A9206" s="61"/>
      <c r="B9206" s="62"/>
      <c r="C9206" s="62"/>
      <c r="D9206" s="62"/>
      <c r="E9206" s="28"/>
      <c r="F9206" s="63"/>
      <c r="G9206" s="63"/>
      <c r="H9206" s="63"/>
      <c r="I9206" s="63"/>
      <c r="J9206" s="63"/>
    </row>
    <row r="9207" spans="1:10" s="64" customFormat="1" x14ac:dyDescent="0.25">
      <c r="A9207" s="61"/>
      <c r="B9207" s="62"/>
      <c r="C9207" s="62"/>
      <c r="D9207" s="62"/>
      <c r="E9207" s="28"/>
      <c r="F9207" s="63"/>
      <c r="G9207" s="63"/>
      <c r="H9207" s="63"/>
      <c r="I9207" s="63"/>
      <c r="J9207" s="63"/>
    </row>
    <row r="9208" spans="1:10" s="64" customFormat="1" x14ac:dyDescent="0.25">
      <c r="A9208" s="61"/>
      <c r="B9208" s="62"/>
      <c r="C9208" s="62"/>
      <c r="D9208" s="62"/>
      <c r="E9208" s="28"/>
      <c r="F9208" s="63"/>
      <c r="G9208" s="63"/>
      <c r="H9208" s="63"/>
      <c r="I9208" s="63"/>
      <c r="J9208" s="63"/>
    </row>
    <row r="9209" spans="1:10" s="64" customFormat="1" x14ac:dyDescent="0.25">
      <c r="A9209" s="61"/>
      <c r="B9209" s="62"/>
      <c r="C9209" s="62"/>
      <c r="D9209" s="62"/>
      <c r="E9209" s="28"/>
      <c r="F9209" s="63"/>
      <c r="G9209" s="63"/>
      <c r="H9209" s="63"/>
      <c r="I9209" s="63"/>
      <c r="J9209" s="63"/>
    </row>
    <row r="9210" spans="1:10" s="64" customFormat="1" x14ac:dyDescent="0.25">
      <c r="A9210" s="61"/>
      <c r="B9210" s="62"/>
      <c r="C9210" s="62"/>
      <c r="D9210" s="62"/>
      <c r="E9210" s="28"/>
      <c r="F9210" s="63"/>
      <c r="G9210" s="63"/>
      <c r="H9210" s="63"/>
      <c r="I9210" s="63"/>
      <c r="J9210" s="63"/>
    </row>
    <row r="9211" spans="1:10" s="64" customFormat="1" x14ac:dyDescent="0.25">
      <c r="A9211" s="61"/>
      <c r="B9211" s="62"/>
      <c r="C9211" s="62"/>
      <c r="D9211" s="62"/>
      <c r="E9211" s="28"/>
      <c r="F9211" s="63"/>
      <c r="G9211" s="63"/>
      <c r="H9211" s="63"/>
      <c r="I9211" s="63"/>
      <c r="J9211" s="63"/>
    </row>
    <row r="9212" spans="1:10" s="64" customFormat="1" x14ac:dyDescent="0.25">
      <c r="A9212" s="61"/>
      <c r="B9212" s="62"/>
      <c r="C9212" s="62"/>
      <c r="D9212" s="62"/>
      <c r="E9212" s="28"/>
      <c r="F9212" s="63"/>
      <c r="G9212" s="63"/>
      <c r="H9212" s="63"/>
      <c r="I9212" s="63"/>
      <c r="J9212" s="63"/>
    </row>
    <row r="9213" spans="1:10" s="64" customFormat="1" x14ac:dyDescent="0.25">
      <c r="A9213" s="61"/>
      <c r="B9213" s="62"/>
      <c r="C9213" s="62"/>
      <c r="D9213" s="62"/>
      <c r="E9213" s="28"/>
      <c r="F9213" s="63"/>
      <c r="G9213" s="63"/>
      <c r="H9213" s="63"/>
      <c r="I9213" s="63"/>
      <c r="J9213" s="63"/>
    </row>
    <row r="9214" spans="1:10" s="64" customFormat="1" x14ac:dyDescent="0.25">
      <c r="A9214" s="61"/>
      <c r="B9214" s="62"/>
      <c r="C9214" s="62"/>
      <c r="D9214" s="62"/>
      <c r="E9214" s="28"/>
      <c r="F9214" s="63"/>
      <c r="G9214" s="63"/>
      <c r="H9214" s="63"/>
      <c r="I9214" s="63"/>
      <c r="J9214" s="63"/>
    </row>
    <row r="9215" spans="1:10" s="64" customFormat="1" x14ac:dyDescent="0.25">
      <c r="A9215" s="61"/>
      <c r="B9215" s="62"/>
      <c r="C9215" s="62"/>
      <c r="D9215" s="62"/>
      <c r="E9215" s="28"/>
      <c r="F9215" s="63"/>
      <c r="G9215" s="63"/>
      <c r="H9215" s="63"/>
      <c r="I9215" s="63"/>
      <c r="J9215" s="63"/>
    </row>
    <row r="9216" spans="1:10" s="64" customFormat="1" x14ac:dyDescent="0.25">
      <c r="A9216" s="61"/>
      <c r="B9216" s="62"/>
      <c r="C9216" s="62"/>
      <c r="D9216" s="62"/>
      <c r="E9216" s="28"/>
      <c r="F9216" s="63"/>
      <c r="G9216" s="63"/>
      <c r="H9216" s="63"/>
      <c r="I9216" s="63"/>
      <c r="J9216" s="63"/>
    </row>
    <row r="9217" spans="1:10" s="64" customFormat="1" x14ac:dyDescent="0.25">
      <c r="A9217" s="61"/>
      <c r="B9217" s="62"/>
      <c r="C9217" s="62"/>
      <c r="D9217" s="62"/>
      <c r="E9217" s="28"/>
      <c r="F9217" s="63"/>
      <c r="G9217" s="63"/>
      <c r="H9217" s="63"/>
      <c r="I9217" s="63"/>
      <c r="J9217" s="63"/>
    </row>
    <row r="9218" spans="1:10" s="64" customFormat="1" x14ac:dyDescent="0.25">
      <c r="A9218" s="61"/>
      <c r="B9218" s="62"/>
      <c r="C9218" s="62"/>
      <c r="D9218" s="62"/>
      <c r="E9218" s="28"/>
      <c r="F9218" s="63"/>
      <c r="G9218" s="63"/>
      <c r="H9218" s="63"/>
      <c r="I9218" s="63"/>
      <c r="J9218" s="63"/>
    </row>
    <row r="9219" spans="1:10" s="64" customFormat="1" x14ac:dyDescent="0.25">
      <c r="A9219" s="61"/>
      <c r="B9219" s="62"/>
      <c r="C9219" s="62"/>
      <c r="D9219" s="62"/>
      <c r="E9219" s="28"/>
      <c r="F9219" s="63"/>
      <c r="G9219" s="63"/>
      <c r="H9219" s="63"/>
      <c r="I9219" s="63"/>
      <c r="J9219" s="63"/>
    </row>
    <row r="9220" spans="1:10" s="64" customFormat="1" x14ac:dyDescent="0.25">
      <c r="A9220" s="61"/>
      <c r="B9220" s="62"/>
      <c r="C9220" s="62"/>
      <c r="D9220" s="62"/>
      <c r="E9220" s="28"/>
      <c r="F9220" s="63"/>
      <c r="G9220" s="63"/>
      <c r="H9220" s="63"/>
      <c r="I9220" s="63"/>
      <c r="J9220" s="63"/>
    </row>
    <row r="9221" spans="1:10" s="64" customFormat="1" x14ac:dyDescent="0.25">
      <c r="A9221" s="61"/>
      <c r="B9221" s="62"/>
      <c r="C9221" s="62"/>
      <c r="D9221" s="62"/>
      <c r="E9221" s="28"/>
      <c r="F9221" s="63"/>
      <c r="G9221" s="63"/>
      <c r="H9221" s="63"/>
      <c r="I9221" s="63"/>
      <c r="J9221" s="63"/>
    </row>
    <row r="9222" spans="1:10" s="64" customFormat="1" x14ac:dyDescent="0.25">
      <c r="A9222" s="61"/>
      <c r="B9222" s="62"/>
      <c r="C9222" s="62"/>
      <c r="D9222" s="62"/>
      <c r="E9222" s="28"/>
      <c r="F9222" s="63"/>
      <c r="G9222" s="63"/>
      <c r="H9222" s="63"/>
      <c r="I9222" s="63"/>
      <c r="J9222" s="63"/>
    </row>
    <row r="9223" spans="1:10" s="64" customFormat="1" x14ac:dyDescent="0.25">
      <c r="A9223" s="61"/>
      <c r="B9223" s="62"/>
      <c r="C9223" s="62"/>
      <c r="D9223" s="62"/>
      <c r="E9223" s="28"/>
      <c r="F9223" s="63"/>
      <c r="G9223" s="63"/>
      <c r="H9223" s="63"/>
      <c r="I9223" s="63"/>
      <c r="J9223" s="63"/>
    </row>
    <row r="9224" spans="1:10" s="64" customFormat="1" x14ac:dyDescent="0.25">
      <c r="A9224" s="61"/>
      <c r="B9224" s="62"/>
      <c r="C9224" s="62"/>
      <c r="D9224" s="62"/>
      <c r="E9224" s="28"/>
      <c r="F9224" s="63"/>
      <c r="G9224" s="63"/>
      <c r="H9224" s="63"/>
      <c r="I9224" s="63"/>
      <c r="J9224" s="63"/>
    </row>
    <row r="9225" spans="1:10" s="64" customFormat="1" x14ac:dyDescent="0.25">
      <c r="A9225" s="61"/>
      <c r="B9225" s="62"/>
      <c r="C9225" s="62"/>
      <c r="D9225" s="62"/>
      <c r="E9225" s="28"/>
      <c r="F9225" s="63"/>
      <c r="G9225" s="63"/>
      <c r="H9225" s="63"/>
      <c r="I9225" s="63"/>
      <c r="J9225" s="63"/>
    </row>
    <row r="9226" spans="1:10" s="64" customFormat="1" x14ac:dyDescent="0.25">
      <c r="A9226" s="61"/>
      <c r="B9226" s="62"/>
      <c r="C9226" s="62"/>
      <c r="D9226" s="62"/>
      <c r="E9226" s="28"/>
      <c r="F9226" s="63"/>
      <c r="G9226" s="63"/>
      <c r="H9226" s="63"/>
      <c r="I9226" s="63"/>
      <c r="J9226" s="63"/>
    </row>
    <row r="9227" spans="1:10" s="64" customFormat="1" x14ac:dyDescent="0.25">
      <c r="A9227" s="61"/>
      <c r="B9227" s="62"/>
      <c r="C9227" s="62"/>
      <c r="D9227" s="62"/>
      <c r="E9227" s="28"/>
      <c r="F9227" s="63"/>
      <c r="G9227" s="63"/>
      <c r="H9227" s="63"/>
      <c r="I9227" s="63"/>
      <c r="J9227" s="63"/>
    </row>
    <row r="9228" spans="1:10" s="64" customFormat="1" x14ac:dyDescent="0.25">
      <c r="A9228" s="61"/>
      <c r="B9228" s="62"/>
      <c r="C9228" s="62"/>
      <c r="D9228" s="62"/>
      <c r="E9228" s="28"/>
      <c r="F9228" s="63"/>
      <c r="G9228" s="63"/>
      <c r="H9228" s="63"/>
      <c r="I9228" s="63"/>
      <c r="J9228" s="63"/>
    </row>
    <row r="9229" spans="1:10" s="64" customFormat="1" x14ac:dyDescent="0.25">
      <c r="A9229" s="61"/>
      <c r="B9229" s="62"/>
      <c r="C9229" s="62"/>
      <c r="D9229" s="62"/>
      <c r="E9229" s="28"/>
      <c r="F9229" s="63"/>
      <c r="G9229" s="63"/>
      <c r="H9229" s="63"/>
      <c r="I9229" s="63"/>
      <c r="J9229" s="63"/>
    </row>
    <row r="9230" spans="1:10" s="64" customFormat="1" x14ac:dyDescent="0.25">
      <c r="A9230" s="61"/>
      <c r="B9230" s="62"/>
      <c r="C9230" s="62"/>
      <c r="D9230" s="62"/>
      <c r="E9230" s="28"/>
      <c r="F9230" s="63"/>
      <c r="G9230" s="63"/>
      <c r="H9230" s="63"/>
      <c r="I9230" s="63"/>
      <c r="J9230" s="63"/>
    </row>
    <row r="9231" spans="1:10" s="64" customFormat="1" x14ac:dyDescent="0.25">
      <c r="A9231" s="61"/>
      <c r="B9231" s="62"/>
      <c r="C9231" s="62"/>
      <c r="D9231" s="62"/>
      <c r="E9231" s="28"/>
      <c r="F9231" s="63"/>
      <c r="G9231" s="63"/>
      <c r="H9231" s="63"/>
      <c r="I9231" s="63"/>
      <c r="J9231" s="63"/>
    </row>
    <row r="9232" spans="1:10" s="64" customFormat="1" x14ac:dyDescent="0.25">
      <c r="A9232" s="61"/>
      <c r="B9232" s="62"/>
      <c r="C9232" s="62"/>
      <c r="D9232" s="62"/>
      <c r="E9232" s="28"/>
      <c r="F9232" s="63"/>
      <c r="G9232" s="63"/>
      <c r="H9232" s="63"/>
      <c r="I9232" s="63"/>
      <c r="J9232" s="63"/>
    </row>
    <row r="9233" spans="1:10" s="64" customFormat="1" x14ac:dyDescent="0.25">
      <c r="A9233" s="61"/>
      <c r="B9233" s="62"/>
      <c r="C9233" s="62"/>
      <c r="D9233" s="62"/>
      <c r="E9233" s="28"/>
      <c r="F9233" s="63"/>
      <c r="G9233" s="63"/>
      <c r="H9233" s="63"/>
      <c r="I9233" s="63"/>
      <c r="J9233" s="63"/>
    </row>
    <row r="9234" spans="1:10" s="64" customFormat="1" x14ac:dyDescent="0.25">
      <c r="A9234" s="61"/>
      <c r="B9234" s="62"/>
      <c r="C9234" s="62"/>
      <c r="D9234" s="62"/>
      <c r="E9234" s="28"/>
      <c r="F9234" s="63"/>
      <c r="G9234" s="63"/>
      <c r="H9234" s="63"/>
      <c r="I9234" s="63"/>
      <c r="J9234" s="63"/>
    </row>
    <row r="9235" spans="1:10" s="64" customFormat="1" x14ac:dyDescent="0.25">
      <c r="A9235" s="61"/>
      <c r="B9235" s="62"/>
      <c r="C9235" s="62"/>
      <c r="D9235" s="62"/>
      <c r="E9235" s="28"/>
      <c r="F9235" s="63"/>
      <c r="G9235" s="63"/>
      <c r="H9235" s="63"/>
      <c r="I9235" s="63"/>
      <c r="J9235" s="63"/>
    </row>
    <row r="9236" spans="1:10" s="64" customFormat="1" x14ac:dyDescent="0.25">
      <c r="A9236" s="61"/>
      <c r="B9236" s="62"/>
      <c r="C9236" s="62"/>
      <c r="D9236" s="62"/>
      <c r="E9236" s="28"/>
      <c r="F9236" s="63"/>
      <c r="G9236" s="63"/>
      <c r="H9236" s="63"/>
      <c r="I9236" s="63"/>
      <c r="J9236" s="63"/>
    </row>
    <row r="9237" spans="1:10" s="64" customFormat="1" x14ac:dyDescent="0.25">
      <c r="A9237" s="61"/>
      <c r="B9237" s="62"/>
      <c r="C9237" s="62"/>
      <c r="D9237" s="62"/>
      <c r="E9237" s="28"/>
      <c r="F9237" s="63"/>
      <c r="G9237" s="63"/>
      <c r="H9237" s="63"/>
      <c r="I9237" s="63"/>
      <c r="J9237" s="63"/>
    </row>
    <row r="9238" spans="1:10" s="64" customFormat="1" x14ac:dyDescent="0.25">
      <c r="A9238" s="61"/>
      <c r="B9238" s="62"/>
      <c r="C9238" s="62"/>
      <c r="D9238" s="62"/>
      <c r="E9238" s="28"/>
      <c r="F9238" s="63"/>
      <c r="G9238" s="63"/>
      <c r="H9238" s="63"/>
      <c r="I9238" s="63"/>
      <c r="J9238" s="63"/>
    </row>
    <row r="9239" spans="1:10" s="64" customFormat="1" x14ac:dyDescent="0.25">
      <c r="A9239" s="61"/>
      <c r="B9239" s="62"/>
      <c r="C9239" s="62"/>
      <c r="D9239" s="62"/>
      <c r="E9239" s="28"/>
      <c r="F9239" s="63"/>
      <c r="G9239" s="63"/>
      <c r="H9239" s="63"/>
      <c r="I9239" s="63"/>
      <c r="J9239" s="63"/>
    </row>
    <row r="9240" spans="1:10" s="64" customFormat="1" x14ac:dyDescent="0.25">
      <c r="A9240" s="61"/>
      <c r="B9240" s="62"/>
      <c r="C9240" s="62"/>
      <c r="D9240" s="62"/>
      <c r="E9240" s="28"/>
      <c r="F9240" s="63"/>
      <c r="G9240" s="63"/>
      <c r="H9240" s="63"/>
      <c r="I9240" s="63"/>
      <c r="J9240" s="63"/>
    </row>
    <row r="9241" spans="1:10" s="64" customFormat="1" x14ac:dyDescent="0.25">
      <c r="A9241" s="61"/>
      <c r="B9241" s="62"/>
      <c r="C9241" s="62"/>
      <c r="D9241" s="62"/>
      <c r="E9241" s="28"/>
      <c r="F9241" s="63"/>
      <c r="G9241" s="63"/>
      <c r="H9241" s="63"/>
      <c r="I9241" s="63"/>
      <c r="J9241" s="63"/>
    </row>
    <row r="9242" spans="1:10" s="64" customFormat="1" x14ac:dyDescent="0.25">
      <c r="A9242" s="61"/>
      <c r="B9242" s="62"/>
      <c r="C9242" s="62"/>
      <c r="D9242" s="62"/>
      <c r="E9242" s="28"/>
      <c r="F9242" s="63"/>
      <c r="G9242" s="63"/>
      <c r="H9242" s="63"/>
      <c r="I9242" s="63"/>
      <c r="J9242" s="63"/>
    </row>
    <row r="9243" spans="1:10" s="64" customFormat="1" x14ac:dyDescent="0.25">
      <c r="A9243" s="61"/>
      <c r="B9243" s="62"/>
      <c r="C9243" s="62"/>
      <c r="D9243" s="62"/>
      <c r="E9243" s="28"/>
      <c r="F9243" s="63"/>
      <c r="G9243" s="63"/>
      <c r="H9243" s="63"/>
      <c r="I9243" s="63"/>
      <c r="J9243" s="63"/>
    </row>
    <row r="9244" spans="1:10" s="64" customFormat="1" x14ac:dyDescent="0.25">
      <c r="A9244" s="61"/>
      <c r="B9244" s="62"/>
      <c r="C9244" s="62"/>
      <c r="D9244" s="62"/>
      <c r="E9244" s="28"/>
      <c r="F9244" s="63"/>
      <c r="G9244" s="63"/>
      <c r="H9244" s="63"/>
      <c r="I9244" s="63"/>
      <c r="J9244" s="63"/>
    </row>
    <row r="9245" spans="1:10" s="64" customFormat="1" x14ac:dyDescent="0.25">
      <c r="A9245" s="61"/>
      <c r="B9245" s="62"/>
      <c r="C9245" s="62"/>
      <c r="D9245" s="62"/>
      <c r="E9245" s="28"/>
      <c r="F9245" s="63"/>
      <c r="G9245" s="63"/>
      <c r="H9245" s="63"/>
      <c r="I9245" s="63"/>
      <c r="J9245" s="63"/>
    </row>
    <row r="9246" spans="1:10" s="64" customFormat="1" x14ac:dyDescent="0.25">
      <c r="A9246" s="61"/>
      <c r="B9246" s="62"/>
      <c r="C9246" s="62"/>
      <c r="D9246" s="62"/>
      <c r="E9246" s="28"/>
      <c r="F9246" s="63"/>
      <c r="G9246" s="63"/>
      <c r="H9246" s="63"/>
      <c r="I9246" s="63"/>
      <c r="J9246" s="63"/>
    </row>
    <row r="9247" spans="1:10" s="64" customFormat="1" x14ac:dyDescent="0.25">
      <c r="A9247" s="61"/>
      <c r="B9247" s="62"/>
      <c r="C9247" s="62"/>
      <c r="D9247" s="62"/>
      <c r="E9247" s="28"/>
      <c r="F9247" s="63"/>
      <c r="G9247" s="63"/>
      <c r="H9247" s="63"/>
      <c r="I9247" s="63"/>
      <c r="J9247" s="63"/>
    </row>
    <row r="9248" spans="1:10" s="64" customFormat="1" x14ac:dyDescent="0.25">
      <c r="A9248" s="61"/>
      <c r="B9248" s="62"/>
      <c r="C9248" s="62"/>
      <c r="D9248" s="62"/>
      <c r="E9248" s="28"/>
      <c r="F9248" s="63"/>
      <c r="G9248" s="63"/>
      <c r="H9248" s="63"/>
      <c r="I9248" s="63"/>
      <c r="J9248" s="63"/>
    </row>
    <row r="9249" spans="1:10" s="64" customFormat="1" x14ac:dyDescent="0.25">
      <c r="A9249" s="61"/>
      <c r="B9249" s="62"/>
      <c r="C9249" s="62"/>
      <c r="D9249" s="62"/>
      <c r="E9249" s="28"/>
      <c r="F9249" s="63"/>
      <c r="G9249" s="63"/>
      <c r="H9249" s="63"/>
      <c r="I9249" s="63"/>
      <c r="J9249" s="63"/>
    </row>
    <row r="9250" spans="1:10" s="64" customFormat="1" x14ac:dyDescent="0.25">
      <c r="A9250" s="61"/>
      <c r="B9250" s="62"/>
      <c r="C9250" s="62"/>
      <c r="D9250" s="62"/>
      <c r="E9250" s="28"/>
      <c r="F9250" s="63"/>
      <c r="G9250" s="63"/>
      <c r="H9250" s="63"/>
      <c r="I9250" s="63"/>
      <c r="J9250" s="63"/>
    </row>
    <row r="9251" spans="1:10" s="64" customFormat="1" x14ac:dyDescent="0.25">
      <c r="A9251" s="61"/>
      <c r="B9251" s="62"/>
      <c r="C9251" s="62"/>
      <c r="D9251" s="62"/>
      <c r="E9251" s="28"/>
      <c r="F9251" s="63"/>
      <c r="G9251" s="63"/>
      <c r="H9251" s="63"/>
      <c r="I9251" s="63"/>
      <c r="J9251" s="63"/>
    </row>
    <row r="9252" spans="1:10" s="64" customFormat="1" x14ac:dyDescent="0.25">
      <c r="A9252" s="61"/>
      <c r="B9252" s="62"/>
      <c r="C9252" s="62"/>
      <c r="D9252" s="62"/>
      <c r="E9252" s="28"/>
      <c r="F9252" s="63"/>
      <c r="G9252" s="63"/>
      <c r="H9252" s="63"/>
      <c r="I9252" s="63"/>
      <c r="J9252" s="63"/>
    </row>
    <row r="9253" spans="1:10" s="64" customFormat="1" x14ac:dyDescent="0.25">
      <c r="A9253" s="61"/>
      <c r="B9253" s="62"/>
      <c r="C9253" s="62"/>
      <c r="D9253" s="62"/>
      <c r="E9253" s="28"/>
      <c r="F9253" s="63"/>
      <c r="G9253" s="63"/>
      <c r="H9253" s="63"/>
      <c r="I9253" s="63"/>
      <c r="J9253" s="63"/>
    </row>
    <row r="9254" spans="1:10" s="64" customFormat="1" x14ac:dyDescent="0.25">
      <c r="A9254" s="61"/>
      <c r="B9254" s="62"/>
      <c r="C9254" s="62"/>
      <c r="D9254" s="62"/>
      <c r="E9254" s="28"/>
      <c r="F9254" s="63"/>
      <c r="G9254" s="63"/>
      <c r="H9254" s="63"/>
      <c r="I9254" s="63"/>
      <c r="J9254" s="63"/>
    </row>
    <row r="9255" spans="1:10" s="64" customFormat="1" x14ac:dyDescent="0.25">
      <c r="A9255" s="61"/>
      <c r="B9255" s="62"/>
      <c r="C9255" s="62"/>
      <c r="D9255" s="62"/>
      <c r="E9255" s="28"/>
      <c r="F9255" s="63"/>
      <c r="G9255" s="63"/>
      <c r="H9255" s="63"/>
      <c r="I9255" s="63"/>
      <c r="J9255" s="63"/>
    </row>
    <row r="9256" spans="1:10" s="64" customFormat="1" x14ac:dyDescent="0.25">
      <c r="A9256" s="61"/>
      <c r="B9256" s="62"/>
      <c r="C9256" s="62"/>
      <c r="D9256" s="62"/>
      <c r="E9256" s="28"/>
      <c r="F9256" s="63"/>
      <c r="G9256" s="63"/>
      <c r="H9256" s="63"/>
      <c r="I9256" s="63"/>
      <c r="J9256" s="63"/>
    </row>
    <row r="9257" spans="1:10" s="64" customFormat="1" x14ac:dyDescent="0.25">
      <c r="A9257" s="61"/>
      <c r="B9257" s="62"/>
      <c r="C9257" s="62"/>
      <c r="D9257" s="62"/>
      <c r="E9257" s="28"/>
      <c r="F9257" s="63"/>
      <c r="G9257" s="63"/>
      <c r="H9257" s="63"/>
      <c r="I9257" s="63"/>
      <c r="J9257" s="63"/>
    </row>
    <row r="9258" spans="1:10" s="64" customFormat="1" x14ac:dyDescent="0.25">
      <c r="A9258" s="61"/>
      <c r="B9258" s="62"/>
      <c r="C9258" s="62"/>
      <c r="D9258" s="62"/>
      <c r="E9258" s="28"/>
      <c r="F9258" s="63"/>
      <c r="G9258" s="63"/>
      <c r="H9258" s="63"/>
      <c r="I9258" s="63"/>
      <c r="J9258" s="63"/>
    </row>
    <row r="9259" spans="1:10" s="64" customFormat="1" x14ac:dyDescent="0.25">
      <c r="A9259" s="61"/>
      <c r="B9259" s="62"/>
      <c r="C9259" s="62"/>
      <c r="D9259" s="62"/>
      <c r="E9259" s="28"/>
      <c r="F9259" s="63"/>
      <c r="G9259" s="63"/>
      <c r="H9259" s="63"/>
      <c r="I9259" s="63"/>
      <c r="J9259" s="63"/>
    </row>
    <row r="9260" spans="1:10" s="64" customFormat="1" x14ac:dyDescent="0.25">
      <c r="A9260" s="61"/>
      <c r="B9260" s="62"/>
      <c r="C9260" s="62"/>
      <c r="D9260" s="62"/>
      <c r="E9260" s="28"/>
      <c r="F9260" s="63"/>
      <c r="G9260" s="63"/>
      <c r="H9260" s="63"/>
      <c r="I9260" s="63"/>
      <c r="J9260" s="63"/>
    </row>
    <row r="9261" spans="1:10" s="64" customFormat="1" x14ac:dyDescent="0.25">
      <c r="A9261" s="61"/>
      <c r="B9261" s="62"/>
      <c r="C9261" s="62"/>
      <c r="D9261" s="62"/>
      <c r="E9261" s="28"/>
      <c r="F9261" s="63"/>
      <c r="G9261" s="63"/>
      <c r="H9261" s="63"/>
      <c r="I9261" s="63"/>
      <c r="J9261" s="63"/>
    </row>
    <row r="9262" spans="1:10" s="64" customFormat="1" x14ac:dyDescent="0.25">
      <c r="A9262" s="61"/>
      <c r="B9262" s="62"/>
      <c r="C9262" s="62"/>
      <c r="D9262" s="62"/>
      <c r="E9262" s="28"/>
      <c r="F9262" s="63"/>
      <c r="G9262" s="63"/>
      <c r="H9262" s="63"/>
      <c r="I9262" s="63"/>
      <c r="J9262" s="63"/>
    </row>
    <row r="9263" spans="1:10" s="64" customFormat="1" x14ac:dyDescent="0.25">
      <c r="A9263" s="61"/>
      <c r="B9263" s="62"/>
      <c r="C9263" s="62"/>
      <c r="D9263" s="62"/>
      <c r="E9263" s="28"/>
      <c r="F9263" s="63"/>
      <c r="G9263" s="63"/>
      <c r="H9263" s="63"/>
      <c r="I9263" s="63"/>
      <c r="J9263" s="63"/>
    </row>
    <row r="9264" spans="1:10" s="64" customFormat="1" x14ac:dyDescent="0.25">
      <c r="A9264" s="61"/>
      <c r="B9264" s="62"/>
      <c r="C9264" s="62"/>
      <c r="D9264" s="62"/>
      <c r="E9264" s="28"/>
      <c r="F9264" s="63"/>
      <c r="G9264" s="63"/>
      <c r="H9264" s="63"/>
      <c r="I9264" s="63"/>
      <c r="J9264" s="63"/>
    </row>
    <row r="9265" spans="1:10" s="64" customFormat="1" x14ac:dyDescent="0.25">
      <c r="A9265" s="61"/>
      <c r="B9265" s="62"/>
      <c r="C9265" s="62"/>
      <c r="D9265" s="62"/>
      <c r="E9265" s="28"/>
      <c r="F9265" s="63"/>
      <c r="G9265" s="63"/>
      <c r="H9265" s="63"/>
      <c r="I9265" s="63"/>
      <c r="J9265" s="63"/>
    </row>
    <row r="9266" spans="1:10" s="64" customFormat="1" x14ac:dyDescent="0.25">
      <c r="A9266" s="61"/>
      <c r="B9266" s="62"/>
      <c r="C9266" s="62"/>
      <c r="D9266" s="62"/>
      <c r="E9266" s="28"/>
      <c r="F9266" s="63"/>
      <c r="G9266" s="63"/>
      <c r="H9266" s="63"/>
      <c r="I9266" s="63"/>
      <c r="J9266" s="63"/>
    </row>
    <row r="9267" spans="1:10" s="64" customFormat="1" x14ac:dyDescent="0.25">
      <c r="A9267" s="61"/>
      <c r="B9267" s="62"/>
      <c r="C9267" s="62"/>
      <c r="D9267" s="62"/>
      <c r="E9267" s="28"/>
      <c r="F9267" s="63"/>
      <c r="G9267" s="63"/>
      <c r="H9267" s="63"/>
      <c r="I9267" s="63"/>
      <c r="J9267" s="63"/>
    </row>
    <row r="9268" spans="1:10" s="64" customFormat="1" x14ac:dyDescent="0.25">
      <c r="A9268" s="61"/>
      <c r="B9268" s="62"/>
      <c r="C9268" s="62"/>
      <c r="D9268" s="62"/>
      <c r="E9268" s="28"/>
      <c r="F9268" s="63"/>
      <c r="G9268" s="63"/>
      <c r="H9268" s="63"/>
      <c r="I9268" s="63"/>
      <c r="J9268" s="63"/>
    </row>
    <row r="9269" spans="1:10" s="64" customFormat="1" x14ac:dyDescent="0.25">
      <c r="A9269" s="61"/>
      <c r="B9269" s="62"/>
      <c r="C9269" s="62"/>
      <c r="D9269" s="62"/>
      <c r="E9269" s="28"/>
      <c r="F9269" s="63"/>
      <c r="G9269" s="63"/>
      <c r="H9269" s="63"/>
      <c r="I9269" s="63"/>
      <c r="J9269" s="63"/>
    </row>
    <row r="9270" spans="1:10" s="64" customFormat="1" x14ac:dyDescent="0.25">
      <c r="A9270" s="61"/>
      <c r="B9270" s="62"/>
      <c r="C9270" s="62"/>
      <c r="D9270" s="62"/>
      <c r="E9270" s="28"/>
      <c r="F9270" s="63"/>
      <c r="G9270" s="63"/>
      <c r="H9270" s="63"/>
      <c r="I9270" s="63"/>
      <c r="J9270" s="63"/>
    </row>
    <row r="9271" spans="1:10" s="64" customFormat="1" x14ac:dyDescent="0.25">
      <c r="A9271" s="61"/>
      <c r="B9271" s="62"/>
      <c r="C9271" s="62"/>
      <c r="D9271" s="62"/>
      <c r="E9271" s="28"/>
      <c r="F9271" s="63"/>
      <c r="G9271" s="63"/>
      <c r="H9271" s="63"/>
      <c r="I9271" s="63"/>
      <c r="J9271" s="63"/>
    </row>
    <row r="9272" spans="1:10" s="64" customFormat="1" x14ac:dyDescent="0.25">
      <c r="A9272" s="61"/>
      <c r="B9272" s="62"/>
      <c r="C9272" s="62"/>
      <c r="D9272" s="62"/>
      <c r="E9272" s="28"/>
      <c r="F9272" s="63"/>
      <c r="G9272" s="63"/>
      <c r="H9272" s="63"/>
      <c r="I9272" s="63"/>
      <c r="J9272" s="63"/>
    </row>
    <row r="9273" spans="1:10" s="64" customFormat="1" x14ac:dyDescent="0.25">
      <c r="A9273" s="61"/>
      <c r="B9273" s="62"/>
      <c r="C9273" s="62"/>
      <c r="D9273" s="62"/>
      <c r="E9273" s="28"/>
      <c r="F9273" s="63"/>
      <c r="G9273" s="63"/>
      <c r="H9273" s="63"/>
      <c r="I9273" s="63"/>
      <c r="J9273" s="63"/>
    </row>
    <row r="9274" spans="1:10" s="64" customFormat="1" x14ac:dyDescent="0.25">
      <c r="A9274" s="61"/>
      <c r="B9274" s="62"/>
      <c r="C9274" s="62"/>
      <c r="D9274" s="62"/>
      <c r="E9274" s="28"/>
      <c r="F9274" s="63"/>
      <c r="G9274" s="63"/>
      <c r="H9274" s="63"/>
      <c r="I9274" s="63"/>
      <c r="J9274" s="63"/>
    </row>
    <row r="9275" spans="1:10" s="64" customFormat="1" x14ac:dyDescent="0.25">
      <c r="A9275" s="61"/>
      <c r="B9275" s="62"/>
      <c r="C9275" s="62"/>
      <c r="D9275" s="62"/>
      <c r="E9275" s="28"/>
      <c r="F9275" s="63"/>
      <c r="G9275" s="63"/>
      <c r="H9275" s="63"/>
      <c r="I9275" s="63"/>
      <c r="J9275" s="63"/>
    </row>
    <row r="9276" spans="1:10" s="64" customFormat="1" x14ac:dyDescent="0.25">
      <c r="A9276" s="61"/>
      <c r="B9276" s="62"/>
      <c r="C9276" s="62"/>
      <c r="D9276" s="62"/>
      <c r="E9276" s="28"/>
      <c r="F9276" s="63"/>
      <c r="G9276" s="63"/>
      <c r="H9276" s="63"/>
      <c r="I9276" s="63"/>
      <c r="J9276" s="63"/>
    </row>
    <row r="9277" spans="1:10" s="64" customFormat="1" x14ac:dyDescent="0.25">
      <c r="A9277" s="61"/>
      <c r="B9277" s="62"/>
      <c r="C9277" s="62"/>
      <c r="D9277" s="62"/>
      <c r="E9277" s="28"/>
      <c r="F9277" s="63"/>
      <c r="G9277" s="63"/>
      <c r="H9277" s="63"/>
      <c r="I9277" s="63"/>
      <c r="J9277" s="63"/>
    </row>
    <row r="9278" spans="1:10" s="64" customFormat="1" x14ac:dyDescent="0.25">
      <c r="A9278" s="61"/>
      <c r="B9278" s="62"/>
      <c r="C9278" s="62"/>
      <c r="D9278" s="62"/>
      <c r="E9278" s="28"/>
      <c r="F9278" s="63"/>
      <c r="G9278" s="63"/>
      <c r="H9278" s="63"/>
      <c r="I9278" s="63"/>
      <c r="J9278" s="63"/>
    </row>
    <row r="9279" spans="1:10" s="64" customFormat="1" x14ac:dyDescent="0.25">
      <c r="A9279" s="61"/>
      <c r="B9279" s="62"/>
      <c r="C9279" s="62"/>
      <c r="D9279" s="62"/>
      <c r="E9279" s="28"/>
      <c r="F9279" s="63"/>
      <c r="G9279" s="63"/>
      <c r="H9279" s="63"/>
      <c r="I9279" s="63"/>
      <c r="J9279" s="63"/>
    </row>
    <row r="9280" spans="1:10" s="64" customFormat="1" x14ac:dyDescent="0.25">
      <c r="A9280" s="61"/>
      <c r="B9280" s="62"/>
      <c r="C9280" s="62"/>
      <c r="D9280" s="62"/>
      <c r="E9280" s="28"/>
      <c r="F9280" s="63"/>
      <c r="G9280" s="63"/>
      <c r="H9280" s="63"/>
      <c r="I9280" s="63"/>
      <c r="J9280" s="63"/>
    </row>
    <row r="9281" spans="1:10" s="64" customFormat="1" x14ac:dyDescent="0.25">
      <c r="A9281" s="61"/>
      <c r="B9281" s="62"/>
      <c r="C9281" s="62"/>
      <c r="D9281" s="62"/>
      <c r="E9281" s="28"/>
      <c r="F9281" s="63"/>
      <c r="G9281" s="63"/>
      <c r="H9281" s="63"/>
      <c r="I9281" s="63"/>
      <c r="J9281" s="63"/>
    </row>
    <row r="9282" spans="1:10" s="64" customFormat="1" x14ac:dyDescent="0.25">
      <c r="A9282" s="61"/>
      <c r="B9282" s="62"/>
      <c r="C9282" s="62"/>
      <c r="D9282" s="62"/>
      <c r="E9282" s="28"/>
      <c r="F9282" s="63"/>
      <c r="G9282" s="63"/>
      <c r="H9282" s="63"/>
      <c r="I9282" s="63"/>
      <c r="J9282" s="63"/>
    </row>
    <row r="9283" spans="1:10" s="64" customFormat="1" x14ac:dyDescent="0.25">
      <c r="A9283" s="61"/>
      <c r="B9283" s="62"/>
      <c r="C9283" s="62"/>
      <c r="D9283" s="62"/>
      <c r="E9283" s="28"/>
      <c r="F9283" s="63"/>
      <c r="G9283" s="63"/>
      <c r="H9283" s="63"/>
      <c r="I9283" s="63"/>
      <c r="J9283" s="63"/>
    </row>
    <row r="9284" spans="1:10" s="64" customFormat="1" x14ac:dyDescent="0.25">
      <c r="A9284" s="61"/>
      <c r="B9284" s="62"/>
      <c r="C9284" s="62"/>
      <c r="D9284" s="62"/>
      <c r="E9284" s="28"/>
      <c r="F9284" s="63"/>
      <c r="G9284" s="63"/>
      <c r="H9284" s="63"/>
      <c r="I9284" s="63"/>
      <c r="J9284" s="63"/>
    </row>
    <row r="9285" spans="1:10" s="64" customFormat="1" x14ac:dyDescent="0.25">
      <c r="A9285" s="61"/>
      <c r="B9285" s="62"/>
      <c r="C9285" s="62"/>
      <c r="D9285" s="62"/>
      <c r="E9285" s="28"/>
      <c r="F9285" s="63"/>
      <c r="G9285" s="63"/>
      <c r="H9285" s="63"/>
      <c r="I9285" s="63"/>
      <c r="J9285" s="63"/>
    </row>
    <row r="9286" spans="1:10" s="64" customFormat="1" x14ac:dyDescent="0.25">
      <c r="A9286" s="61"/>
      <c r="B9286" s="62"/>
      <c r="C9286" s="62"/>
      <c r="D9286" s="62"/>
      <c r="E9286" s="28"/>
      <c r="F9286" s="63"/>
      <c r="G9286" s="63"/>
      <c r="H9286" s="63"/>
      <c r="I9286" s="63"/>
      <c r="J9286" s="63"/>
    </row>
    <row r="9287" spans="1:10" s="64" customFormat="1" x14ac:dyDescent="0.25">
      <c r="A9287" s="61"/>
      <c r="B9287" s="62"/>
      <c r="C9287" s="62"/>
      <c r="D9287" s="62"/>
      <c r="E9287" s="28"/>
      <c r="F9287" s="63"/>
      <c r="G9287" s="63"/>
      <c r="H9287" s="63"/>
      <c r="I9287" s="63"/>
      <c r="J9287" s="63"/>
    </row>
    <row r="9288" spans="1:10" s="64" customFormat="1" x14ac:dyDescent="0.25">
      <c r="A9288" s="61"/>
      <c r="B9288" s="62"/>
      <c r="C9288" s="62"/>
      <c r="D9288" s="62"/>
      <c r="E9288" s="28"/>
      <c r="F9288" s="63"/>
      <c r="G9288" s="63"/>
      <c r="H9288" s="63"/>
      <c r="I9288" s="63"/>
      <c r="J9288" s="63"/>
    </row>
    <row r="9289" spans="1:10" s="64" customFormat="1" x14ac:dyDescent="0.25">
      <c r="A9289" s="61"/>
      <c r="B9289" s="62"/>
      <c r="C9289" s="62"/>
      <c r="D9289" s="62"/>
      <c r="E9289" s="28"/>
      <c r="F9289" s="63"/>
      <c r="G9289" s="63"/>
      <c r="H9289" s="63"/>
      <c r="I9289" s="63"/>
      <c r="J9289" s="63"/>
    </row>
    <row r="9290" spans="1:10" s="64" customFormat="1" x14ac:dyDescent="0.25">
      <c r="A9290" s="61"/>
      <c r="B9290" s="62"/>
      <c r="C9290" s="62"/>
      <c r="D9290" s="62"/>
      <c r="E9290" s="28"/>
      <c r="F9290" s="63"/>
      <c r="G9290" s="63"/>
      <c r="H9290" s="63"/>
      <c r="I9290" s="63"/>
      <c r="J9290" s="63"/>
    </row>
    <row r="9291" spans="1:10" s="64" customFormat="1" x14ac:dyDescent="0.25">
      <c r="A9291" s="61"/>
      <c r="B9291" s="62"/>
      <c r="C9291" s="62"/>
      <c r="D9291" s="62"/>
      <c r="E9291" s="28"/>
      <c r="F9291" s="63"/>
      <c r="G9291" s="63"/>
      <c r="H9291" s="63"/>
      <c r="I9291" s="63"/>
      <c r="J9291" s="63"/>
    </row>
    <row r="9292" spans="1:10" s="64" customFormat="1" x14ac:dyDescent="0.25">
      <c r="A9292" s="61"/>
      <c r="B9292" s="62"/>
      <c r="C9292" s="62"/>
      <c r="D9292" s="62"/>
      <c r="E9292" s="28"/>
      <c r="F9292" s="63"/>
      <c r="G9292" s="63"/>
      <c r="H9292" s="63"/>
      <c r="I9292" s="63"/>
      <c r="J9292" s="63"/>
    </row>
    <row r="9293" spans="1:10" s="64" customFormat="1" x14ac:dyDescent="0.25">
      <c r="A9293" s="61"/>
      <c r="B9293" s="62"/>
      <c r="C9293" s="62"/>
      <c r="D9293" s="62"/>
      <c r="E9293" s="28"/>
      <c r="F9293" s="63"/>
      <c r="G9293" s="63"/>
      <c r="H9293" s="63"/>
      <c r="I9293" s="63"/>
      <c r="J9293" s="63"/>
    </row>
    <row r="9294" spans="1:10" s="64" customFormat="1" x14ac:dyDescent="0.25">
      <c r="A9294" s="61"/>
      <c r="B9294" s="62"/>
      <c r="C9294" s="62"/>
      <c r="D9294" s="62"/>
      <c r="E9294" s="28"/>
      <c r="F9294" s="63"/>
      <c r="G9294" s="63"/>
      <c r="H9294" s="63"/>
      <c r="I9294" s="63"/>
      <c r="J9294" s="63"/>
    </row>
    <row r="9295" spans="1:10" s="64" customFormat="1" x14ac:dyDescent="0.25">
      <c r="A9295" s="61"/>
      <c r="B9295" s="62"/>
      <c r="C9295" s="62"/>
      <c r="D9295" s="62"/>
      <c r="E9295" s="28"/>
      <c r="F9295" s="63"/>
      <c r="G9295" s="63"/>
      <c r="H9295" s="63"/>
      <c r="I9295" s="63"/>
      <c r="J9295" s="63"/>
    </row>
    <row r="9296" spans="1:10" s="64" customFormat="1" x14ac:dyDescent="0.25">
      <c r="A9296" s="61"/>
      <c r="B9296" s="62"/>
      <c r="C9296" s="62"/>
      <c r="D9296" s="62"/>
      <c r="E9296" s="28"/>
      <c r="F9296" s="63"/>
      <c r="G9296" s="63"/>
      <c r="H9296" s="63"/>
      <c r="I9296" s="63"/>
      <c r="J9296" s="63"/>
    </row>
    <row r="9297" spans="1:10" s="64" customFormat="1" x14ac:dyDescent="0.25">
      <c r="A9297" s="61"/>
      <c r="B9297" s="62"/>
      <c r="C9297" s="62"/>
      <c r="D9297" s="62"/>
      <c r="E9297" s="28"/>
      <c r="F9297" s="63"/>
      <c r="G9297" s="63"/>
      <c r="H9297" s="63"/>
      <c r="I9297" s="63"/>
      <c r="J9297" s="63"/>
    </row>
    <row r="9298" spans="1:10" s="64" customFormat="1" x14ac:dyDescent="0.25">
      <c r="A9298" s="61"/>
      <c r="B9298" s="62"/>
      <c r="C9298" s="62"/>
      <c r="D9298" s="62"/>
      <c r="E9298" s="28"/>
      <c r="F9298" s="63"/>
      <c r="G9298" s="63"/>
      <c r="H9298" s="63"/>
      <c r="I9298" s="63"/>
      <c r="J9298" s="63"/>
    </row>
    <row r="9299" spans="1:10" s="64" customFormat="1" x14ac:dyDescent="0.25">
      <c r="A9299" s="61"/>
      <c r="B9299" s="62"/>
      <c r="C9299" s="62"/>
      <c r="D9299" s="62"/>
      <c r="E9299" s="28"/>
      <c r="F9299" s="63"/>
      <c r="G9299" s="63"/>
      <c r="H9299" s="63"/>
      <c r="I9299" s="63"/>
      <c r="J9299" s="63"/>
    </row>
    <row r="9300" spans="1:10" s="64" customFormat="1" x14ac:dyDescent="0.25">
      <c r="A9300" s="61"/>
      <c r="B9300" s="62"/>
      <c r="C9300" s="62"/>
      <c r="D9300" s="62"/>
      <c r="E9300" s="28"/>
      <c r="F9300" s="63"/>
      <c r="G9300" s="63"/>
      <c r="H9300" s="63"/>
      <c r="I9300" s="63"/>
      <c r="J9300" s="63"/>
    </row>
    <row r="9301" spans="1:10" s="64" customFormat="1" x14ac:dyDescent="0.25">
      <c r="A9301" s="61"/>
      <c r="B9301" s="62"/>
      <c r="C9301" s="62"/>
      <c r="D9301" s="62"/>
      <c r="E9301" s="28"/>
      <c r="F9301" s="63"/>
      <c r="G9301" s="63"/>
      <c r="H9301" s="63"/>
      <c r="I9301" s="63"/>
      <c r="J9301" s="63"/>
    </row>
    <row r="9302" spans="1:10" s="64" customFormat="1" x14ac:dyDescent="0.25">
      <c r="A9302" s="61"/>
      <c r="B9302" s="62"/>
      <c r="C9302" s="62"/>
      <c r="D9302" s="62"/>
      <c r="E9302" s="28"/>
      <c r="F9302" s="63"/>
      <c r="G9302" s="63"/>
      <c r="H9302" s="63"/>
      <c r="I9302" s="63"/>
      <c r="J9302" s="63"/>
    </row>
    <row r="9303" spans="1:10" s="64" customFormat="1" x14ac:dyDescent="0.25">
      <c r="A9303" s="61"/>
      <c r="B9303" s="62"/>
      <c r="C9303" s="62"/>
      <c r="D9303" s="62"/>
      <c r="E9303" s="28"/>
      <c r="F9303" s="63"/>
      <c r="G9303" s="63"/>
      <c r="H9303" s="63"/>
      <c r="I9303" s="63"/>
      <c r="J9303" s="63"/>
    </row>
    <row r="9304" spans="1:10" s="64" customFormat="1" x14ac:dyDescent="0.25">
      <c r="A9304" s="61"/>
      <c r="B9304" s="62"/>
      <c r="C9304" s="62"/>
      <c r="D9304" s="62"/>
      <c r="E9304" s="28"/>
      <c r="F9304" s="63"/>
      <c r="G9304" s="63"/>
      <c r="H9304" s="63"/>
      <c r="I9304" s="63"/>
      <c r="J9304" s="63"/>
    </row>
    <row r="9305" spans="1:10" s="64" customFormat="1" x14ac:dyDescent="0.25">
      <c r="A9305" s="61"/>
      <c r="B9305" s="62"/>
      <c r="C9305" s="62"/>
      <c r="D9305" s="62"/>
      <c r="E9305" s="28"/>
      <c r="F9305" s="63"/>
      <c r="G9305" s="63"/>
      <c r="H9305" s="63"/>
      <c r="I9305" s="63"/>
      <c r="J9305" s="63"/>
    </row>
    <row r="9306" spans="1:10" s="64" customFormat="1" x14ac:dyDescent="0.25">
      <c r="A9306" s="61"/>
      <c r="B9306" s="62"/>
      <c r="C9306" s="62"/>
      <c r="D9306" s="62"/>
      <c r="E9306" s="28"/>
      <c r="F9306" s="63"/>
      <c r="G9306" s="63"/>
      <c r="H9306" s="63"/>
      <c r="I9306" s="63"/>
      <c r="J9306" s="63"/>
    </row>
    <row r="9307" spans="1:10" s="64" customFormat="1" x14ac:dyDescent="0.25">
      <c r="A9307" s="61"/>
      <c r="B9307" s="62"/>
      <c r="C9307" s="62"/>
      <c r="D9307" s="62"/>
      <c r="E9307" s="28"/>
      <c r="F9307" s="63"/>
      <c r="G9307" s="63"/>
      <c r="H9307" s="63"/>
      <c r="I9307" s="63"/>
      <c r="J9307" s="63"/>
    </row>
    <row r="9308" spans="1:10" s="64" customFormat="1" x14ac:dyDescent="0.25">
      <c r="A9308" s="61"/>
      <c r="B9308" s="62"/>
      <c r="C9308" s="62"/>
      <c r="D9308" s="62"/>
      <c r="E9308" s="28"/>
      <c r="F9308" s="63"/>
      <c r="G9308" s="63"/>
      <c r="H9308" s="63"/>
      <c r="I9308" s="63"/>
      <c r="J9308" s="63"/>
    </row>
    <row r="9309" spans="1:10" s="64" customFormat="1" x14ac:dyDescent="0.25">
      <c r="A9309" s="61"/>
      <c r="B9309" s="62"/>
      <c r="C9309" s="62"/>
      <c r="D9309" s="62"/>
      <c r="E9309" s="28"/>
      <c r="F9309" s="63"/>
      <c r="G9309" s="63"/>
      <c r="H9309" s="63"/>
      <c r="I9309" s="63"/>
      <c r="J9309" s="63"/>
    </row>
    <row r="9310" spans="1:10" s="64" customFormat="1" x14ac:dyDescent="0.25">
      <c r="A9310" s="61"/>
      <c r="B9310" s="62"/>
      <c r="C9310" s="62"/>
      <c r="D9310" s="62"/>
      <c r="E9310" s="28"/>
      <c r="F9310" s="63"/>
      <c r="G9310" s="63"/>
      <c r="H9310" s="63"/>
      <c r="I9310" s="63"/>
      <c r="J9310" s="63"/>
    </row>
    <row r="9311" spans="1:10" s="64" customFormat="1" x14ac:dyDescent="0.25">
      <c r="A9311" s="61"/>
      <c r="B9311" s="62"/>
      <c r="C9311" s="62"/>
      <c r="D9311" s="62"/>
      <c r="E9311" s="28"/>
      <c r="F9311" s="63"/>
      <c r="G9311" s="63"/>
      <c r="H9311" s="63"/>
      <c r="I9311" s="63"/>
      <c r="J9311" s="63"/>
    </row>
    <row r="9312" spans="1:10" s="64" customFormat="1" x14ac:dyDescent="0.25">
      <c r="A9312" s="61"/>
      <c r="B9312" s="62"/>
      <c r="C9312" s="62"/>
      <c r="D9312" s="62"/>
      <c r="E9312" s="28"/>
      <c r="F9312" s="63"/>
      <c r="G9312" s="63"/>
      <c r="H9312" s="63"/>
      <c r="I9312" s="63"/>
      <c r="J9312" s="63"/>
    </row>
    <row r="9313" spans="1:10" s="64" customFormat="1" x14ac:dyDescent="0.25">
      <c r="A9313" s="61"/>
      <c r="B9313" s="62"/>
      <c r="C9313" s="62"/>
      <c r="D9313" s="62"/>
      <c r="E9313" s="28"/>
      <c r="F9313" s="63"/>
      <c r="G9313" s="63"/>
      <c r="H9313" s="63"/>
      <c r="I9313" s="63"/>
      <c r="J9313" s="63"/>
    </row>
    <row r="9314" spans="1:10" s="64" customFormat="1" x14ac:dyDescent="0.25">
      <c r="A9314" s="61"/>
      <c r="B9314" s="62"/>
      <c r="C9314" s="62"/>
      <c r="D9314" s="62"/>
      <c r="E9314" s="28"/>
      <c r="F9314" s="63"/>
      <c r="G9314" s="63"/>
      <c r="H9314" s="63"/>
      <c r="I9314" s="63"/>
      <c r="J9314" s="63"/>
    </row>
    <row r="9315" spans="1:10" s="64" customFormat="1" x14ac:dyDescent="0.25">
      <c r="A9315" s="61"/>
      <c r="B9315" s="62"/>
      <c r="C9315" s="62"/>
      <c r="D9315" s="62"/>
      <c r="E9315" s="28"/>
      <c r="F9315" s="63"/>
      <c r="G9315" s="63"/>
      <c r="H9315" s="63"/>
      <c r="I9315" s="63"/>
      <c r="J9315" s="63"/>
    </row>
    <row r="9316" spans="1:10" s="64" customFormat="1" x14ac:dyDescent="0.25">
      <c r="A9316" s="61"/>
      <c r="B9316" s="62"/>
      <c r="C9316" s="62"/>
      <c r="D9316" s="62"/>
      <c r="E9316" s="28"/>
      <c r="F9316" s="63"/>
      <c r="G9316" s="63"/>
      <c r="H9316" s="63"/>
      <c r="I9316" s="63"/>
      <c r="J9316" s="63"/>
    </row>
    <row r="9317" spans="1:10" s="64" customFormat="1" x14ac:dyDescent="0.25">
      <c r="A9317" s="61"/>
      <c r="B9317" s="62"/>
      <c r="C9317" s="62"/>
      <c r="D9317" s="62"/>
      <c r="E9317" s="28"/>
      <c r="F9317" s="63"/>
      <c r="G9317" s="63"/>
      <c r="H9317" s="63"/>
      <c r="I9317" s="63"/>
      <c r="J9317" s="63"/>
    </row>
    <row r="9318" spans="1:10" s="64" customFormat="1" x14ac:dyDescent="0.25">
      <c r="A9318" s="61"/>
      <c r="B9318" s="62"/>
      <c r="C9318" s="62"/>
      <c r="D9318" s="62"/>
      <c r="E9318" s="28"/>
      <c r="F9318" s="63"/>
      <c r="G9318" s="63"/>
      <c r="H9318" s="63"/>
      <c r="I9318" s="63"/>
      <c r="J9318" s="63"/>
    </row>
    <row r="9319" spans="1:10" s="64" customFormat="1" x14ac:dyDescent="0.25">
      <c r="A9319" s="61"/>
      <c r="B9319" s="62"/>
      <c r="C9319" s="62"/>
      <c r="D9319" s="62"/>
      <c r="E9319" s="28"/>
      <c r="F9319" s="63"/>
      <c r="G9319" s="63"/>
      <c r="H9319" s="63"/>
      <c r="I9319" s="63"/>
      <c r="J9319" s="63"/>
    </row>
    <row r="9320" spans="1:10" s="64" customFormat="1" x14ac:dyDescent="0.25">
      <c r="A9320" s="61"/>
      <c r="B9320" s="62"/>
      <c r="C9320" s="62"/>
      <c r="D9320" s="62"/>
      <c r="E9320" s="28"/>
      <c r="F9320" s="63"/>
      <c r="G9320" s="63"/>
      <c r="H9320" s="63"/>
      <c r="I9320" s="63"/>
      <c r="J9320" s="63"/>
    </row>
    <row r="9321" spans="1:10" s="64" customFormat="1" x14ac:dyDescent="0.25">
      <c r="A9321" s="61"/>
      <c r="B9321" s="62"/>
      <c r="C9321" s="62"/>
      <c r="D9321" s="62"/>
      <c r="E9321" s="28"/>
      <c r="F9321" s="63"/>
      <c r="G9321" s="63"/>
      <c r="H9321" s="63"/>
      <c r="I9321" s="63"/>
      <c r="J9321" s="63"/>
    </row>
    <row r="9322" spans="1:10" s="64" customFormat="1" x14ac:dyDescent="0.25">
      <c r="A9322" s="61"/>
      <c r="B9322" s="62"/>
      <c r="C9322" s="62"/>
      <c r="D9322" s="62"/>
      <c r="E9322" s="28"/>
      <c r="F9322" s="63"/>
      <c r="G9322" s="63"/>
      <c r="H9322" s="63"/>
      <c r="I9322" s="63"/>
      <c r="J9322" s="63"/>
    </row>
    <row r="9323" spans="1:10" s="64" customFormat="1" x14ac:dyDescent="0.25">
      <c r="A9323" s="61"/>
      <c r="B9323" s="62"/>
      <c r="C9323" s="62"/>
      <c r="D9323" s="62"/>
      <c r="E9323" s="28"/>
      <c r="F9323" s="63"/>
      <c r="G9323" s="63"/>
      <c r="H9323" s="63"/>
      <c r="I9323" s="63"/>
      <c r="J9323" s="63"/>
    </row>
    <row r="9324" spans="1:10" s="64" customFormat="1" x14ac:dyDescent="0.25">
      <c r="A9324" s="61"/>
      <c r="B9324" s="62"/>
      <c r="C9324" s="62"/>
      <c r="D9324" s="62"/>
      <c r="E9324" s="28"/>
      <c r="F9324" s="63"/>
      <c r="G9324" s="63"/>
      <c r="H9324" s="63"/>
      <c r="I9324" s="63"/>
      <c r="J9324" s="63"/>
    </row>
    <row r="9325" spans="1:10" s="64" customFormat="1" x14ac:dyDescent="0.25">
      <c r="A9325" s="61"/>
      <c r="B9325" s="62"/>
      <c r="C9325" s="62"/>
      <c r="D9325" s="62"/>
      <c r="E9325" s="28"/>
      <c r="F9325" s="63"/>
      <c r="G9325" s="63"/>
      <c r="H9325" s="63"/>
      <c r="I9325" s="63"/>
      <c r="J9325" s="63"/>
    </row>
    <row r="9326" spans="1:10" s="64" customFormat="1" x14ac:dyDescent="0.25">
      <c r="A9326" s="61"/>
      <c r="B9326" s="62"/>
      <c r="C9326" s="62"/>
      <c r="D9326" s="62"/>
      <c r="E9326" s="28"/>
      <c r="F9326" s="63"/>
      <c r="G9326" s="63"/>
      <c r="H9326" s="63"/>
      <c r="I9326" s="63"/>
      <c r="J9326" s="63"/>
    </row>
    <row r="9327" spans="1:10" s="64" customFormat="1" x14ac:dyDescent="0.25">
      <c r="A9327" s="61"/>
      <c r="B9327" s="62"/>
      <c r="C9327" s="62"/>
      <c r="D9327" s="62"/>
      <c r="E9327" s="28"/>
      <c r="F9327" s="63"/>
      <c r="G9327" s="63"/>
      <c r="H9327" s="63"/>
      <c r="I9327" s="63"/>
      <c r="J9327" s="63"/>
    </row>
    <row r="9328" spans="1:10" s="64" customFormat="1" x14ac:dyDescent="0.25">
      <c r="A9328" s="61"/>
      <c r="B9328" s="62"/>
      <c r="C9328" s="62"/>
      <c r="D9328" s="62"/>
      <c r="E9328" s="28"/>
      <c r="F9328" s="63"/>
      <c r="G9328" s="63"/>
      <c r="H9328" s="63"/>
      <c r="I9328" s="63"/>
      <c r="J9328" s="63"/>
    </row>
    <row r="9329" spans="1:10" s="64" customFormat="1" x14ac:dyDescent="0.25">
      <c r="A9329" s="61"/>
      <c r="B9329" s="62"/>
      <c r="C9329" s="62"/>
      <c r="D9329" s="62"/>
      <c r="E9329" s="28"/>
      <c r="F9329" s="63"/>
      <c r="G9329" s="63"/>
      <c r="H9329" s="63"/>
      <c r="I9329" s="63"/>
      <c r="J9329" s="63"/>
    </row>
    <row r="9330" spans="1:10" s="64" customFormat="1" x14ac:dyDescent="0.25">
      <c r="A9330" s="61"/>
      <c r="B9330" s="62"/>
      <c r="C9330" s="62"/>
      <c r="D9330" s="62"/>
      <c r="E9330" s="28"/>
      <c r="F9330" s="63"/>
      <c r="G9330" s="63"/>
      <c r="H9330" s="63"/>
      <c r="I9330" s="63"/>
      <c r="J9330" s="63"/>
    </row>
    <row r="9331" spans="1:10" s="64" customFormat="1" x14ac:dyDescent="0.25">
      <c r="A9331" s="61"/>
      <c r="B9331" s="62"/>
      <c r="C9331" s="62"/>
      <c r="D9331" s="62"/>
      <c r="E9331" s="28"/>
      <c r="F9331" s="63"/>
      <c r="G9331" s="63"/>
      <c r="H9331" s="63"/>
      <c r="I9331" s="63"/>
      <c r="J9331" s="63"/>
    </row>
    <row r="9332" spans="1:10" s="64" customFormat="1" x14ac:dyDescent="0.25">
      <c r="A9332" s="61"/>
      <c r="B9332" s="62"/>
      <c r="C9332" s="62"/>
      <c r="D9332" s="62"/>
      <c r="E9332" s="28"/>
      <c r="F9332" s="63"/>
      <c r="G9332" s="63"/>
      <c r="H9332" s="63"/>
      <c r="I9332" s="63"/>
      <c r="J9332" s="63"/>
    </row>
    <row r="9333" spans="1:10" s="64" customFormat="1" x14ac:dyDescent="0.25">
      <c r="A9333" s="61"/>
      <c r="B9333" s="62"/>
      <c r="C9333" s="62"/>
      <c r="D9333" s="62"/>
      <c r="E9333" s="28"/>
      <c r="F9333" s="63"/>
      <c r="G9333" s="63"/>
      <c r="H9333" s="63"/>
      <c r="I9333" s="63"/>
      <c r="J9333" s="63"/>
    </row>
    <row r="9334" spans="1:10" s="64" customFormat="1" x14ac:dyDescent="0.25">
      <c r="A9334" s="61"/>
      <c r="B9334" s="62"/>
      <c r="C9334" s="62"/>
      <c r="D9334" s="62"/>
      <c r="E9334" s="28"/>
      <c r="F9334" s="63"/>
      <c r="G9334" s="63"/>
      <c r="H9334" s="63"/>
      <c r="I9334" s="63"/>
      <c r="J9334" s="63"/>
    </row>
    <row r="9335" spans="1:10" s="64" customFormat="1" x14ac:dyDescent="0.25">
      <c r="A9335" s="61"/>
      <c r="B9335" s="62"/>
      <c r="C9335" s="62"/>
      <c r="D9335" s="62"/>
      <c r="E9335" s="28"/>
      <c r="F9335" s="63"/>
      <c r="G9335" s="63"/>
      <c r="H9335" s="63"/>
      <c r="I9335" s="63"/>
      <c r="J9335" s="63"/>
    </row>
    <row r="9336" spans="1:10" s="64" customFormat="1" x14ac:dyDescent="0.25">
      <c r="A9336" s="61"/>
      <c r="B9336" s="62"/>
      <c r="C9336" s="62"/>
      <c r="D9336" s="62"/>
      <c r="E9336" s="28"/>
      <c r="F9336" s="63"/>
      <c r="G9336" s="63"/>
      <c r="H9336" s="63"/>
      <c r="I9336" s="63"/>
      <c r="J9336" s="63"/>
    </row>
    <row r="9337" spans="1:10" s="64" customFormat="1" x14ac:dyDescent="0.25">
      <c r="A9337" s="61"/>
      <c r="B9337" s="62"/>
      <c r="C9337" s="62"/>
      <c r="D9337" s="62"/>
      <c r="E9337" s="28"/>
      <c r="F9337" s="63"/>
      <c r="G9337" s="63"/>
      <c r="H9337" s="63"/>
      <c r="I9337" s="63"/>
      <c r="J9337" s="63"/>
    </row>
    <row r="9338" spans="1:10" s="64" customFormat="1" x14ac:dyDescent="0.25">
      <c r="A9338" s="61"/>
      <c r="B9338" s="62"/>
      <c r="C9338" s="62"/>
      <c r="D9338" s="62"/>
      <c r="E9338" s="28"/>
      <c r="F9338" s="63"/>
      <c r="G9338" s="63"/>
      <c r="H9338" s="63"/>
      <c r="I9338" s="63"/>
      <c r="J9338" s="63"/>
    </row>
    <row r="9339" spans="1:10" s="64" customFormat="1" x14ac:dyDescent="0.25">
      <c r="A9339" s="61"/>
      <c r="B9339" s="62"/>
      <c r="C9339" s="62"/>
      <c r="D9339" s="62"/>
      <c r="E9339" s="28"/>
      <c r="F9339" s="63"/>
      <c r="G9339" s="63"/>
      <c r="H9339" s="63"/>
      <c r="I9339" s="63"/>
      <c r="J9339" s="63"/>
    </row>
    <row r="9340" spans="1:10" s="64" customFormat="1" x14ac:dyDescent="0.25">
      <c r="A9340" s="61"/>
      <c r="B9340" s="62"/>
      <c r="C9340" s="62"/>
      <c r="D9340" s="62"/>
      <c r="E9340" s="28"/>
      <c r="F9340" s="63"/>
      <c r="G9340" s="63"/>
      <c r="H9340" s="63"/>
      <c r="I9340" s="63"/>
      <c r="J9340" s="63"/>
    </row>
    <row r="9341" spans="1:10" s="64" customFormat="1" x14ac:dyDescent="0.25">
      <c r="A9341" s="61"/>
      <c r="B9341" s="62"/>
      <c r="C9341" s="62"/>
      <c r="D9341" s="62"/>
      <c r="E9341" s="28"/>
      <c r="F9341" s="63"/>
      <c r="G9341" s="63"/>
      <c r="H9341" s="63"/>
      <c r="I9341" s="63"/>
      <c r="J9341" s="63"/>
    </row>
    <row r="9342" spans="1:10" s="64" customFormat="1" x14ac:dyDescent="0.25">
      <c r="A9342" s="61"/>
      <c r="B9342" s="62"/>
      <c r="C9342" s="62"/>
      <c r="D9342" s="62"/>
      <c r="E9342" s="28"/>
      <c r="F9342" s="63"/>
      <c r="G9342" s="63"/>
      <c r="H9342" s="63"/>
      <c r="I9342" s="63"/>
      <c r="J9342" s="63"/>
    </row>
    <row r="9343" spans="1:10" s="64" customFormat="1" x14ac:dyDescent="0.25">
      <c r="A9343" s="61"/>
      <c r="B9343" s="62"/>
      <c r="C9343" s="62"/>
      <c r="D9343" s="62"/>
      <c r="E9343" s="28"/>
      <c r="F9343" s="63"/>
      <c r="G9343" s="63"/>
      <c r="H9343" s="63"/>
      <c r="I9343" s="63"/>
      <c r="J9343" s="63"/>
    </row>
    <row r="9344" spans="1:10" s="64" customFormat="1" x14ac:dyDescent="0.25">
      <c r="A9344" s="61"/>
      <c r="B9344" s="62"/>
      <c r="C9344" s="62"/>
      <c r="D9344" s="62"/>
      <c r="E9344" s="28"/>
      <c r="F9344" s="63"/>
      <c r="G9344" s="63"/>
      <c r="H9344" s="63"/>
      <c r="I9344" s="63"/>
      <c r="J9344" s="63"/>
    </row>
    <row r="9345" spans="1:10" s="64" customFormat="1" x14ac:dyDescent="0.25">
      <c r="A9345" s="61"/>
      <c r="B9345" s="62"/>
      <c r="C9345" s="62"/>
      <c r="D9345" s="62"/>
      <c r="E9345" s="28"/>
      <c r="F9345" s="63"/>
      <c r="G9345" s="63"/>
      <c r="H9345" s="63"/>
      <c r="I9345" s="63"/>
      <c r="J9345" s="63"/>
    </row>
    <row r="9346" spans="1:10" s="64" customFormat="1" x14ac:dyDescent="0.25">
      <c r="A9346" s="61"/>
      <c r="B9346" s="62"/>
      <c r="C9346" s="62"/>
      <c r="D9346" s="62"/>
      <c r="E9346" s="28"/>
      <c r="F9346" s="63"/>
      <c r="G9346" s="63"/>
      <c r="H9346" s="63"/>
      <c r="I9346" s="63"/>
      <c r="J9346" s="63"/>
    </row>
    <row r="9347" spans="1:10" s="64" customFormat="1" x14ac:dyDescent="0.25">
      <c r="A9347" s="61"/>
      <c r="B9347" s="62"/>
      <c r="C9347" s="62"/>
      <c r="D9347" s="62"/>
      <c r="E9347" s="28"/>
      <c r="F9347" s="63"/>
      <c r="G9347" s="63"/>
      <c r="H9347" s="63"/>
      <c r="I9347" s="63"/>
      <c r="J9347" s="63"/>
    </row>
    <row r="9348" spans="1:10" s="64" customFormat="1" x14ac:dyDescent="0.25">
      <c r="A9348" s="61"/>
      <c r="B9348" s="62"/>
      <c r="C9348" s="62"/>
      <c r="D9348" s="62"/>
      <c r="E9348" s="28"/>
      <c r="F9348" s="63"/>
      <c r="G9348" s="63"/>
      <c r="H9348" s="63"/>
      <c r="I9348" s="63"/>
      <c r="J9348" s="63"/>
    </row>
    <row r="9349" spans="1:10" s="64" customFormat="1" x14ac:dyDescent="0.25">
      <c r="A9349" s="61"/>
      <c r="B9349" s="62"/>
      <c r="C9349" s="62"/>
      <c r="D9349" s="62"/>
      <c r="E9349" s="28"/>
      <c r="F9349" s="63"/>
      <c r="G9349" s="63"/>
      <c r="H9349" s="63"/>
      <c r="I9349" s="63"/>
      <c r="J9349" s="63"/>
    </row>
    <row r="9350" spans="1:10" s="64" customFormat="1" x14ac:dyDescent="0.25">
      <c r="A9350" s="61"/>
      <c r="B9350" s="62"/>
      <c r="C9350" s="62"/>
      <c r="D9350" s="62"/>
      <c r="E9350" s="28"/>
      <c r="F9350" s="63"/>
      <c r="G9350" s="63"/>
      <c r="H9350" s="63"/>
      <c r="I9350" s="63"/>
      <c r="J9350" s="63"/>
    </row>
    <row r="9351" spans="1:10" s="64" customFormat="1" x14ac:dyDescent="0.25">
      <c r="A9351" s="61"/>
      <c r="B9351" s="62"/>
      <c r="C9351" s="62"/>
      <c r="D9351" s="62"/>
      <c r="E9351" s="28"/>
      <c r="F9351" s="63"/>
      <c r="G9351" s="63"/>
      <c r="H9351" s="63"/>
      <c r="I9351" s="63"/>
      <c r="J9351" s="63"/>
    </row>
    <row r="9352" spans="1:10" s="64" customFormat="1" x14ac:dyDescent="0.25">
      <c r="A9352" s="61"/>
      <c r="B9352" s="62"/>
      <c r="C9352" s="62"/>
      <c r="D9352" s="62"/>
      <c r="E9352" s="28"/>
      <c r="F9352" s="63"/>
      <c r="G9352" s="63"/>
      <c r="H9352" s="63"/>
      <c r="I9352" s="63"/>
      <c r="J9352" s="63"/>
    </row>
    <row r="9353" spans="1:10" s="64" customFormat="1" x14ac:dyDescent="0.25">
      <c r="A9353" s="61"/>
      <c r="B9353" s="62"/>
      <c r="C9353" s="62"/>
      <c r="D9353" s="62"/>
      <c r="E9353" s="28"/>
      <c r="F9353" s="63"/>
      <c r="G9353" s="63"/>
      <c r="H9353" s="63"/>
      <c r="I9353" s="63"/>
      <c r="J9353" s="63"/>
    </row>
    <row r="9354" spans="1:10" s="64" customFormat="1" x14ac:dyDescent="0.25">
      <c r="A9354" s="61"/>
      <c r="B9354" s="62"/>
      <c r="C9354" s="62"/>
      <c r="D9354" s="62"/>
      <c r="E9354" s="28"/>
      <c r="F9354" s="63"/>
      <c r="G9354" s="63"/>
      <c r="H9354" s="63"/>
      <c r="I9354" s="63"/>
      <c r="J9354" s="63"/>
    </row>
    <row r="9355" spans="1:10" s="64" customFormat="1" x14ac:dyDescent="0.25">
      <c r="A9355" s="61"/>
      <c r="B9355" s="62"/>
      <c r="C9355" s="62"/>
      <c r="D9355" s="62"/>
      <c r="E9355" s="28"/>
      <c r="F9355" s="63"/>
      <c r="G9355" s="63"/>
      <c r="H9355" s="63"/>
      <c r="I9355" s="63"/>
      <c r="J9355" s="63"/>
    </row>
    <row r="9356" spans="1:10" s="64" customFormat="1" x14ac:dyDescent="0.25">
      <c r="A9356" s="61"/>
      <c r="B9356" s="62"/>
      <c r="C9356" s="62"/>
      <c r="D9356" s="62"/>
      <c r="E9356" s="28"/>
      <c r="F9356" s="63"/>
      <c r="G9356" s="63"/>
      <c r="H9356" s="63"/>
      <c r="I9356" s="63"/>
      <c r="J9356" s="63"/>
    </row>
    <row r="9357" spans="1:10" s="64" customFormat="1" x14ac:dyDescent="0.25">
      <c r="A9357" s="61"/>
      <c r="B9357" s="62"/>
      <c r="C9357" s="62"/>
      <c r="D9357" s="62"/>
      <c r="E9357" s="28"/>
      <c r="F9357" s="63"/>
      <c r="G9357" s="63"/>
      <c r="H9357" s="63"/>
      <c r="I9357" s="63"/>
      <c r="J9357" s="63"/>
    </row>
    <row r="9358" spans="1:10" s="64" customFormat="1" x14ac:dyDescent="0.25">
      <c r="A9358" s="61"/>
      <c r="B9358" s="62"/>
      <c r="C9358" s="62"/>
      <c r="D9358" s="62"/>
      <c r="E9358" s="28"/>
      <c r="F9358" s="63"/>
      <c r="G9358" s="63"/>
      <c r="H9358" s="63"/>
      <c r="I9358" s="63"/>
      <c r="J9358" s="63"/>
    </row>
    <row r="9359" spans="1:10" s="64" customFormat="1" x14ac:dyDescent="0.25">
      <c r="A9359" s="61"/>
      <c r="B9359" s="62"/>
      <c r="C9359" s="62"/>
      <c r="D9359" s="62"/>
      <c r="E9359" s="28"/>
      <c r="F9359" s="63"/>
      <c r="G9359" s="63"/>
      <c r="H9359" s="63"/>
      <c r="I9359" s="63"/>
      <c r="J9359" s="63"/>
    </row>
    <row r="9360" spans="1:10" s="64" customFormat="1" x14ac:dyDescent="0.25">
      <c r="A9360" s="61"/>
      <c r="B9360" s="62"/>
      <c r="C9360" s="62"/>
      <c r="D9360" s="62"/>
      <c r="E9360" s="28"/>
      <c r="F9360" s="63"/>
      <c r="G9360" s="63"/>
      <c r="H9360" s="63"/>
      <c r="I9360" s="63"/>
      <c r="J9360" s="63"/>
    </row>
    <row r="9361" spans="1:10" s="64" customFormat="1" x14ac:dyDescent="0.25">
      <c r="A9361" s="61"/>
      <c r="B9361" s="62"/>
      <c r="C9361" s="62"/>
      <c r="D9361" s="62"/>
      <c r="E9361" s="28"/>
      <c r="F9361" s="63"/>
      <c r="G9361" s="63"/>
      <c r="H9361" s="63"/>
      <c r="I9361" s="63"/>
      <c r="J9361" s="63"/>
    </row>
    <row r="9362" spans="1:10" s="64" customFormat="1" x14ac:dyDescent="0.25">
      <c r="A9362" s="61"/>
      <c r="B9362" s="62"/>
      <c r="C9362" s="62"/>
      <c r="D9362" s="62"/>
      <c r="E9362" s="28"/>
      <c r="F9362" s="63"/>
      <c r="G9362" s="63"/>
      <c r="H9362" s="63"/>
      <c r="I9362" s="63"/>
      <c r="J9362" s="63"/>
    </row>
    <row r="9363" spans="1:10" s="64" customFormat="1" x14ac:dyDescent="0.25">
      <c r="A9363" s="61"/>
      <c r="B9363" s="62"/>
      <c r="C9363" s="62"/>
      <c r="D9363" s="62"/>
      <c r="E9363" s="28"/>
      <c r="F9363" s="63"/>
      <c r="G9363" s="63"/>
      <c r="H9363" s="63"/>
      <c r="I9363" s="63"/>
      <c r="J9363" s="63"/>
    </row>
    <row r="9364" spans="1:10" s="64" customFormat="1" x14ac:dyDescent="0.25">
      <c r="A9364" s="61"/>
      <c r="B9364" s="62"/>
      <c r="C9364" s="62"/>
      <c r="D9364" s="62"/>
      <c r="E9364" s="28"/>
      <c r="F9364" s="63"/>
      <c r="G9364" s="63"/>
      <c r="H9364" s="63"/>
      <c r="I9364" s="63"/>
      <c r="J9364" s="63"/>
    </row>
    <row r="9365" spans="1:10" s="64" customFormat="1" x14ac:dyDescent="0.25">
      <c r="A9365" s="61"/>
      <c r="B9365" s="62"/>
      <c r="C9365" s="62"/>
      <c r="D9365" s="62"/>
      <c r="E9365" s="28"/>
      <c r="F9365" s="63"/>
      <c r="G9365" s="63"/>
      <c r="H9365" s="63"/>
      <c r="I9365" s="63"/>
      <c r="J9365" s="63"/>
    </row>
    <row r="9366" spans="1:10" s="64" customFormat="1" x14ac:dyDescent="0.25">
      <c r="A9366" s="61"/>
      <c r="B9366" s="62"/>
      <c r="C9366" s="62"/>
      <c r="D9366" s="62"/>
      <c r="E9366" s="28"/>
      <c r="F9366" s="63"/>
      <c r="G9366" s="63"/>
      <c r="H9366" s="63"/>
      <c r="I9366" s="63"/>
      <c r="J9366" s="63"/>
    </row>
    <row r="9367" spans="1:10" s="64" customFormat="1" x14ac:dyDescent="0.25">
      <c r="A9367" s="61"/>
      <c r="B9367" s="62"/>
      <c r="C9367" s="62"/>
      <c r="D9367" s="62"/>
      <c r="E9367" s="28"/>
      <c r="F9367" s="63"/>
      <c r="G9367" s="63"/>
      <c r="H9367" s="63"/>
      <c r="I9367" s="63"/>
      <c r="J9367" s="63"/>
    </row>
    <row r="9368" spans="1:10" s="64" customFormat="1" x14ac:dyDescent="0.25">
      <c r="A9368" s="61"/>
      <c r="B9368" s="62"/>
      <c r="C9368" s="62"/>
      <c r="D9368" s="62"/>
      <c r="E9368" s="28"/>
      <c r="F9368" s="63"/>
      <c r="G9368" s="63"/>
      <c r="H9368" s="63"/>
      <c r="I9368" s="63"/>
      <c r="J9368" s="63"/>
    </row>
    <row r="9369" spans="1:10" s="64" customFormat="1" x14ac:dyDescent="0.25">
      <c r="A9369" s="61"/>
      <c r="B9369" s="62"/>
      <c r="C9369" s="62"/>
      <c r="D9369" s="62"/>
      <c r="E9369" s="28"/>
      <c r="F9369" s="63"/>
      <c r="G9369" s="63"/>
      <c r="H9369" s="63"/>
      <c r="I9369" s="63"/>
      <c r="J9369" s="63"/>
    </row>
    <row r="9370" spans="1:10" s="64" customFormat="1" x14ac:dyDescent="0.25">
      <c r="A9370" s="61"/>
      <c r="B9370" s="62"/>
      <c r="C9370" s="62"/>
      <c r="D9370" s="62"/>
      <c r="E9370" s="28"/>
      <c r="F9370" s="63"/>
      <c r="G9370" s="63"/>
      <c r="H9370" s="63"/>
      <c r="I9370" s="63"/>
      <c r="J9370" s="63"/>
    </row>
    <row r="9371" spans="1:10" s="64" customFormat="1" x14ac:dyDescent="0.25">
      <c r="A9371" s="61"/>
      <c r="B9371" s="62"/>
      <c r="C9371" s="62"/>
      <c r="D9371" s="62"/>
      <c r="E9371" s="28"/>
      <c r="F9371" s="63"/>
      <c r="G9371" s="63"/>
      <c r="H9371" s="63"/>
      <c r="I9371" s="63"/>
      <c r="J9371" s="63"/>
    </row>
    <row r="9372" spans="1:10" s="64" customFormat="1" x14ac:dyDescent="0.25">
      <c r="A9372" s="61"/>
      <c r="B9372" s="62"/>
      <c r="C9372" s="62"/>
      <c r="D9372" s="62"/>
      <c r="E9372" s="28"/>
      <c r="F9372" s="63"/>
      <c r="G9372" s="63"/>
      <c r="H9372" s="63"/>
      <c r="I9372" s="63"/>
      <c r="J9372" s="63"/>
    </row>
    <row r="9373" spans="1:10" s="64" customFormat="1" x14ac:dyDescent="0.25">
      <c r="A9373" s="61"/>
      <c r="B9373" s="62"/>
      <c r="C9373" s="62"/>
      <c r="D9373" s="62"/>
      <c r="E9373" s="28"/>
      <c r="F9373" s="63"/>
      <c r="G9373" s="63"/>
      <c r="H9373" s="63"/>
      <c r="I9373" s="63"/>
      <c r="J9373" s="63"/>
    </row>
    <row r="9374" spans="1:10" s="64" customFormat="1" x14ac:dyDescent="0.25">
      <c r="A9374" s="61"/>
      <c r="B9374" s="62"/>
      <c r="C9374" s="62"/>
      <c r="D9374" s="62"/>
      <c r="E9374" s="28"/>
      <c r="F9374" s="63"/>
      <c r="G9374" s="63"/>
      <c r="H9374" s="63"/>
      <c r="I9374" s="63"/>
      <c r="J9374" s="63"/>
    </row>
    <row r="9375" spans="1:10" s="64" customFormat="1" x14ac:dyDescent="0.25">
      <c r="A9375" s="61"/>
      <c r="B9375" s="62"/>
      <c r="C9375" s="62"/>
      <c r="D9375" s="62"/>
      <c r="E9375" s="28"/>
      <c r="F9375" s="63"/>
      <c r="G9375" s="63"/>
      <c r="H9375" s="63"/>
      <c r="I9375" s="63"/>
      <c r="J9375" s="63"/>
    </row>
    <row r="9376" spans="1:10" s="64" customFormat="1" x14ac:dyDescent="0.25">
      <c r="A9376" s="61"/>
      <c r="B9376" s="62"/>
      <c r="C9376" s="62"/>
      <c r="D9376" s="62"/>
      <c r="E9376" s="28"/>
      <c r="F9376" s="63"/>
      <c r="G9376" s="63"/>
      <c r="H9376" s="63"/>
      <c r="I9376" s="63"/>
      <c r="J9376" s="63"/>
    </row>
    <row r="9377" spans="1:10" s="64" customFormat="1" x14ac:dyDescent="0.25">
      <c r="A9377" s="61"/>
      <c r="B9377" s="62"/>
      <c r="C9377" s="62"/>
      <c r="D9377" s="62"/>
      <c r="E9377" s="28"/>
      <c r="F9377" s="63"/>
      <c r="G9377" s="63"/>
      <c r="H9377" s="63"/>
      <c r="I9377" s="63"/>
      <c r="J9377" s="63"/>
    </row>
    <row r="9378" spans="1:10" s="64" customFormat="1" x14ac:dyDescent="0.25">
      <c r="A9378" s="61"/>
      <c r="B9378" s="62"/>
      <c r="C9378" s="62"/>
      <c r="D9378" s="62"/>
      <c r="E9378" s="28"/>
      <c r="F9378" s="63"/>
      <c r="G9378" s="63"/>
      <c r="H9378" s="63"/>
      <c r="I9378" s="63"/>
      <c r="J9378" s="63"/>
    </row>
    <row r="9379" spans="1:10" s="64" customFormat="1" x14ac:dyDescent="0.25">
      <c r="A9379" s="61"/>
      <c r="B9379" s="62"/>
      <c r="C9379" s="62"/>
      <c r="D9379" s="62"/>
      <c r="E9379" s="28"/>
      <c r="F9379" s="63"/>
      <c r="G9379" s="63"/>
      <c r="H9379" s="63"/>
      <c r="I9379" s="63"/>
      <c r="J9379" s="63"/>
    </row>
    <row r="9380" spans="1:10" s="64" customFormat="1" x14ac:dyDescent="0.25">
      <c r="A9380" s="61"/>
      <c r="B9380" s="62"/>
      <c r="C9380" s="62"/>
      <c r="D9380" s="62"/>
      <c r="E9380" s="28"/>
      <c r="F9380" s="63"/>
      <c r="G9380" s="63"/>
      <c r="H9380" s="63"/>
      <c r="I9380" s="63"/>
      <c r="J9380" s="63"/>
    </row>
    <row r="9381" spans="1:10" s="64" customFormat="1" x14ac:dyDescent="0.25">
      <c r="A9381" s="61"/>
      <c r="B9381" s="62"/>
      <c r="C9381" s="62"/>
      <c r="D9381" s="62"/>
      <c r="E9381" s="28"/>
      <c r="F9381" s="63"/>
      <c r="G9381" s="63"/>
      <c r="H9381" s="63"/>
      <c r="I9381" s="63"/>
      <c r="J9381" s="63"/>
    </row>
    <row r="9382" spans="1:10" s="64" customFormat="1" x14ac:dyDescent="0.25">
      <c r="A9382" s="61"/>
      <c r="B9382" s="62"/>
      <c r="C9382" s="62"/>
      <c r="D9382" s="62"/>
      <c r="E9382" s="28"/>
      <c r="F9382" s="63"/>
      <c r="G9382" s="63"/>
      <c r="H9382" s="63"/>
      <c r="I9382" s="63"/>
      <c r="J9382" s="63"/>
    </row>
    <row r="9383" spans="1:10" s="64" customFormat="1" x14ac:dyDescent="0.25">
      <c r="A9383" s="61"/>
      <c r="B9383" s="62"/>
      <c r="C9383" s="62"/>
      <c r="D9383" s="62"/>
      <c r="E9383" s="28"/>
      <c r="F9383" s="63"/>
      <c r="G9383" s="63"/>
      <c r="H9383" s="63"/>
      <c r="I9383" s="63"/>
      <c r="J9383" s="63"/>
    </row>
    <row r="9384" spans="1:10" s="64" customFormat="1" x14ac:dyDescent="0.25">
      <c r="A9384" s="61"/>
      <c r="B9384" s="62"/>
      <c r="C9384" s="62"/>
      <c r="D9384" s="62"/>
      <c r="E9384" s="28"/>
      <c r="F9384" s="63"/>
      <c r="G9384" s="63"/>
      <c r="H9384" s="63"/>
      <c r="I9384" s="63"/>
      <c r="J9384" s="63"/>
    </row>
    <row r="9385" spans="1:10" s="64" customFormat="1" x14ac:dyDescent="0.25">
      <c r="A9385" s="61"/>
      <c r="B9385" s="62"/>
      <c r="C9385" s="62"/>
      <c r="D9385" s="62"/>
      <c r="E9385" s="28"/>
      <c r="F9385" s="63"/>
      <c r="G9385" s="63"/>
      <c r="H9385" s="63"/>
      <c r="I9385" s="63"/>
      <c r="J9385" s="63"/>
    </row>
    <row r="9386" spans="1:10" s="64" customFormat="1" x14ac:dyDescent="0.25">
      <c r="A9386" s="61"/>
      <c r="B9386" s="62"/>
      <c r="C9386" s="62"/>
      <c r="D9386" s="62"/>
      <c r="E9386" s="28"/>
      <c r="F9386" s="63"/>
      <c r="G9386" s="63"/>
      <c r="H9386" s="63"/>
      <c r="I9386" s="63"/>
      <c r="J9386" s="63"/>
    </row>
    <row r="9387" spans="1:10" s="64" customFormat="1" x14ac:dyDescent="0.25">
      <c r="A9387" s="61"/>
      <c r="B9387" s="62"/>
      <c r="C9387" s="62"/>
      <c r="D9387" s="62"/>
      <c r="E9387" s="28"/>
      <c r="F9387" s="63"/>
      <c r="G9387" s="63"/>
      <c r="H9387" s="63"/>
      <c r="I9387" s="63"/>
      <c r="J9387" s="63"/>
    </row>
    <row r="9388" spans="1:10" s="64" customFormat="1" x14ac:dyDescent="0.25">
      <c r="A9388" s="61"/>
      <c r="B9388" s="62"/>
      <c r="C9388" s="62"/>
      <c r="D9388" s="62"/>
      <c r="E9388" s="28"/>
      <c r="F9388" s="63"/>
      <c r="G9388" s="63"/>
      <c r="H9388" s="63"/>
      <c r="I9388" s="63"/>
      <c r="J9388" s="63"/>
    </row>
    <row r="9389" spans="1:10" s="64" customFormat="1" x14ac:dyDescent="0.25">
      <c r="A9389" s="61"/>
      <c r="B9389" s="62"/>
      <c r="C9389" s="62"/>
      <c r="D9389" s="62"/>
      <c r="E9389" s="28"/>
      <c r="F9389" s="63"/>
      <c r="G9389" s="63"/>
      <c r="H9389" s="63"/>
      <c r="I9389" s="63"/>
      <c r="J9389" s="63"/>
    </row>
    <row r="9390" spans="1:10" s="64" customFormat="1" x14ac:dyDescent="0.25">
      <c r="A9390" s="61"/>
      <c r="B9390" s="62"/>
      <c r="C9390" s="62"/>
      <c r="D9390" s="62"/>
      <c r="E9390" s="28"/>
      <c r="F9390" s="63"/>
      <c r="G9390" s="63"/>
      <c r="H9390" s="63"/>
      <c r="I9390" s="63"/>
      <c r="J9390" s="63"/>
    </row>
    <row r="9391" spans="1:10" s="64" customFormat="1" x14ac:dyDescent="0.25">
      <c r="A9391" s="61"/>
      <c r="B9391" s="62"/>
      <c r="C9391" s="62"/>
      <c r="D9391" s="62"/>
      <c r="E9391" s="28"/>
      <c r="F9391" s="63"/>
      <c r="G9391" s="63"/>
      <c r="H9391" s="63"/>
      <c r="I9391" s="63"/>
      <c r="J9391" s="63"/>
    </row>
    <row r="9392" spans="1:10" s="64" customFormat="1" x14ac:dyDescent="0.25">
      <c r="A9392" s="61"/>
      <c r="B9392" s="62"/>
      <c r="C9392" s="62"/>
      <c r="D9392" s="62"/>
      <c r="E9392" s="28"/>
      <c r="F9392" s="63"/>
      <c r="G9392" s="63"/>
      <c r="H9392" s="63"/>
      <c r="I9392" s="63"/>
      <c r="J9392" s="63"/>
    </row>
    <row r="9393" spans="1:10" s="64" customFormat="1" x14ac:dyDescent="0.25">
      <c r="A9393" s="61"/>
      <c r="B9393" s="62"/>
      <c r="C9393" s="62"/>
      <c r="D9393" s="62"/>
      <c r="E9393" s="28"/>
      <c r="F9393" s="63"/>
      <c r="G9393" s="63"/>
      <c r="H9393" s="63"/>
      <c r="I9393" s="63"/>
      <c r="J9393" s="63"/>
    </row>
    <row r="9394" spans="1:10" s="64" customFormat="1" x14ac:dyDescent="0.25">
      <c r="A9394" s="61"/>
      <c r="B9394" s="62"/>
      <c r="C9394" s="62"/>
      <c r="D9394" s="62"/>
      <c r="E9394" s="28"/>
      <c r="F9394" s="63"/>
      <c r="G9394" s="63"/>
      <c r="H9394" s="63"/>
      <c r="I9394" s="63"/>
      <c r="J9394" s="63"/>
    </row>
    <row r="9395" spans="1:10" s="64" customFormat="1" x14ac:dyDescent="0.25">
      <c r="A9395" s="61"/>
      <c r="B9395" s="62"/>
      <c r="C9395" s="62"/>
      <c r="D9395" s="62"/>
      <c r="E9395" s="28"/>
      <c r="F9395" s="63"/>
      <c r="G9395" s="63"/>
      <c r="H9395" s="63"/>
      <c r="I9395" s="63"/>
      <c r="J9395" s="63"/>
    </row>
    <row r="9396" spans="1:10" s="64" customFormat="1" x14ac:dyDescent="0.25">
      <c r="A9396" s="61"/>
      <c r="B9396" s="62"/>
      <c r="C9396" s="62"/>
      <c r="D9396" s="62"/>
      <c r="E9396" s="28"/>
      <c r="F9396" s="63"/>
      <c r="G9396" s="63"/>
      <c r="H9396" s="63"/>
      <c r="I9396" s="63"/>
      <c r="J9396" s="63"/>
    </row>
    <row r="9397" spans="1:10" s="64" customFormat="1" x14ac:dyDescent="0.25">
      <c r="A9397" s="61"/>
      <c r="B9397" s="62"/>
      <c r="C9397" s="62"/>
      <c r="D9397" s="62"/>
      <c r="E9397" s="28"/>
      <c r="F9397" s="63"/>
      <c r="G9397" s="63"/>
      <c r="H9397" s="63"/>
      <c r="I9397" s="63"/>
      <c r="J9397" s="63"/>
    </row>
    <row r="9398" spans="1:10" s="64" customFormat="1" x14ac:dyDescent="0.25">
      <c r="A9398" s="61"/>
      <c r="B9398" s="62"/>
      <c r="C9398" s="62"/>
      <c r="D9398" s="62"/>
      <c r="E9398" s="28"/>
      <c r="F9398" s="63"/>
      <c r="G9398" s="63"/>
      <c r="H9398" s="63"/>
      <c r="I9398" s="63"/>
      <c r="J9398" s="63"/>
    </row>
    <row r="9399" spans="1:10" s="64" customFormat="1" x14ac:dyDescent="0.25">
      <c r="A9399" s="61"/>
      <c r="B9399" s="62"/>
      <c r="C9399" s="62"/>
      <c r="D9399" s="62"/>
      <c r="E9399" s="28"/>
      <c r="F9399" s="63"/>
      <c r="G9399" s="63"/>
      <c r="H9399" s="63"/>
      <c r="I9399" s="63"/>
      <c r="J9399" s="63"/>
    </row>
    <row r="9400" spans="1:10" s="64" customFormat="1" x14ac:dyDescent="0.25">
      <c r="A9400" s="61"/>
      <c r="B9400" s="62"/>
      <c r="C9400" s="62"/>
      <c r="D9400" s="62"/>
      <c r="E9400" s="28"/>
      <c r="F9400" s="63"/>
      <c r="G9400" s="63"/>
      <c r="H9400" s="63"/>
      <c r="I9400" s="63"/>
      <c r="J9400" s="63"/>
    </row>
    <row r="9401" spans="1:10" s="64" customFormat="1" x14ac:dyDescent="0.25">
      <c r="A9401" s="61"/>
      <c r="B9401" s="62"/>
      <c r="C9401" s="62"/>
      <c r="D9401" s="62"/>
      <c r="E9401" s="28"/>
      <c r="F9401" s="63"/>
      <c r="G9401" s="63"/>
      <c r="H9401" s="63"/>
      <c r="I9401" s="63"/>
      <c r="J9401" s="63"/>
    </row>
    <row r="9402" spans="1:10" s="64" customFormat="1" x14ac:dyDescent="0.25">
      <c r="A9402" s="61"/>
      <c r="B9402" s="62"/>
      <c r="C9402" s="62"/>
      <c r="D9402" s="62"/>
      <c r="E9402" s="28"/>
      <c r="F9402" s="63"/>
      <c r="G9402" s="63"/>
      <c r="H9402" s="63"/>
      <c r="I9402" s="63"/>
      <c r="J9402" s="63"/>
    </row>
    <row r="9403" spans="1:10" s="64" customFormat="1" x14ac:dyDescent="0.25">
      <c r="A9403" s="61"/>
      <c r="B9403" s="62"/>
      <c r="C9403" s="62"/>
      <c r="D9403" s="62"/>
      <c r="E9403" s="28"/>
      <c r="F9403" s="63"/>
      <c r="G9403" s="63"/>
      <c r="H9403" s="63"/>
      <c r="I9403" s="63"/>
      <c r="J9403" s="63"/>
    </row>
    <row r="9404" spans="1:10" s="64" customFormat="1" x14ac:dyDescent="0.25">
      <c r="A9404" s="61"/>
      <c r="B9404" s="62"/>
      <c r="C9404" s="62"/>
      <c r="D9404" s="62"/>
      <c r="E9404" s="28"/>
      <c r="F9404" s="63"/>
      <c r="G9404" s="63"/>
      <c r="H9404" s="63"/>
      <c r="I9404" s="63"/>
      <c r="J9404" s="63"/>
    </row>
    <row r="9405" spans="1:10" s="64" customFormat="1" x14ac:dyDescent="0.25">
      <c r="A9405" s="61"/>
      <c r="B9405" s="62"/>
      <c r="C9405" s="62"/>
      <c r="D9405" s="62"/>
      <c r="E9405" s="28"/>
      <c r="F9405" s="63"/>
      <c r="G9405" s="63"/>
      <c r="H9405" s="63"/>
      <c r="I9405" s="63"/>
      <c r="J9405" s="63"/>
    </row>
    <row r="9406" spans="1:10" s="64" customFormat="1" x14ac:dyDescent="0.25">
      <c r="A9406" s="61"/>
      <c r="B9406" s="62"/>
      <c r="C9406" s="62"/>
      <c r="D9406" s="62"/>
      <c r="E9406" s="28"/>
      <c r="F9406" s="63"/>
      <c r="G9406" s="63"/>
      <c r="H9406" s="63"/>
      <c r="I9406" s="63"/>
      <c r="J9406" s="63"/>
    </row>
    <row r="9407" spans="1:10" s="64" customFormat="1" x14ac:dyDescent="0.25">
      <c r="A9407" s="61"/>
      <c r="B9407" s="62"/>
      <c r="C9407" s="62"/>
      <c r="D9407" s="62"/>
      <c r="E9407" s="28"/>
      <c r="F9407" s="63"/>
      <c r="G9407" s="63"/>
      <c r="H9407" s="63"/>
      <c r="I9407" s="63"/>
      <c r="J9407" s="63"/>
    </row>
    <row r="9408" spans="1:10" s="64" customFormat="1" x14ac:dyDescent="0.25">
      <c r="A9408" s="61"/>
      <c r="B9408" s="62"/>
      <c r="C9408" s="62"/>
      <c r="D9408" s="62"/>
      <c r="E9408" s="28"/>
      <c r="F9408" s="63"/>
      <c r="G9408" s="63"/>
      <c r="H9408" s="63"/>
      <c r="I9408" s="63"/>
      <c r="J9408" s="63"/>
    </row>
    <row r="9409" spans="1:10" s="64" customFormat="1" x14ac:dyDescent="0.25">
      <c r="A9409" s="61"/>
      <c r="B9409" s="62"/>
      <c r="C9409" s="62"/>
      <c r="D9409" s="62"/>
      <c r="E9409" s="28"/>
      <c r="F9409" s="63"/>
      <c r="G9409" s="63"/>
      <c r="H9409" s="63"/>
      <c r="I9409" s="63"/>
      <c r="J9409" s="63"/>
    </row>
    <row r="9410" spans="1:10" s="64" customFormat="1" x14ac:dyDescent="0.25">
      <c r="A9410" s="61"/>
      <c r="B9410" s="62"/>
      <c r="C9410" s="62"/>
      <c r="D9410" s="62"/>
      <c r="E9410" s="28"/>
      <c r="F9410" s="63"/>
      <c r="G9410" s="63"/>
      <c r="H9410" s="63"/>
      <c r="I9410" s="63"/>
      <c r="J9410" s="63"/>
    </row>
    <row r="9411" spans="1:10" s="64" customFormat="1" x14ac:dyDescent="0.25">
      <c r="A9411" s="61"/>
      <c r="B9411" s="62"/>
      <c r="C9411" s="62"/>
      <c r="D9411" s="62"/>
      <c r="E9411" s="28"/>
      <c r="F9411" s="63"/>
      <c r="G9411" s="63"/>
      <c r="H9411" s="63"/>
      <c r="I9411" s="63"/>
      <c r="J9411" s="63"/>
    </row>
    <row r="9412" spans="1:10" s="64" customFormat="1" x14ac:dyDescent="0.25">
      <c r="A9412" s="61"/>
      <c r="B9412" s="62"/>
      <c r="C9412" s="62"/>
      <c r="D9412" s="62"/>
      <c r="E9412" s="28"/>
      <c r="F9412" s="63"/>
      <c r="G9412" s="63"/>
      <c r="H9412" s="63"/>
      <c r="I9412" s="63"/>
      <c r="J9412" s="63"/>
    </row>
    <row r="9413" spans="1:10" s="64" customFormat="1" x14ac:dyDescent="0.25">
      <c r="A9413" s="61"/>
      <c r="B9413" s="62"/>
      <c r="C9413" s="62"/>
      <c r="D9413" s="62"/>
      <c r="E9413" s="28"/>
      <c r="F9413" s="63"/>
      <c r="G9413" s="63"/>
      <c r="H9413" s="63"/>
      <c r="I9413" s="63"/>
      <c r="J9413" s="63"/>
    </row>
    <row r="9414" spans="1:10" s="64" customFormat="1" x14ac:dyDescent="0.25">
      <c r="A9414" s="61"/>
      <c r="B9414" s="62"/>
      <c r="C9414" s="62"/>
      <c r="D9414" s="62"/>
      <c r="E9414" s="28"/>
      <c r="F9414" s="63"/>
      <c r="G9414" s="63"/>
      <c r="H9414" s="63"/>
      <c r="I9414" s="63"/>
      <c r="J9414" s="63"/>
    </row>
    <row r="9415" spans="1:10" s="64" customFormat="1" x14ac:dyDescent="0.25">
      <c r="A9415" s="61"/>
      <c r="B9415" s="62"/>
      <c r="C9415" s="62"/>
      <c r="D9415" s="62"/>
      <c r="E9415" s="28"/>
      <c r="F9415" s="63"/>
      <c r="G9415" s="63"/>
      <c r="H9415" s="63"/>
      <c r="I9415" s="63"/>
      <c r="J9415" s="63"/>
    </row>
    <row r="9416" spans="1:10" s="64" customFormat="1" x14ac:dyDescent="0.25">
      <c r="A9416" s="61"/>
      <c r="B9416" s="62"/>
      <c r="C9416" s="62"/>
      <c r="D9416" s="62"/>
      <c r="E9416" s="28"/>
      <c r="F9416" s="63"/>
      <c r="G9416" s="63"/>
      <c r="H9416" s="63"/>
      <c r="I9416" s="63"/>
      <c r="J9416" s="63"/>
    </row>
    <row r="9417" spans="1:10" s="64" customFormat="1" x14ac:dyDescent="0.25">
      <c r="A9417" s="61"/>
      <c r="B9417" s="62"/>
      <c r="C9417" s="62"/>
      <c r="D9417" s="62"/>
      <c r="E9417" s="28"/>
      <c r="F9417" s="63"/>
      <c r="G9417" s="63"/>
      <c r="H9417" s="63"/>
      <c r="I9417" s="63"/>
      <c r="J9417" s="63"/>
    </row>
    <row r="9418" spans="1:10" s="64" customFormat="1" x14ac:dyDescent="0.25">
      <c r="A9418" s="61"/>
      <c r="B9418" s="62"/>
      <c r="C9418" s="62"/>
      <c r="D9418" s="62"/>
      <c r="E9418" s="28"/>
      <c r="F9418" s="63"/>
      <c r="G9418" s="63"/>
      <c r="H9418" s="63"/>
      <c r="I9418" s="63"/>
      <c r="J9418" s="63"/>
    </row>
    <row r="9419" spans="1:10" s="64" customFormat="1" x14ac:dyDescent="0.25">
      <c r="A9419" s="61"/>
      <c r="B9419" s="62"/>
      <c r="C9419" s="62"/>
      <c r="D9419" s="62"/>
      <c r="E9419" s="28"/>
      <c r="F9419" s="63"/>
      <c r="G9419" s="63"/>
      <c r="H9419" s="63"/>
      <c r="I9419" s="63"/>
      <c r="J9419" s="63"/>
    </row>
    <row r="9420" spans="1:10" s="64" customFormat="1" x14ac:dyDescent="0.25">
      <c r="A9420" s="61"/>
      <c r="B9420" s="62"/>
      <c r="C9420" s="62"/>
      <c r="D9420" s="62"/>
      <c r="E9420" s="28"/>
      <c r="F9420" s="63"/>
      <c r="G9420" s="63"/>
      <c r="H9420" s="63"/>
      <c r="I9420" s="63"/>
      <c r="J9420" s="63"/>
    </row>
    <row r="9421" spans="1:10" s="64" customFormat="1" x14ac:dyDescent="0.25">
      <c r="A9421" s="61"/>
      <c r="B9421" s="62"/>
      <c r="C9421" s="62"/>
      <c r="D9421" s="62"/>
      <c r="E9421" s="28"/>
      <c r="F9421" s="63"/>
      <c r="G9421" s="63"/>
      <c r="H9421" s="63"/>
      <c r="I9421" s="63"/>
      <c r="J9421" s="63"/>
    </row>
    <row r="9422" spans="1:10" s="64" customFormat="1" x14ac:dyDescent="0.25">
      <c r="A9422" s="61"/>
      <c r="B9422" s="62"/>
      <c r="C9422" s="62"/>
      <c r="D9422" s="62"/>
      <c r="E9422" s="28"/>
      <c r="F9422" s="63"/>
      <c r="G9422" s="63"/>
      <c r="H9422" s="63"/>
      <c r="I9422" s="63"/>
      <c r="J9422" s="63"/>
    </row>
    <row r="9423" spans="1:10" s="64" customFormat="1" x14ac:dyDescent="0.25">
      <c r="A9423" s="61"/>
      <c r="B9423" s="62"/>
      <c r="C9423" s="62"/>
      <c r="D9423" s="62"/>
      <c r="E9423" s="28"/>
      <c r="F9423" s="63"/>
      <c r="G9423" s="63"/>
      <c r="H9423" s="63"/>
      <c r="I9423" s="63"/>
      <c r="J9423" s="63"/>
    </row>
    <row r="9424" spans="1:10" s="64" customFormat="1" x14ac:dyDescent="0.25">
      <c r="A9424" s="61"/>
      <c r="B9424" s="62"/>
      <c r="C9424" s="62"/>
      <c r="D9424" s="62"/>
      <c r="E9424" s="28"/>
      <c r="F9424" s="63"/>
      <c r="G9424" s="63"/>
      <c r="H9424" s="63"/>
      <c r="I9424" s="63"/>
      <c r="J9424" s="63"/>
    </row>
    <row r="9425" spans="1:10" s="64" customFormat="1" x14ac:dyDescent="0.25">
      <c r="A9425" s="61"/>
      <c r="B9425" s="62"/>
      <c r="C9425" s="62"/>
      <c r="D9425" s="62"/>
      <c r="E9425" s="28"/>
      <c r="F9425" s="63"/>
      <c r="G9425" s="63"/>
      <c r="H9425" s="63"/>
      <c r="I9425" s="63"/>
      <c r="J9425" s="63"/>
    </row>
    <row r="9426" spans="1:10" s="64" customFormat="1" x14ac:dyDescent="0.25">
      <c r="A9426" s="61"/>
      <c r="B9426" s="62"/>
      <c r="C9426" s="62"/>
      <c r="D9426" s="62"/>
      <c r="E9426" s="28"/>
      <c r="F9426" s="63"/>
      <c r="G9426" s="63"/>
      <c r="H9426" s="63"/>
      <c r="I9426" s="63"/>
      <c r="J9426" s="63"/>
    </row>
    <row r="9427" spans="1:10" s="64" customFormat="1" x14ac:dyDescent="0.25">
      <c r="A9427" s="61"/>
      <c r="B9427" s="62"/>
      <c r="C9427" s="62"/>
      <c r="D9427" s="62"/>
      <c r="E9427" s="28"/>
      <c r="F9427" s="63"/>
      <c r="G9427" s="63"/>
      <c r="H9427" s="63"/>
      <c r="I9427" s="63"/>
      <c r="J9427" s="63"/>
    </row>
    <row r="9428" spans="1:10" s="64" customFormat="1" x14ac:dyDescent="0.25">
      <c r="A9428" s="61"/>
      <c r="B9428" s="62"/>
      <c r="C9428" s="62"/>
      <c r="D9428" s="62"/>
      <c r="E9428" s="28"/>
      <c r="F9428" s="63"/>
      <c r="G9428" s="63"/>
      <c r="H9428" s="63"/>
      <c r="I9428" s="63"/>
      <c r="J9428" s="63"/>
    </row>
    <row r="9429" spans="1:10" s="64" customFormat="1" x14ac:dyDescent="0.25">
      <c r="A9429" s="61"/>
      <c r="B9429" s="62"/>
      <c r="C9429" s="62"/>
      <c r="D9429" s="62"/>
      <c r="E9429" s="28"/>
      <c r="F9429" s="63"/>
      <c r="G9429" s="63"/>
      <c r="H9429" s="63"/>
      <c r="I9429" s="63"/>
      <c r="J9429" s="63"/>
    </row>
    <row r="9430" spans="1:10" s="64" customFormat="1" x14ac:dyDescent="0.25">
      <c r="A9430" s="61"/>
      <c r="B9430" s="62"/>
      <c r="C9430" s="62"/>
      <c r="D9430" s="62"/>
      <c r="E9430" s="28"/>
      <c r="F9430" s="63"/>
      <c r="G9430" s="63"/>
      <c r="H9430" s="63"/>
      <c r="I9430" s="63"/>
      <c r="J9430" s="63"/>
    </row>
    <row r="9431" spans="1:10" s="64" customFormat="1" x14ac:dyDescent="0.25">
      <c r="A9431" s="61"/>
      <c r="B9431" s="62"/>
      <c r="C9431" s="62"/>
      <c r="D9431" s="62"/>
      <c r="E9431" s="28"/>
      <c r="F9431" s="63"/>
      <c r="G9431" s="63"/>
      <c r="H9431" s="63"/>
      <c r="I9431" s="63"/>
      <c r="J9431" s="63"/>
    </row>
    <row r="9432" spans="1:10" s="64" customFormat="1" x14ac:dyDescent="0.25">
      <c r="A9432" s="61"/>
      <c r="B9432" s="62"/>
      <c r="C9432" s="62"/>
      <c r="D9432" s="62"/>
      <c r="E9432" s="28"/>
      <c r="F9432" s="63"/>
      <c r="G9432" s="63"/>
      <c r="H9432" s="63"/>
      <c r="I9432" s="63"/>
      <c r="J9432" s="63"/>
    </row>
    <row r="9433" spans="1:10" s="64" customFormat="1" x14ac:dyDescent="0.25">
      <c r="A9433" s="61"/>
      <c r="B9433" s="62"/>
      <c r="C9433" s="62"/>
      <c r="D9433" s="62"/>
      <c r="E9433" s="28"/>
      <c r="F9433" s="63"/>
      <c r="G9433" s="63"/>
      <c r="H9433" s="63"/>
      <c r="I9433" s="63"/>
      <c r="J9433" s="63"/>
    </row>
    <row r="9434" spans="1:10" s="64" customFormat="1" x14ac:dyDescent="0.25">
      <c r="A9434" s="61"/>
      <c r="B9434" s="62"/>
      <c r="C9434" s="62"/>
      <c r="D9434" s="62"/>
      <c r="E9434" s="28"/>
      <c r="F9434" s="63"/>
      <c r="G9434" s="63"/>
      <c r="H9434" s="63"/>
      <c r="I9434" s="63"/>
      <c r="J9434" s="63"/>
    </row>
    <row r="9435" spans="1:10" s="64" customFormat="1" x14ac:dyDescent="0.25">
      <c r="A9435" s="61"/>
      <c r="B9435" s="62"/>
      <c r="C9435" s="62"/>
      <c r="D9435" s="62"/>
      <c r="E9435" s="28"/>
      <c r="F9435" s="63"/>
      <c r="G9435" s="63"/>
      <c r="H9435" s="63"/>
      <c r="I9435" s="63"/>
      <c r="J9435" s="63"/>
    </row>
    <row r="9436" spans="1:10" s="64" customFormat="1" x14ac:dyDescent="0.25">
      <c r="A9436" s="61"/>
      <c r="B9436" s="62"/>
      <c r="C9436" s="62"/>
      <c r="D9436" s="62"/>
      <c r="E9436" s="28"/>
      <c r="F9436" s="63"/>
      <c r="G9436" s="63"/>
      <c r="H9436" s="63"/>
      <c r="I9436" s="63"/>
      <c r="J9436" s="63"/>
    </row>
    <row r="9437" spans="1:10" s="64" customFormat="1" x14ac:dyDescent="0.25">
      <c r="A9437" s="61"/>
      <c r="B9437" s="62"/>
      <c r="C9437" s="62"/>
      <c r="D9437" s="62"/>
      <c r="E9437" s="28"/>
      <c r="F9437" s="63"/>
      <c r="G9437" s="63"/>
      <c r="H9437" s="63"/>
      <c r="I9437" s="63"/>
      <c r="J9437" s="63"/>
    </row>
    <row r="9438" spans="1:10" s="64" customFormat="1" x14ac:dyDescent="0.25">
      <c r="A9438" s="61"/>
      <c r="B9438" s="62"/>
      <c r="C9438" s="62"/>
      <c r="D9438" s="62"/>
      <c r="E9438" s="28"/>
      <c r="F9438" s="63"/>
      <c r="G9438" s="63"/>
      <c r="H9438" s="63"/>
      <c r="I9438" s="63"/>
      <c r="J9438" s="63"/>
    </row>
    <row r="9439" spans="1:10" s="64" customFormat="1" x14ac:dyDescent="0.25">
      <c r="A9439" s="61"/>
      <c r="B9439" s="62"/>
      <c r="C9439" s="62"/>
      <c r="D9439" s="62"/>
      <c r="E9439" s="28"/>
      <c r="F9439" s="63"/>
      <c r="G9439" s="63"/>
      <c r="H9439" s="63"/>
      <c r="I9439" s="63"/>
      <c r="J9439" s="63"/>
    </row>
    <row r="9440" spans="1:10" s="64" customFormat="1" x14ac:dyDescent="0.25">
      <c r="A9440" s="61"/>
      <c r="B9440" s="62"/>
      <c r="C9440" s="62"/>
      <c r="D9440" s="62"/>
      <c r="E9440" s="28"/>
      <c r="F9440" s="63"/>
      <c r="G9440" s="63"/>
      <c r="H9440" s="63"/>
      <c r="I9440" s="63"/>
      <c r="J9440" s="63"/>
    </row>
    <row r="9441" spans="1:10" s="64" customFormat="1" x14ac:dyDescent="0.25">
      <c r="A9441" s="61"/>
      <c r="B9441" s="62"/>
      <c r="C9441" s="62"/>
      <c r="D9441" s="62"/>
      <c r="E9441" s="28"/>
      <c r="F9441" s="63"/>
      <c r="G9441" s="63"/>
      <c r="H9441" s="63"/>
      <c r="I9441" s="63"/>
      <c r="J9441" s="63"/>
    </row>
    <row r="9442" spans="1:10" s="64" customFormat="1" x14ac:dyDescent="0.25">
      <c r="A9442" s="61"/>
      <c r="B9442" s="62"/>
      <c r="C9442" s="62"/>
      <c r="D9442" s="62"/>
      <c r="E9442" s="28"/>
      <c r="F9442" s="63"/>
      <c r="G9442" s="63"/>
      <c r="H9442" s="63"/>
      <c r="I9442" s="63"/>
      <c r="J9442" s="63"/>
    </row>
    <row r="9443" spans="1:10" s="64" customFormat="1" x14ac:dyDescent="0.25">
      <c r="A9443" s="61"/>
      <c r="B9443" s="62"/>
      <c r="C9443" s="62"/>
      <c r="D9443" s="62"/>
      <c r="E9443" s="28"/>
      <c r="F9443" s="63"/>
      <c r="G9443" s="63"/>
      <c r="H9443" s="63"/>
      <c r="I9443" s="63"/>
      <c r="J9443" s="63"/>
    </row>
    <row r="9444" spans="1:10" s="64" customFormat="1" x14ac:dyDescent="0.25">
      <c r="A9444" s="61"/>
      <c r="B9444" s="62"/>
      <c r="C9444" s="62"/>
      <c r="D9444" s="62"/>
      <c r="E9444" s="28"/>
      <c r="F9444" s="63"/>
      <c r="G9444" s="63"/>
      <c r="H9444" s="63"/>
      <c r="I9444" s="63"/>
      <c r="J9444" s="63"/>
    </row>
    <row r="9445" spans="1:10" s="64" customFormat="1" x14ac:dyDescent="0.25">
      <c r="A9445" s="61"/>
      <c r="B9445" s="62"/>
      <c r="C9445" s="62"/>
      <c r="D9445" s="62"/>
      <c r="E9445" s="28"/>
      <c r="F9445" s="63"/>
      <c r="G9445" s="63"/>
      <c r="H9445" s="63"/>
      <c r="I9445" s="63"/>
      <c r="J9445" s="63"/>
    </row>
    <row r="9446" spans="1:10" s="64" customFormat="1" x14ac:dyDescent="0.25">
      <c r="A9446" s="61"/>
      <c r="B9446" s="62"/>
      <c r="C9446" s="62"/>
      <c r="D9446" s="62"/>
      <c r="E9446" s="28"/>
      <c r="F9446" s="63"/>
      <c r="G9446" s="63"/>
      <c r="H9446" s="63"/>
      <c r="I9446" s="63"/>
      <c r="J9446" s="63"/>
    </row>
    <row r="9447" spans="1:10" s="64" customFormat="1" x14ac:dyDescent="0.25">
      <c r="A9447" s="61"/>
      <c r="B9447" s="62"/>
      <c r="C9447" s="62"/>
      <c r="D9447" s="62"/>
      <c r="E9447" s="28"/>
      <c r="F9447" s="63"/>
      <c r="G9447" s="63"/>
      <c r="H9447" s="63"/>
      <c r="I9447" s="63"/>
      <c r="J9447" s="63"/>
    </row>
    <row r="9448" spans="1:10" s="64" customFormat="1" x14ac:dyDescent="0.25">
      <c r="A9448" s="61"/>
      <c r="B9448" s="62"/>
      <c r="C9448" s="62"/>
      <c r="D9448" s="62"/>
      <c r="E9448" s="28"/>
      <c r="F9448" s="63"/>
      <c r="G9448" s="63"/>
      <c r="H9448" s="63"/>
      <c r="I9448" s="63"/>
      <c r="J9448" s="63"/>
    </row>
    <row r="9449" spans="1:10" s="64" customFormat="1" x14ac:dyDescent="0.25">
      <c r="A9449" s="61"/>
      <c r="B9449" s="62"/>
      <c r="C9449" s="62"/>
      <c r="D9449" s="62"/>
      <c r="E9449" s="28"/>
      <c r="F9449" s="63"/>
      <c r="G9449" s="63"/>
      <c r="H9449" s="63"/>
      <c r="I9449" s="63"/>
      <c r="J9449" s="63"/>
    </row>
    <row r="9450" spans="1:10" s="64" customFormat="1" x14ac:dyDescent="0.25">
      <c r="A9450" s="61"/>
      <c r="B9450" s="62"/>
      <c r="C9450" s="62"/>
      <c r="D9450" s="62"/>
      <c r="E9450" s="28"/>
      <c r="F9450" s="63"/>
      <c r="G9450" s="63"/>
      <c r="H9450" s="63"/>
      <c r="I9450" s="63"/>
      <c r="J9450" s="63"/>
    </row>
    <row r="9451" spans="1:10" s="64" customFormat="1" x14ac:dyDescent="0.25">
      <c r="A9451" s="61"/>
      <c r="B9451" s="62"/>
      <c r="C9451" s="62"/>
      <c r="D9451" s="62"/>
      <c r="E9451" s="28"/>
      <c r="F9451" s="63"/>
      <c r="G9451" s="63"/>
      <c r="H9451" s="63"/>
      <c r="I9451" s="63"/>
      <c r="J9451" s="63"/>
    </row>
    <row r="9452" spans="1:10" s="64" customFormat="1" x14ac:dyDescent="0.25">
      <c r="A9452" s="61"/>
      <c r="B9452" s="62"/>
      <c r="C9452" s="62"/>
      <c r="D9452" s="62"/>
      <c r="E9452" s="28"/>
      <c r="F9452" s="63"/>
      <c r="G9452" s="63"/>
      <c r="H9452" s="63"/>
      <c r="I9452" s="63"/>
      <c r="J9452" s="63"/>
    </row>
    <row r="9453" spans="1:10" s="64" customFormat="1" x14ac:dyDescent="0.25">
      <c r="A9453" s="61"/>
      <c r="B9453" s="62"/>
      <c r="C9453" s="62"/>
      <c r="D9453" s="62"/>
      <c r="E9453" s="28"/>
      <c r="F9453" s="63"/>
      <c r="G9453" s="63"/>
      <c r="H9453" s="63"/>
      <c r="I9453" s="63"/>
      <c r="J9453" s="63"/>
    </row>
    <row r="9454" spans="1:10" s="64" customFormat="1" x14ac:dyDescent="0.25">
      <c r="A9454" s="61"/>
      <c r="B9454" s="62"/>
      <c r="C9454" s="62"/>
      <c r="D9454" s="62"/>
      <c r="E9454" s="28"/>
      <c r="F9454" s="63"/>
      <c r="G9454" s="63"/>
      <c r="H9454" s="63"/>
      <c r="I9454" s="63"/>
      <c r="J9454" s="63"/>
    </row>
    <row r="9455" spans="1:10" s="64" customFormat="1" x14ac:dyDescent="0.25">
      <c r="A9455" s="61"/>
      <c r="B9455" s="62"/>
      <c r="C9455" s="62"/>
      <c r="D9455" s="62"/>
      <c r="E9455" s="28"/>
      <c r="F9455" s="63"/>
      <c r="G9455" s="63"/>
      <c r="H9455" s="63"/>
      <c r="I9455" s="63"/>
      <c r="J9455" s="63"/>
    </row>
    <row r="9456" spans="1:10" s="64" customFormat="1" x14ac:dyDescent="0.25">
      <c r="A9456" s="61"/>
      <c r="B9456" s="62"/>
      <c r="C9456" s="62"/>
      <c r="D9456" s="62"/>
      <c r="E9456" s="28"/>
      <c r="F9456" s="63"/>
      <c r="G9456" s="63"/>
      <c r="H9456" s="63"/>
      <c r="I9456" s="63"/>
      <c r="J9456" s="63"/>
    </row>
    <row r="9457" spans="1:10" s="64" customFormat="1" x14ac:dyDescent="0.25">
      <c r="A9457" s="61"/>
      <c r="B9457" s="62"/>
      <c r="C9457" s="62"/>
      <c r="D9457" s="62"/>
      <c r="E9457" s="28"/>
      <c r="F9457" s="63"/>
      <c r="G9457" s="63"/>
      <c r="H9457" s="63"/>
      <c r="I9457" s="63"/>
      <c r="J9457" s="63"/>
    </row>
    <row r="9458" spans="1:10" s="64" customFormat="1" x14ac:dyDescent="0.25">
      <c r="A9458" s="61"/>
      <c r="B9458" s="62"/>
      <c r="C9458" s="62"/>
      <c r="D9458" s="62"/>
      <c r="E9458" s="28"/>
      <c r="F9458" s="63"/>
      <c r="G9458" s="63"/>
      <c r="H9458" s="63"/>
      <c r="I9458" s="63"/>
      <c r="J9458" s="63"/>
    </row>
    <row r="9459" spans="1:10" s="64" customFormat="1" x14ac:dyDescent="0.25">
      <c r="A9459" s="61"/>
      <c r="B9459" s="62"/>
      <c r="C9459" s="62"/>
      <c r="D9459" s="62"/>
      <c r="E9459" s="28"/>
      <c r="F9459" s="63"/>
      <c r="G9459" s="63"/>
      <c r="H9459" s="63"/>
      <c r="I9459" s="63"/>
      <c r="J9459" s="63"/>
    </row>
    <row r="9460" spans="1:10" s="64" customFormat="1" x14ac:dyDescent="0.25">
      <c r="A9460" s="61"/>
      <c r="B9460" s="62"/>
      <c r="C9460" s="62"/>
      <c r="D9460" s="62"/>
      <c r="E9460" s="28"/>
      <c r="F9460" s="63"/>
      <c r="G9460" s="63"/>
      <c r="H9460" s="63"/>
      <c r="I9460" s="63"/>
      <c r="J9460" s="63"/>
    </row>
    <row r="9461" spans="1:10" s="64" customFormat="1" x14ac:dyDescent="0.25">
      <c r="A9461" s="61"/>
      <c r="B9461" s="62"/>
      <c r="C9461" s="62"/>
      <c r="D9461" s="62"/>
      <c r="E9461" s="28"/>
      <c r="F9461" s="63"/>
      <c r="G9461" s="63"/>
      <c r="H9461" s="63"/>
      <c r="I9461" s="63"/>
      <c r="J9461" s="63"/>
    </row>
    <row r="9462" spans="1:10" s="64" customFormat="1" x14ac:dyDescent="0.25">
      <c r="A9462" s="61"/>
      <c r="B9462" s="62"/>
      <c r="C9462" s="62"/>
      <c r="D9462" s="62"/>
      <c r="E9462" s="28"/>
      <c r="F9462" s="63"/>
      <c r="G9462" s="63"/>
      <c r="H9462" s="63"/>
      <c r="I9462" s="63"/>
      <c r="J9462" s="63"/>
    </row>
    <row r="9463" spans="1:10" s="64" customFormat="1" x14ac:dyDescent="0.25">
      <c r="A9463" s="61"/>
      <c r="B9463" s="62"/>
      <c r="C9463" s="62"/>
      <c r="D9463" s="62"/>
      <c r="E9463" s="28"/>
      <c r="F9463" s="63"/>
      <c r="G9463" s="63"/>
      <c r="H9463" s="63"/>
      <c r="I9463" s="63"/>
      <c r="J9463" s="63"/>
    </row>
    <row r="9464" spans="1:10" s="64" customFormat="1" x14ac:dyDescent="0.25">
      <c r="A9464" s="61"/>
      <c r="B9464" s="62"/>
      <c r="C9464" s="62"/>
      <c r="D9464" s="62"/>
      <c r="E9464" s="28"/>
      <c r="F9464" s="63"/>
      <c r="G9464" s="63"/>
      <c r="H9464" s="63"/>
      <c r="I9464" s="63"/>
      <c r="J9464" s="63"/>
    </row>
    <row r="9465" spans="1:10" s="64" customFormat="1" x14ac:dyDescent="0.25">
      <c r="A9465" s="61"/>
      <c r="B9465" s="62"/>
      <c r="C9465" s="62"/>
      <c r="D9465" s="62"/>
      <c r="E9465" s="28"/>
      <c r="F9465" s="63"/>
      <c r="G9465" s="63"/>
      <c r="H9465" s="63"/>
      <c r="I9465" s="63"/>
      <c r="J9465" s="63"/>
    </row>
    <row r="9466" spans="1:10" s="64" customFormat="1" x14ac:dyDescent="0.25">
      <c r="A9466" s="61"/>
      <c r="B9466" s="62"/>
      <c r="C9466" s="62"/>
      <c r="D9466" s="62"/>
      <c r="E9466" s="28"/>
      <c r="F9466" s="63"/>
      <c r="G9466" s="63"/>
      <c r="H9466" s="63"/>
      <c r="I9466" s="63"/>
      <c r="J9466" s="63"/>
    </row>
    <row r="9467" spans="1:10" s="64" customFormat="1" x14ac:dyDescent="0.25">
      <c r="A9467" s="61"/>
      <c r="B9467" s="62"/>
      <c r="C9467" s="62"/>
      <c r="D9467" s="62"/>
      <c r="E9467" s="28"/>
      <c r="F9467" s="63"/>
      <c r="G9467" s="63"/>
      <c r="H9467" s="63"/>
      <c r="I9467" s="63"/>
      <c r="J9467" s="63"/>
    </row>
    <row r="9468" spans="1:10" s="64" customFormat="1" x14ac:dyDescent="0.25">
      <c r="A9468" s="61"/>
      <c r="B9468" s="62"/>
      <c r="C9468" s="62"/>
      <c r="D9468" s="62"/>
      <c r="E9468" s="28"/>
      <c r="F9468" s="63"/>
      <c r="G9468" s="63"/>
      <c r="H9468" s="63"/>
      <c r="I9468" s="63"/>
      <c r="J9468" s="63"/>
    </row>
    <row r="9469" spans="1:10" s="64" customFormat="1" x14ac:dyDescent="0.25">
      <c r="A9469" s="61"/>
      <c r="B9469" s="62"/>
      <c r="C9469" s="62"/>
      <c r="D9469" s="62"/>
      <c r="E9469" s="28"/>
      <c r="F9469" s="63"/>
      <c r="G9469" s="63"/>
      <c r="H9469" s="63"/>
      <c r="I9469" s="63"/>
      <c r="J9469" s="63"/>
    </row>
    <row r="9470" spans="1:10" s="64" customFormat="1" x14ac:dyDescent="0.25">
      <c r="A9470" s="61"/>
      <c r="B9470" s="62"/>
      <c r="C9470" s="62"/>
      <c r="D9470" s="62"/>
      <c r="E9470" s="28"/>
      <c r="F9470" s="63"/>
      <c r="G9470" s="63"/>
      <c r="H9470" s="63"/>
      <c r="I9470" s="63"/>
      <c r="J9470" s="63"/>
    </row>
    <row r="9471" spans="1:10" s="64" customFormat="1" x14ac:dyDescent="0.25">
      <c r="A9471" s="61"/>
      <c r="B9471" s="62"/>
      <c r="C9471" s="62"/>
      <c r="D9471" s="62"/>
      <c r="E9471" s="28"/>
      <c r="F9471" s="63"/>
      <c r="G9471" s="63"/>
      <c r="H9471" s="63"/>
      <c r="I9471" s="63"/>
      <c r="J9471" s="63"/>
    </row>
    <row r="9472" spans="1:10" s="64" customFormat="1" x14ac:dyDescent="0.25">
      <c r="A9472" s="61"/>
      <c r="B9472" s="62"/>
      <c r="C9472" s="62"/>
      <c r="D9472" s="62"/>
      <c r="E9472" s="28"/>
      <c r="F9472" s="63"/>
      <c r="G9472" s="63"/>
      <c r="H9472" s="63"/>
      <c r="I9472" s="63"/>
      <c r="J9472" s="63"/>
    </row>
    <row r="9473" spans="1:10" s="64" customFormat="1" x14ac:dyDescent="0.25">
      <c r="A9473" s="61"/>
      <c r="B9473" s="62"/>
      <c r="C9473" s="62"/>
      <c r="D9473" s="62"/>
      <c r="E9473" s="28"/>
      <c r="F9473" s="63"/>
      <c r="G9473" s="63"/>
      <c r="H9473" s="63"/>
      <c r="I9473" s="63"/>
      <c r="J9473" s="63"/>
    </row>
    <row r="9474" spans="1:10" s="64" customFormat="1" x14ac:dyDescent="0.25">
      <c r="A9474" s="61"/>
      <c r="B9474" s="62"/>
      <c r="C9474" s="62"/>
      <c r="D9474" s="62"/>
      <c r="E9474" s="28"/>
      <c r="F9474" s="63"/>
      <c r="G9474" s="63"/>
      <c r="H9474" s="63"/>
      <c r="I9474" s="63"/>
      <c r="J9474" s="63"/>
    </row>
    <row r="9475" spans="1:10" s="64" customFormat="1" x14ac:dyDescent="0.25">
      <c r="A9475" s="61"/>
      <c r="B9475" s="62"/>
      <c r="C9475" s="62"/>
      <c r="D9475" s="62"/>
      <c r="E9475" s="28"/>
      <c r="F9475" s="63"/>
      <c r="G9475" s="63"/>
      <c r="H9475" s="63"/>
      <c r="I9475" s="63"/>
      <c r="J9475" s="63"/>
    </row>
    <row r="9476" spans="1:10" s="64" customFormat="1" x14ac:dyDescent="0.25">
      <c r="A9476" s="61"/>
      <c r="B9476" s="62"/>
      <c r="C9476" s="62"/>
      <c r="D9476" s="62"/>
      <c r="E9476" s="28"/>
      <c r="F9476" s="63"/>
      <c r="G9476" s="63"/>
      <c r="H9476" s="63"/>
      <c r="I9476" s="63"/>
      <c r="J9476" s="63"/>
    </row>
    <row r="9477" spans="1:10" s="64" customFormat="1" x14ac:dyDescent="0.25">
      <c r="A9477" s="61"/>
      <c r="B9477" s="62"/>
      <c r="C9477" s="62"/>
      <c r="D9477" s="62"/>
      <c r="E9477" s="28"/>
      <c r="F9477" s="63"/>
      <c r="G9477" s="63"/>
      <c r="H9477" s="63"/>
      <c r="I9477" s="63"/>
      <c r="J9477" s="63"/>
    </row>
    <row r="9478" spans="1:10" s="64" customFormat="1" x14ac:dyDescent="0.25">
      <c r="A9478" s="61"/>
      <c r="B9478" s="62"/>
      <c r="C9478" s="62"/>
      <c r="D9478" s="62"/>
      <c r="E9478" s="28"/>
      <c r="F9478" s="63"/>
      <c r="G9478" s="63"/>
      <c r="H9478" s="63"/>
      <c r="I9478" s="63"/>
      <c r="J9478" s="63"/>
    </row>
    <row r="9479" spans="1:10" s="64" customFormat="1" x14ac:dyDescent="0.25">
      <c r="A9479" s="61"/>
      <c r="B9479" s="62"/>
      <c r="C9479" s="62"/>
      <c r="D9479" s="62"/>
      <c r="E9479" s="28"/>
      <c r="F9479" s="63"/>
      <c r="G9479" s="63"/>
      <c r="H9479" s="63"/>
      <c r="I9479" s="63"/>
      <c r="J9479" s="63"/>
    </row>
    <row r="9480" spans="1:10" s="64" customFormat="1" x14ac:dyDescent="0.25">
      <c r="A9480" s="61"/>
      <c r="B9480" s="62"/>
      <c r="C9480" s="62"/>
      <c r="D9480" s="62"/>
      <c r="E9480" s="28"/>
      <c r="F9480" s="63"/>
      <c r="G9480" s="63"/>
      <c r="H9480" s="63"/>
      <c r="I9480" s="63"/>
      <c r="J9480" s="63"/>
    </row>
    <row r="9481" spans="1:10" s="64" customFormat="1" x14ac:dyDescent="0.25">
      <c r="A9481" s="61"/>
      <c r="B9481" s="62"/>
      <c r="C9481" s="62"/>
      <c r="D9481" s="62"/>
      <c r="E9481" s="28"/>
      <c r="F9481" s="63"/>
      <c r="G9481" s="63"/>
      <c r="H9481" s="63"/>
      <c r="I9481" s="63"/>
      <c r="J9481" s="63"/>
    </row>
    <row r="9482" spans="1:10" s="64" customFormat="1" x14ac:dyDescent="0.25">
      <c r="A9482" s="61"/>
      <c r="B9482" s="62"/>
      <c r="C9482" s="62"/>
      <c r="D9482" s="62"/>
      <c r="E9482" s="28"/>
      <c r="F9482" s="63"/>
      <c r="G9482" s="63"/>
      <c r="H9482" s="63"/>
      <c r="I9482" s="63"/>
      <c r="J9482" s="63"/>
    </row>
    <row r="9483" spans="1:10" s="64" customFormat="1" x14ac:dyDescent="0.25">
      <c r="A9483" s="61"/>
      <c r="B9483" s="62"/>
      <c r="C9483" s="62"/>
      <c r="D9483" s="62"/>
      <c r="E9483" s="28"/>
      <c r="F9483" s="63"/>
      <c r="G9483" s="63"/>
      <c r="H9483" s="63"/>
      <c r="I9483" s="63"/>
      <c r="J9483" s="63"/>
    </row>
    <row r="9484" spans="1:10" s="64" customFormat="1" x14ac:dyDescent="0.25">
      <c r="A9484" s="61"/>
      <c r="B9484" s="62"/>
      <c r="C9484" s="62"/>
      <c r="D9484" s="62"/>
      <c r="E9484" s="28"/>
      <c r="F9484" s="63"/>
      <c r="G9484" s="63"/>
      <c r="H9484" s="63"/>
      <c r="I9484" s="63"/>
      <c r="J9484" s="63"/>
    </row>
    <row r="9485" spans="1:10" s="64" customFormat="1" x14ac:dyDescent="0.25">
      <c r="A9485" s="61"/>
      <c r="B9485" s="62"/>
      <c r="C9485" s="62"/>
      <c r="D9485" s="62"/>
      <c r="E9485" s="28"/>
      <c r="F9485" s="63"/>
      <c r="G9485" s="63"/>
      <c r="H9485" s="63"/>
      <c r="I9485" s="63"/>
      <c r="J9485" s="63"/>
    </row>
    <row r="9486" spans="1:10" s="64" customFormat="1" x14ac:dyDescent="0.25">
      <c r="A9486" s="61"/>
      <c r="B9486" s="62"/>
      <c r="C9486" s="62"/>
      <c r="D9486" s="62"/>
      <c r="E9486" s="28"/>
      <c r="F9486" s="63"/>
      <c r="G9486" s="63"/>
      <c r="H9486" s="63"/>
      <c r="I9486" s="63"/>
      <c r="J9486" s="63"/>
    </row>
    <row r="9487" spans="1:10" s="64" customFormat="1" x14ac:dyDescent="0.25">
      <c r="A9487" s="61"/>
      <c r="B9487" s="62"/>
      <c r="C9487" s="62"/>
      <c r="D9487" s="62"/>
      <c r="E9487" s="28"/>
      <c r="F9487" s="63"/>
      <c r="G9487" s="63"/>
      <c r="H9487" s="63"/>
      <c r="I9487" s="63"/>
      <c r="J9487" s="63"/>
    </row>
    <row r="9488" spans="1:10" s="64" customFormat="1" x14ac:dyDescent="0.25">
      <c r="A9488" s="61"/>
      <c r="B9488" s="62"/>
      <c r="C9488" s="62"/>
      <c r="D9488" s="62"/>
      <c r="E9488" s="28"/>
      <c r="F9488" s="63"/>
      <c r="G9488" s="63"/>
      <c r="H9488" s="63"/>
      <c r="I9488" s="63"/>
      <c r="J9488" s="63"/>
    </row>
    <row r="9489" spans="1:10" s="64" customFormat="1" x14ac:dyDescent="0.25">
      <c r="A9489" s="61"/>
      <c r="B9489" s="62"/>
      <c r="C9489" s="62"/>
      <c r="D9489" s="62"/>
      <c r="E9489" s="28"/>
      <c r="F9489" s="63"/>
      <c r="G9489" s="63"/>
      <c r="H9489" s="63"/>
      <c r="I9489" s="63"/>
      <c r="J9489" s="63"/>
    </row>
    <row r="9490" spans="1:10" s="64" customFormat="1" x14ac:dyDescent="0.25">
      <c r="A9490" s="61"/>
      <c r="B9490" s="62"/>
      <c r="C9490" s="62"/>
      <c r="D9490" s="62"/>
      <c r="E9490" s="28"/>
      <c r="F9490" s="63"/>
      <c r="G9490" s="63"/>
      <c r="H9490" s="63"/>
      <c r="I9490" s="63"/>
      <c r="J9490" s="63"/>
    </row>
    <row r="9491" spans="1:10" s="64" customFormat="1" x14ac:dyDescent="0.25">
      <c r="A9491" s="61"/>
      <c r="B9491" s="62"/>
      <c r="C9491" s="62"/>
      <c r="D9491" s="62"/>
      <c r="E9491" s="28"/>
      <c r="F9491" s="63"/>
      <c r="G9491" s="63"/>
      <c r="H9491" s="63"/>
      <c r="I9491" s="63"/>
      <c r="J9491" s="63"/>
    </row>
    <row r="9492" spans="1:10" s="64" customFormat="1" x14ac:dyDescent="0.25">
      <c r="A9492" s="61"/>
      <c r="B9492" s="62"/>
      <c r="C9492" s="62"/>
      <c r="D9492" s="62"/>
      <c r="E9492" s="28"/>
      <c r="F9492" s="63"/>
      <c r="G9492" s="63"/>
      <c r="H9492" s="63"/>
      <c r="I9492" s="63"/>
      <c r="J9492" s="63"/>
    </row>
    <row r="9493" spans="1:10" s="64" customFormat="1" x14ac:dyDescent="0.25">
      <c r="A9493" s="61"/>
      <c r="B9493" s="62"/>
      <c r="C9493" s="62"/>
      <c r="D9493" s="62"/>
      <c r="E9493" s="28"/>
      <c r="F9493" s="63"/>
      <c r="G9493" s="63"/>
      <c r="H9493" s="63"/>
      <c r="I9493" s="63"/>
      <c r="J9493" s="63"/>
    </row>
    <row r="9494" spans="1:10" s="64" customFormat="1" x14ac:dyDescent="0.25">
      <c r="A9494" s="61"/>
      <c r="B9494" s="62"/>
      <c r="C9494" s="62"/>
      <c r="D9494" s="62"/>
      <c r="E9494" s="28"/>
      <c r="F9494" s="63"/>
      <c r="G9494" s="63"/>
      <c r="H9494" s="63"/>
      <c r="I9494" s="63"/>
      <c r="J9494" s="63"/>
    </row>
    <row r="9495" spans="1:10" s="64" customFormat="1" x14ac:dyDescent="0.25">
      <c r="A9495" s="61"/>
      <c r="B9495" s="62"/>
      <c r="C9495" s="62"/>
      <c r="D9495" s="62"/>
      <c r="E9495" s="28"/>
      <c r="F9495" s="63"/>
      <c r="G9495" s="63"/>
      <c r="H9495" s="63"/>
      <c r="I9495" s="63"/>
      <c r="J9495" s="63"/>
    </row>
    <row r="9496" spans="1:10" s="64" customFormat="1" x14ac:dyDescent="0.25">
      <c r="A9496" s="61"/>
      <c r="B9496" s="62"/>
      <c r="C9496" s="62"/>
      <c r="D9496" s="62"/>
      <c r="E9496" s="28"/>
      <c r="F9496" s="63"/>
      <c r="G9496" s="63"/>
      <c r="H9496" s="63"/>
      <c r="I9496" s="63"/>
      <c r="J9496" s="63"/>
    </row>
    <row r="9497" spans="1:10" s="64" customFormat="1" x14ac:dyDescent="0.25">
      <c r="A9497" s="61"/>
      <c r="B9497" s="62"/>
      <c r="C9497" s="62"/>
      <c r="D9497" s="62"/>
      <c r="E9497" s="28"/>
      <c r="F9497" s="63"/>
      <c r="G9497" s="63"/>
      <c r="H9497" s="63"/>
      <c r="I9497" s="63"/>
      <c r="J9497" s="63"/>
    </row>
    <row r="9498" spans="1:10" s="64" customFormat="1" x14ac:dyDescent="0.25">
      <c r="A9498" s="61"/>
      <c r="B9498" s="62"/>
      <c r="C9498" s="62"/>
      <c r="D9498" s="62"/>
      <c r="E9498" s="28"/>
      <c r="F9498" s="63"/>
      <c r="G9498" s="63"/>
      <c r="H9498" s="63"/>
      <c r="I9498" s="63"/>
      <c r="J9498" s="63"/>
    </row>
    <row r="9499" spans="1:10" s="64" customFormat="1" x14ac:dyDescent="0.25">
      <c r="A9499" s="61"/>
      <c r="B9499" s="62"/>
      <c r="C9499" s="62"/>
      <c r="D9499" s="62"/>
      <c r="E9499" s="28"/>
      <c r="F9499" s="63"/>
      <c r="G9499" s="63"/>
      <c r="H9499" s="63"/>
      <c r="I9499" s="63"/>
      <c r="J9499" s="63"/>
    </row>
    <row r="9500" spans="1:10" s="64" customFormat="1" x14ac:dyDescent="0.25">
      <c r="A9500" s="61"/>
      <c r="B9500" s="62"/>
      <c r="C9500" s="62"/>
      <c r="D9500" s="62"/>
      <c r="E9500" s="28"/>
      <c r="F9500" s="63"/>
      <c r="G9500" s="63"/>
      <c r="H9500" s="63"/>
      <c r="I9500" s="63"/>
      <c r="J9500" s="63"/>
    </row>
    <row r="9501" spans="1:10" s="64" customFormat="1" x14ac:dyDescent="0.25">
      <c r="A9501" s="61"/>
      <c r="B9501" s="62"/>
      <c r="C9501" s="62"/>
      <c r="D9501" s="62"/>
      <c r="E9501" s="28"/>
      <c r="F9501" s="63"/>
      <c r="G9501" s="63"/>
      <c r="H9501" s="63"/>
      <c r="I9501" s="63"/>
      <c r="J9501" s="63"/>
    </row>
    <row r="9502" spans="1:10" s="64" customFormat="1" x14ac:dyDescent="0.25">
      <c r="A9502" s="61"/>
      <c r="B9502" s="62"/>
      <c r="C9502" s="62"/>
      <c r="D9502" s="62"/>
      <c r="E9502" s="28"/>
      <c r="F9502" s="63"/>
      <c r="G9502" s="63"/>
      <c r="H9502" s="63"/>
      <c r="I9502" s="63"/>
      <c r="J9502" s="63"/>
    </row>
    <row r="9503" spans="1:10" s="64" customFormat="1" x14ac:dyDescent="0.25">
      <c r="A9503" s="61"/>
      <c r="B9503" s="62"/>
      <c r="C9503" s="62"/>
      <c r="D9503" s="62"/>
      <c r="E9503" s="28"/>
      <c r="F9503" s="63"/>
      <c r="G9503" s="63"/>
      <c r="H9503" s="63"/>
      <c r="I9503" s="63"/>
      <c r="J9503" s="63"/>
    </row>
    <row r="9504" spans="1:10" s="64" customFormat="1" x14ac:dyDescent="0.25">
      <c r="A9504" s="61"/>
      <c r="B9504" s="62"/>
      <c r="C9504" s="62"/>
      <c r="D9504" s="62"/>
      <c r="E9504" s="28"/>
      <c r="F9504" s="63"/>
      <c r="G9504" s="63"/>
      <c r="H9504" s="63"/>
      <c r="I9504" s="63"/>
      <c r="J9504" s="63"/>
    </row>
    <row r="9505" spans="1:10" s="64" customFormat="1" x14ac:dyDescent="0.25">
      <c r="A9505" s="61"/>
      <c r="B9505" s="62"/>
      <c r="C9505" s="62"/>
      <c r="D9505" s="62"/>
      <c r="E9505" s="28"/>
      <c r="F9505" s="63"/>
      <c r="G9505" s="63"/>
      <c r="H9505" s="63"/>
      <c r="I9505" s="63"/>
      <c r="J9505" s="63"/>
    </row>
    <row r="9506" spans="1:10" s="64" customFormat="1" x14ac:dyDescent="0.25">
      <c r="A9506" s="61"/>
      <c r="B9506" s="62"/>
      <c r="C9506" s="62"/>
      <c r="D9506" s="62"/>
      <c r="E9506" s="28"/>
      <c r="F9506" s="63"/>
      <c r="G9506" s="63"/>
      <c r="H9506" s="63"/>
      <c r="I9506" s="63"/>
      <c r="J9506" s="63"/>
    </row>
    <row r="9507" spans="1:10" s="64" customFormat="1" x14ac:dyDescent="0.25">
      <c r="A9507" s="61"/>
      <c r="B9507" s="62"/>
      <c r="C9507" s="62"/>
      <c r="D9507" s="62"/>
      <c r="E9507" s="28"/>
      <c r="F9507" s="63"/>
      <c r="G9507" s="63"/>
      <c r="H9507" s="63"/>
      <c r="I9507" s="63"/>
      <c r="J9507" s="63"/>
    </row>
    <row r="9508" spans="1:10" s="64" customFormat="1" x14ac:dyDescent="0.25">
      <c r="A9508" s="61"/>
      <c r="B9508" s="62"/>
      <c r="C9508" s="62"/>
      <c r="D9508" s="62"/>
      <c r="E9508" s="28"/>
      <c r="F9508" s="63"/>
      <c r="G9508" s="63"/>
      <c r="H9508" s="63"/>
      <c r="I9508" s="63"/>
      <c r="J9508" s="63"/>
    </row>
    <row r="9509" spans="1:10" s="64" customFormat="1" x14ac:dyDescent="0.25">
      <c r="A9509" s="61"/>
      <c r="B9509" s="62"/>
      <c r="C9509" s="62"/>
      <c r="D9509" s="62"/>
      <c r="E9509" s="28"/>
      <c r="F9509" s="63"/>
      <c r="G9509" s="63"/>
      <c r="H9509" s="63"/>
      <c r="I9509" s="63"/>
      <c r="J9509" s="63"/>
    </row>
    <row r="9510" spans="1:10" s="64" customFormat="1" x14ac:dyDescent="0.25">
      <c r="A9510" s="61"/>
      <c r="B9510" s="62"/>
      <c r="C9510" s="62"/>
      <c r="D9510" s="62"/>
      <c r="E9510" s="28"/>
      <c r="F9510" s="63"/>
      <c r="G9510" s="63"/>
      <c r="H9510" s="63"/>
      <c r="I9510" s="63"/>
      <c r="J9510" s="63"/>
    </row>
    <row r="9511" spans="1:10" s="64" customFormat="1" x14ac:dyDescent="0.25">
      <c r="A9511" s="61"/>
      <c r="B9511" s="62"/>
      <c r="C9511" s="62"/>
      <c r="D9511" s="62"/>
      <c r="E9511" s="28"/>
      <c r="F9511" s="63"/>
      <c r="G9511" s="63"/>
      <c r="H9511" s="63"/>
      <c r="I9511" s="63"/>
      <c r="J9511" s="63"/>
    </row>
    <row r="9512" spans="1:10" s="64" customFormat="1" x14ac:dyDescent="0.25">
      <c r="A9512" s="61"/>
      <c r="B9512" s="62"/>
      <c r="C9512" s="62"/>
      <c r="D9512" s="62"/>
      <c r="E9512" s="28"/>
      <c r="F9512" s="63"/>
      <c r="G9512" s="63"/>
      <c r="H9512" s="63"/>
      <c r="I9512" s="63"/>
      <c r="J9512" s="63"/>
    </row>
    <row r="9513" spans="1:10" s="64" customFormat="1" x14ac:dyDescent="0.25">
      <c r="A9513" s="61"/>
      <c r="B9513" s="62"/>
      <c r="C9513" s="62"/>
      <c r="D9513" s="62"/>
      <c r="E9513" s="28"/>
      <c r="F9513" s="63"/>
      <c r="G9513" s="63"/>
      <c r="H9513" s="63"/>
      <c r="I9513" s="63"/>
      <c r="J9513" s="63"/>
    </row>
    <row r="9514" spans="1:10" s="64" customFormat="1" x14ac:dyDescent="0.25">
      <c r="A9514" s="61"/>
      <c r="B9514" s="62"/>
      <c r="C9514" s="62"/>
      <c r="D9514" s="62"/>
      <c r="E9514" s="28"/>
      <c r="F9514" s="63"/>
      <c r="G9514" s="63"/>
      <c r="H9514" s="63"/>
      <c r="I9514" s="63"/>
      <c r="J9514" s="63"/>
    </row>
    <row r="9515" spans="1:10" s="64" customFormat="1" x14ac:dyDescent="0.25">
      <c r="A9515" s="61"/>
      <c r="B9515" s="62"/>
      <c r="C9515" s="62"/>
      <c r="D9515" s="62"/>
      <c r="E9515" s="28"/>
      <c r="F9515" s="63"/>
      <c r="G9515" s="63"/>
      <c r="H9515" s="63"/>
      <c r="I9515" s="63"/>
      <c r="J9515" s="63"/>
    </row>
    <row r="9516" spans="1:10" s="64" customFormat="1" x14ac:dyDescent="0.25">
      <c r="A9516" s="61"/>
      <c r="B9516" s="62"/>
      <c r="C9516" s="62"/>
      <c r="D9516" s="62"/>
      <c r="E9516" s="28"/>
      <c r="F9516" s="63"/>
      <c r="G9516" s="63"/>
      <c r="H9516" s="63"/>
      <c r="I9516" s="63"/>
      <c r="J9516" s="63"/>
    </row>
    <row r="9517" spans="1:10" s="64" customFormat="1" x14ac:dyDescent="0.25">
      <c r="A9517" s="61"/>
      <c r="B9517" s="62"/>
      <c r="C9517" s="62"/>
      <c r="D9517" s="62"/>
      <c r="E9517" s="28"/>
      <c r="F9517" s="63"/>
      <c r="G9517" s="63"/>
      <c r="H9517" s="63"/>
      <c r="I9517" s="63"/>
      <c r="J9517" s="63"/>
    </row>
    <row r="9518" spans="1:10" s="64" customFormat="1" x14ac:dyDescent="0.25">
      <c r="A9518" s="61"/>
      <c r="B9518" s="62"/>
      <c r="C9518" s="62"/>
      <c r="D9518" s="62"/>
      <c r="E9518" s="28"/>
      <c r="F9518" s="63"/>
      <c r="G9518" s="63"/>
      <c r="H9518" s="63"/>
      <c r="I9518" s="63"/>
      <c r="J9518" s="63"/>
    </row>
    <row r="9519" spans="1:10" s="64" customFormat="1" x14ac:dyDescent="0.25">
      <c r="A9519" s="61"/>
      <c r="B9519" s="62"/>
      <c r="C9519" s="62"/>
      <c r="D9519" s="62"/>
      <c r="E9519" s="28"/>
      <c r="F9519" s="63"/>
      <c r="G9519" s="63"/>
      <c r="H9519" s="63"/>
      <c r="I9519" s="63"/>
      <c r="J9519" s="63"/>
    </row>
    <row r="9520" spans="1:10" s="64" customFormat="1" x14ac:dyDescent="0.25">
      <c r="A9520" s="61"/>
      <c r="B9520" s="62"/>
      <c r="C9520" s="62"/>
      <c r="D9520" s="62"/>
      <c r="E9520" s="28"/>
      <c r="F9520" s="63"/>
      <c r="G9520" s="63"/>
      <c r="H9520" s="63"/>
      <c r="I9520" s="63"/>
      <c r="J9520" s="63"/>
    </row>
    <row r="9521" spans="1:10" s="64" customFormat="1" x14ac:dyDescent="0.25">
      <c r="A9521" s="61"/>
      <c r="B9521" s="62"/>
      <c r="C9521" s="62"/>
      <c r="D9521" s="62"/>
      <c r="E9521" s="28"/>
      <c r="F9521" s="63"/>
      <c r="G9521" s="63"/>
      <c r="H9521" s="63"/>
      <c r="I9521" s="63"/>
      <c r="J9521" s="63"/>
    </row>
    <row r="9522" spans="1:10" s="64" customFormat="1" x14ac:dyDescent="0.25">
      <c r="A9522" s="61"/>
      <c r="B9522" s="62"/>
      <c r="C9522" s="62"/>
      <c r="D9522" s="62"/>
      <c r="E9522" s="28"/>
      <c r="F9522" s="63"/>
      <c r="G9522" s="63"/>
      <c r="H9522" s="63"/>
      <c r="I9522" s="63"/>
      <c r="J9522" s="63"/>
    </row>
    <row r="9523" spans="1:10" s="64" customFormat="1" x14ac:dyDescent="0.25">
      <c r="A9523" s="61"/>
      <c r="B9523" s="62"/>
      <c r="C9523" s="62"/>
      <c r="D9523" s="62"/>
      <c r="E9523" s="28"/>
      <c r="F9523" s="63"/>
      <c r="G9523" s="63"/>
      <c r="H9523" s="63"/>
      <c r="I9523" s="63"/>
      <c r="J9523" s="63"/>
    </row>
    <row r="9524" spans="1:10" s="64" customFormat="1" x14ac:dyDescent="0.25">
      <c r="A9524" s="61"/>
      <c r="B9524" s="62"/>
      <c r="C9524" s="62"/>
      <c r="D9524" s="62"/>
      <c r="E9524" s="28"/>
      <c r="F9524" s="63"/>
      <c r="G9524" s="63"/>
      <c r="H9524" s="63"/>
      <c r="I9524" s="63"/>
      <c r="J9524" s="63"/>
    </row>
    <row r="9525" spans="1:10" s="64" customFormat="1" x14ac:dyDescent="0.25">
      <c r="A9525" s="61"/>
      <c r="B9525" s="62"/>
      <c r="C9525" s="62"/>
      <c r="D9525" s="62"/>
      <c r="E9525" s="28"/>
      <c r="F9525" s="63"/>
      <c r="G9525" s="63"/>
      <c r="H9525" s="63"/>
      <c r="I9525" s="63"/>
      <c r="J9525" s="63"/>
    </row>
    <row r="9526" spans="1:10" s="64" customFormat="1" x14ac:dyDescent="0.25">
      <c r="A9526" s="61"/>
      <c r="B9526" s="62"/>
      <c r="C9526" s="62"/>
      <c r="D9526" s="62"/>
      <c r="E9526" s="28"/>
      <c r="F9526" s="63"/>
      <c r="G9526" s="63"/>
      <c r="H9526" s="63"/>
      <c r="I9526" s="63"/>
      <c r="J9526" s="63"/>
    </row>
    <row r="9527" spans="1:10" s="64" customFormat="1" x14ac:dyDescent="0.25">
      <c r="A9527" s="61"/>
      <c r="B9527" s="62"/>
      <c r="C9527" s="62"/>
      <c r="D9527" s="62"/>
      <c r="E9527" s="28"/>
      <c r="F9527" s="63"/>
      <c r="G9527" s="63"/>
      <c r="H9527" s="63"/>
      <c r="I9527" s="63"/>
      <c r="J9527" s="63"/>
    </row>
    <row r="9528" spans="1:10" s="64" customFormat="1" x14ac:dyDescent="0.25">
      <c r="A9528" s="61"/>
      <c r="B9528" s="62"/>
      <c r="C9528" s="62"/>
      <c r="D9528" s="62"/>
      <c r="E9528" s="28"/>
      <c r="F9528" s="63"/>
      <c r="G9528" s="63"/>
      <c r="H9528" s="63"/>
      <c r="I9528" s="63"/>
      <c r="J9528" s="63"/>
    </row>
    <row r="9529" spans="1:10" s="64" customFormat="1" x14ac:dyDescent="0.25">
      <c r="A9529" s="61"/>
      <c r="B9529" s="62"/>
      <c r="C9529" s="62"/>
      <c r="D9529" s="62"/>
      <c r="E9529" s="28"/>
      <c r="F9529" s="63"/>
      <c r="G9529" s="63"/>
      <c r="H9529" s="63"/>
      <c r="I9529" s="63"/>
      <c r="J9529" s="63"/>
    </row>
    <row r="9530" spans="1:10" s="64" customFormat="1" x14ac:dyDescent="0.25">
      <c r="A9530" s="61"/>
      <c r="B9530" s="62"/>
      <c r="C9530" s="62"/>
      <c r="D9530" s="62"/>
      <c r="E9530" s="28"/>
      <c r="F9530" s="63"/>
      <c r="G9530" s="63"/>
      <c r="H9530" s="63"/>
      <c r="I9530" s="63"/>
      <c r="J9530" s="63"/>
    </row>
    <row r="9531" spans="1:10" s="64" customFormat="1" x14ac:dyDescent="0.25">
      <c r="A9531" s="61"/>
      <c r="B9531" s="62"/>
      <c r="C9531" s="62"/>
      <c r="D9531" s="62"/>
      <c r="E9531" s="28"/>
      <c r="F9531" s="63"/>
      <c r="G9531" s="63"/>
      <c r="H9531" s="63"/>
      <c r="I9531" s="63"/>
      <c r="J9531" s="63"/>
    </row>
    <row r="9532" spans="1:10" s="64" customFormat="1" x14ac:dyDescent="0.25">
      <c r="A9532" s="61"/>
      <c r="B9532" s="62"/>
      <c r="C9532" s="62"/>
      <c r="D9532" s="62"/>
      <c r="E9532" s="28"/>
      <c r="F9532" s="63"/>
      <c r="G9532" s="63"/>
      <c r="H9532" s="63"/>
      <c r="I9532" s="63"/>
      <c r="J9532" s="63"/>
    </row>
    <row r="9533" spans="1:10" s="64" customFormat="1" x14ac:dyDescent="0.25">
      <c r="A9533" s="61"/>
      <c r="B9533" s="62"/>
      <c r="C9533" s="62"/>
      <c r="D9533" s="62"/>
      <c r="E9533" s="28"/>
      <c r="F9533" s="63"/>
      <c r="G9533" s="63"/>
      <c r="H9533" s="63"/>
      <c r="I9533" s="63"/>
      <c r="J9533" s="63"/>
    </row>
    <row r="9534" spans="1:10" s="64" customFormat="1" x14ac:dyDescent="0.25">
      <c r="A9534" s="61"/>
      <c r="B9534" s="62"/>
      <c r="C9534" s="62"/>
      <c r="D9534" s="62"/>
      <c r="E9534" s="28"/>
      <c r="F9534" s="63"/>
      <c r="G9534" s="63"/>
      <c r="H9534" s="63"/>
      <c r="I9534" s="63"/>
      <c r="J9534" s="63"/>
    </row>
    <row r="9535" spans="1:10" s="64" customFormat="1" x14ac:dyDescent="0.25">
      <c r="A9535" s="61"/>
      <c r="B9535" s="62"/>
      <c r="C9535" s="62"/>
      <c r="D9535" s="62"/>
      <c r="E9535" s="28"/>
      <c r="F9535" s="63"/>
      <c r="G9535" s="63"/>
      <c r="H9535" s="63"/>
      <c r="I9535" s="63"/>
      <c r="J9535" s="63"/>
    </row>
    <row r="9536" spans="1:10" s="64" customFormat="1" x14ac:dyDescent="0.25">
      <c r="A9536" s="61"/>
      <c r="B9536" s="62"/>
      <c r="C9536" s="62"/>
      <c r="D9536" s="62"/>
      <c r="E9536" s="28"/>
      <c r="F9536" s="63"/>
      <c r="G9536" s="63"/>
      <c r="H9536" s="63"/>
      <c r="I9536" s="63"/>
      <c r="J9536" s="63"/>
    </row>
    <row r="9537" spans="1:10" s="64" customFormat="1" x14ac:dyDescent="0.25">
      <c r="A9537" s="61"/>
      <c r="B9537" s="62"/>
      <c r="C9537" s="62"/>
      <c r="D9537" s="62"/>
      <c r="E9537" s="28"/>
      <c r="F9537" s="63"/>
      <c r="G9537" s="63"/>
      <c r="H9537" s="63"/>
      <c r="I9537" s="63"/>
      <c r="J9537" s="63"/>
    </row>
    <row r="9538" spans="1:10" s="64" customFormat="1" x14ac:dyDescent="0.25">
      <c r="A9538" s="61"/>
      <c r="B9538" s="62"/>
      <c r="C9538" s="62"/>
      <c r="D9538" s="62"/>
      <c r="E9538" s="28"/>
      <c r="F9538" s="63"/>
      <c r="G9538" s="63"/>
      <c r="H9538" s="63"/>
      <c r="I9538" s="63"/>
      <c r="J9538" s="63"/>
    </row>
    <row r="9539" spans="1:10" s="64" customFormat="1" x14ac:dyDescent="0.25">
      <c r="A9539" s="61"/>
      <c r="B9539" s="62"/>
      <c r="C9539" s="62"/>
      <c r="D9539" s="62"/>
      <c r="E9539" s="28"/>
      <c r="F9539" s="63"/>
      <c r="G9539" s="63"/>
      <c r="H9539" s="63"/>
      <c r="I9539" s="63"/>
      <c r="J9539" s="63"/>
    </row>
    <row r="9540" spans="1:10" s="64" customFormat="1" x14ac:dyDescent="0.25">
      <c r="A9540" s="61"/>
      <c r="B9540" s="62"/>
      <c r="C9540" s="62"/>
      <c r="D9540" s="62"/>
      <c r="E9540" s="28"/>
      <c r="F9540" s="63"/>
      <c r="G9540" s="63"/>
      <c r="H9540" s="63"/>
      <c r="I9540" s="63"/>
      <c r="J9540" s="63"/>
    </row>
    <row r="9541" spans="1:10" s="64" customFormat="1" x14ac:dyDescent="0.25">
      <c r="A9541" s="61"/>
      <c r="B9541" s="62"/>
      <c r="C9541" s="62"/>
      <c r="D9541" s="62"/>
      <c r="E9541" s="28"/>
      <c r="F9541" s="63"/>
      <c r="G9541" s="63"/>
      <c r="H9541" s="63"/>
      <c r="I9541" s="63"/>
      <c r="J9541" s="63"/>
    </row>
    <row r="9542" spans="1:10" s="64" customFormat="1" x14ac:dyDescent="0.25">
      <c r="A9542" s="61"/>
      <c r="B9542" s="62"/>
      <c r="C9542" s="62"/>
      <c r="D9542" s="62"/>
      <c r="E9542" s="28"/>
      <c r="F9542" s="63"/>
      <c r="G9542" s="63"/>
      <c r="H9542" s="63"/>
      <c r="I9542" s="63"/>
      <c r="J9542" s="63"/>
    </row>
    <row r="9543" spans="1:10" s="64" customFormat="1" x14ac:dyDescent="0.25">
      <c r="A9543" s="61"/>
      <c r="B9543" s="62"/>
      <c r="C9543" s="62"/>
      <c r="D9543" s="62"/>
      <c r="E9543" s="28"/>
      <c r="F9543" s="63"/>
      <c r="G9543" s="63"/>
      <c r="H9543" s="63"/>
      <c r="I9543" s="63"/>
      <c r="J9543" s="63"/>
    </row>
    <row r="9544" spans="1:10" s="64" customFormat="1" x14ac:dyDescent="0.25">
      <c r="A9544" s="61"/>
      <c r="B9544" s="62"/>
      <c r="C9544" s="62"/>
      <c r="D9544" s="62"/>
      <c r="E9544" s="28"/>
      <c r="F9544" s="63"/>
      <c r="G9544" s="63"/>
      <c r="H9544" s="63"/>
      <c r="I9544" s="63"/>
      <c r="J9544" s="63"/>
    </row>
    <row r="9545" spans="1:10" s="64" customFormat="1" x14ac:dyDescent="0.25">
      <c r="A9545" s="61"/>
      <c r="B9545" s="62"/>
      <c r="C9545" s="62"/>
      <c r="D9545" s="62"/>
      <c r="E9545" s="28"/>
      <c r="F9545" s="63"/>
      <c r="G9545" s="63"/>
      <c r="H9545" s="63"/>
      <c r="I9545" s="63"/>
      <c r="J9545" s="63"/>
    </row>
    <row r="9546" spans="1:10" s="64" customFormat="1" x14ac:dyDescent="0.25">
      <c r="A9546" s="61"/>
      <c r="B9546" s="62"/>
      <c r="C9546" s="62"/>
      <c r="D9546" s="62"/>
      <c r="E9546" s="28"/>
      <c r="F9546" s="63"/>
      <c r="G9546" s="63"/>
      <c r="H9546" s="63"/>
      <c r="I9546" s="63"/>
      <c r="J9546" s="63"/>
    </row>
    <row r="9547" spans="1:10" s="64" customFormat="1" x14ac:dyDescent="0.25">
      <c r="A9547" s="61"/>
      <c r="B9547" s="62"/>
      <c r="C9547" s="62"/>
      <c r="D9547" s="62"/>
      <c r="E9547" s="28"/>
      <c r="F9547" s="63"/>
      <c r="G9547" s="63"/>
      <c r="H9547" s="63"/>
      <c r="I9547" s="63"/>
      <c r="J9547" s="63"/>
    </row>
    <row r="9548" spans="1:10" s="64" customFormat="1" x14ac:dyDescent="0.25">
      <c r="A9548" s="61"/>
      <c r="B9548" s="62"/>
      <c r="C9548" s="62"/>
      <c r="D9548" s="62"/>
      <c r="E9548" s="28"/>
      <c r="F9548" s="63"/>
      <c r="G9548" s="63"/>
      <c r="H9548" s="63"/>
      <c r="I9548" s="63"/>
      <c r="J9548" s="63"/>
    </row>
    <row r="9549" spans="1:10" s="64" customFormat="1" x14ac:dyDescent="0.25">
      <c r="A9549" s="61"/>
      <c r="B9549" s="62"/>
      <c r="C9549" s="62"/>
      <c r="D9549" s="62"/>
      <c r="E9549" s="28"/>
      <c r="F9549" s="63"/>
      <c r="G9549" s="63"/>
      <c r="H9549" s="63"/>
      <c r="I9549" s="63"/>
      <c r="J9549" s="63"/>
    </row>
    <row r="9550" spans="1:10" s="64" customFormat="1" x14ac:dyDescent="0.25">
      <c r="A9550" s="61"/>
      <c r="B9550" s="62"/>
      <c r="C9550" s="62"/>
      <c r="D9550" s="62"/>
      <c r="E9550" s="28"/>
      <c r="F9550" s="63"/>
      <c r="G9550" s="63"/>
      <c r="H9550" s="63"/>
      <c r="I9550" s="63"/>
      <c r="J9550" s="63"/>
    </row>
    <row r="9551" spans="1:10" s="64" customFormat="1" x14ac:dyDescent="0.25">
      <c r="A9551" s="61"/>
      <c r="B9551" s="62"/>
      <c r="C9551" s="62"/>
      <c r="D9551" s="62"/>
      <c r="E9551" s="28"/>
      <c r="F9551" s="63"/>
      <c r="G9551" s="63"/>
      <c r="H9551" s="63"/>
      <c r="I9551" s="63"/>
      <c r="J9551" s="63"/>
    </row>
    <row r="9552" spans="1:10" s="64" customFormat="1" x14ac:dyDescent="0.25">
      <c r="A9552" s="61"/>
      <c r="B9552" s="62"/>
      <c r="C9552" s="62"/>
      <c r="D9552" s="62"/>
      <c r="E9552" s="28"/>
      <c r="F9552" s="63"/>
      <c r="G9552" s="63"/>
      <c r="H9552" s="63"/>
      <c r="I9552" s="63"/>
      <c r="J9552" s="63"/>
    </row>
    <row r="9553" spans="1:10" s="64" customFormat="1" x14ac:dyDescent="0.25">
      <c r="A9553" s="61"/>
      <c r="B9553" s="62"/>
      <c r="C9553" s="62"/>
      <c r="D9553" s="62"/>
      <c r="E9553" s="28"/>
      <c r="F9553" s="63"/>
      <c r="G9553" s="63"/>
      <c r="H9553" s="63"/>
      <c r="I9553" s="63"/>
      <c r="J9553" s="63"/>
    </row>
    <row r="9554" spans="1:10" s="64" customFormat="1" x14ac:dyDescent="0.25">
      <c r="A9554" s="61"/>
      <c r="B9554" s="62"/>
      <c r="C9554" s="62"/>
      <c r="D9554" s="62"/>
      <c r="E9554" s="28"/>
      <c r="F9554" s="63"/>
      <c r="G9554" s="63"/>
      <c r="H9554" s="63"/>
      <c r="I9554" s="63"/>
      <c r="J9554" s="63"/>
    </row>
    <row r="9555" spans="1:10" s="64" customFormat="1" x14ac:dyDescent="0.25">
      <c r="A9555" s="61"/>
      <c r="B9555" s="62"/>
      <c r="C9555" s="62"/>
      <c r="D9555" s="62"/>
      <c r="E9555" s="28"/>
      <c r="F9555" s="63"/>
      <c r="G9555" s="63"/>
      <c r="H9555" s="63"/>
      <c r="I9555" s="63"/>
      <c r="J9555" s="63"/>
    </row>
    <row r="9556" spans="1:10" s="64" customFormat="1" x14ac:dyDescent="0.25">
      <c r="A9556" s="61"/>
      <c r="B9556" s="62"/>
      <c r="C9556" s="62"/>
      <c r="D9556" s="62"/>
      <c r="E9556" s="28"/>
      <c r="F9556" s="63"/>
      <c r="G9556" s="63"/>
      <c r="H9556" s="63"/>
      <c r="I9556" s="63"/>
      <c r="J9556" s="63"/>
    </row>
    <row r="9557" spans="1:10" s="64" customFormat="1" x14ac:dyDescent="0.25">
      <c r="A9557" s="61"/>
      <c r="B9557" s="62"/>
      <c r="C9557" s="62"/>
      <c r="D9557" s="62"/>
      <c r="E9557" s="28"/>
      <c r="F9557" s="63"/>
      <c r="G9557" s="63"/>
      <c r="H9557" s="63"/>
      <c r="I9557" s="63"/>
      <c r="J9557" s="63"/>
    </row>
    <row r="9558" spans="1:10" s="64" customFormat="1" x14ac:dyDescent="0.25">
      <c r="A9558" s="61"/>
      <c r="B9558" s="62"/>
      <c r="C9558" s="62"/>
      <c r="D9558" s="62"/>
      <c r="E9558" s="28"/>
      <c r="F9558" s="63"/>
      <c r="G9558" s="63"/>
      <c r="H9558" s="63"/>
      <c r="I9558" s="63"/>
      <c r="J9558" s="63"/>
    </row>
    <row r="9559" spans="1:10" s="64" customFormat="1" x14ac:dyDescent="0.25">
      <c r="A9559" s="61"/>
      <c r="B9559" s="62"/>
      <c r="C9559" s="62"/>
      <c r="D9559" s="62"/>
      <c r="E9559" s="28"/>
      <c r="F9559" s="63"/>
      <c r="G9559" s="63"/>
      <c r="H9559" s="63"/>
      <c r="I9559" s="63"/>
      <c r="J9559" s="63"/>
    </row>
    <row r="9560" spans="1:10" s="64" customFormat="1" x14ac:dyDescent="0.25">
      <c r="A9560" s="61"/>
      <c r="B9560" s="62"/>
      <c r="C9560" s="62"/>
      <c r="D9560" s="62"/>
      <c r="E9560" s="28"/>
      <c r="F9560" s="63"/>
      <c r="G9560" s="63"/>
      <c r="H9560" s="63"/>
      <c r="I9560" s="63"/>
      <c r="J9560" s="63"/>
    </row>
    <row r="9561" spans="1:10" s="64" customFormat="1" x14ac:dyDescent="0.25">
      <c r="A9561" s="61"/>
      <c r="B9561" s="62"/>
      <c r="C9561" s="62"/>
      <c r="D9561" s="62"/>
      <c r="E9561" s="28"/>
      <c r="F9561" s="63"/>
      <c r="G9561" s="63"/>
      <c r="H9561" s="63"/>
      <c r="I9561" s="63"/>
      <c r="J9561" s="63"/>
    </row>
    <row r="9562" spans="1:10" s="64" customFormat="1" x14ac:dyDescent="0.25">
      <c r="A9562" s="61"/>
      <c r="B9562" s="62"/>
      <c r="C9562" s="62"/>
      <c r="D9562" s="62"/>
      <c r="E9562" s="28"/>
      <c r="F9562" s="63"/>
      <c r="G9562" s="63"/>
      <c r="H9562" s="63"/>
      <c r="I9562" s="63"/>
      <c r="J9562" s="63"/>
    </row>
    <row r="9563" spans="1:10" s="64" customFormat="1" x14ac:dyDescent="0.25">
      <c r="A9563" s="61"/>
      <c r="B9563" s="62"/>
      <c r="C9563" s="62"/>
      <c r="D9563" s="62"/>
      <c r="E9563" s="28"/>
      <c r="F9563" s="63"/>
      <c r="G9563" s="63"/>
      <c r="H9563" s="63"/>
      <c r="I9563" s="63"/>
      <c r="J9563" s="63"/>
    </row>
    <row r="9564" spans="1:10" s="64" customFormat="1" x14ac:dyDescent="0.25">
      <c r="A9564" s="61"/>
      <c r="B9564" s="62"/>
      <c r="C9564" s="62"/>
      <c r="D9564" s="62"/>
      <c r="E9564" s="28"/>
      <c r="F9564" s="63"/>
      <c r="G9564" s="63"/>
      <c r="H9564" s="63"/>
      <c r="I9564" s="63"/>
      <c r="J9564" s="63"/>
    </row>
    <row r="9565" spans="1:10" s="64" customFormat="1" x14ac:dyDescent="0.25">
      <c r="A9565" s="61"/>
      <c r="B9565" s="62"/>
      <c r="C9565" s="62"/>
      <c r="D9565" s="62"/>
      <c r="E9565" s="28"/>
      <c r="F9565" s="63"/>
      <c r="G9565" s="63"/>
      <c r="H9565" s="63"/>
      <c r="I9565" s="63"/>
      <c r="J9565" s="63"/>
    </row>
    <row r="9566" spans="1:10" s="64" customFormat="1" x14ac:dyDescent="0.25">
      <c r="A9566" s="61"/>
      <c r="B9566" s="62"/>
      <c r="C9566" s="62"/>
      <c r="D9566" s="62"/>
      <c r="E9566" s="28"/>
      <c r="F9566" s="63"/>
      <c r="G9566" s="63"/>
      <c r="H9566" s="63"/>
      <c r="I9566" s="63"/>
      <c r="J9566" s="63"/>
    </row>
    <row r="9567" spans="1:10" s="64" customFormat="1" x14ac:dyDescent="0.25">
      <c r="A9567" s="61"/>
      <c r="B9567" s="62"/>
      <c r="C9567" s="62"/>
      <c r="D9567" s="62"/>
      <c r="E9567" s="28"/>
      <c r="F9567" s="63"/>
      <c r="G9567" s="63"/>
      <c r="H9567" s="63"/>
      <c r="I9567" s="63"/>
      <c r="J9567" s="63"/>
    </row>
    <row r="9568" spans="1:10" s="64" customFormat="1" x14ac:dyDescent="0.25">
      <c r="A9568" s="61"/>
      <c r="B9568" s="62"/>
      <c r="C9568" s="62"/>
      <c r="D9568" s="62"/>
      <c r="E9568" s="28"/>
      <c r="F9568" s="63"/>
      <c r="G9568" s="63"/>
      <c r="H9568" s="63"/>
      <c r="I9568" s="63"/>
      <c r="J9568" s="63"/>
    </row>
    <row r="9569" spans="1:10" s="64" customFormat="1" x14ac:dyDescent="0.25">
      <c r="A9569" s="61"/>
      <c r="B9569" s="62"/>
      <c r="C9569" s="62"/>
      <c r="D9569" s="62"/>
      <c r="E9569" s="28"/>
      <c r="F9569" s="63"/>
      <c r="G9569" s="63"/>
      <c r="H9569" s="63"/>
      <c r="I9569" s="63"/>
      <c r="J9569" s="63"/>
    </row>
    <row r="9570" spans="1:10" s="64" customFormat="1" x14ac:dyDescent="0.25">
      <c r="A9570" s="61"/>
      <c r="B9570" s="62"/>
      <c r="C9570" s="62"/>
      <c r="D9570" s="62"/>
      <c r="E9570" s="28"/>
      <c r="F9570" s="63"/>
      <c r="G9570" s="63"/>
      <c r="H9570" s="63"/>
      <c r="I9570" s="63"/>
      <c r="J9570" s="63"/>
    </row>
    <row r="9571" spans="1:10" s="64" customFormat="1" x14ac:dyDescent="0.25">
      <c r="A9571" s="61"/>
      <c r="B9571" s="62"/>
      <c r="C9571" s="62"/>
      <c r="D9571" s="62"/>
      <c r="E9571" s="28"/>
      <c r="F9571" s="63"/>
      <c r="G9571" s="63"/>
      <c r="H9571" s="63"/>
      <c r="I9571" s="63"/>
      <c r="J9571" s="63"/>
    </row>
    <row r="9572" spans="1:10" s="64" customFormat="1" x14ac:dyDescent="0.25">
      <c r="A9572" s="61"/>
      <c r="B9572" s="62"/>
      <c r="C9572" s="62"/>
      <c r="D9572" s="62"/>
      <c r="E9572" s="28"/>
      <c r="F9572" s="63"/>
      <c r="G9572" s="63"/>
      <c r="H9572" s="63"/>
      <c r="I9572" s="63"/>
      <c r="J9572" s="63"/>
    </row>
    <row r="9573" spans="1:10" s="64" customFormat="1" x14ac:dyDescent="0.25">
      <c r="A9573" s="61"/>
      <c r="B9573" s="62"/>
      <c r="C9573" s="62"/>
      <c r="D9573" s="62"/>
      <c r="E9573" s="28"/>
      <c r="F9573" s="63"/>
      <c r="G9573" s="63"/>
      <c r="H9573" s="63"/>
      <c r="I9573" s="63"/>
      <c r="J9573" s="63"/>
    </row>
    <row r="9574" spans="1:10" s="64" customFormat="1" x14ac:dyDescent="0.25">
      <c r="A9574" s="61"/>
      <c r="B9574" s="62"/>
      <c r="C9574" s="62"/>
      <c r="D9574" s="62"/>
      <c r="E9574" s="28"/>
      <c r="F9574" s="63"/>
      <c r="G9574" s="63"/>
      <c r="H9574" s="63"/>
      <c r="I9574" s="63"/>
      <c r="J9574" s="63"/>
    </row>
    <row r="9575" spans="1:10" s="64" customFormat="1" x14ac:dyDescent="0.25">
      <c r="A9575" s="61"/>
      <c r="B9575" s="62"/>
      <c r="C9575" s="62"/>
      <c r="D9575" s="62"/>
      <c r="E9575" s="28"/>
      <c r="F9575" s="63"/>
      <c r="G9575" s="63"/>
      <c r="H9575" s="63"/>
      <c r="I9575" s="63"/>
      <c r="J9575" s="63"/>
    </row>
    <row r="9576" spans="1:10" s="64" customFormat="1" x14ac:dyDescent="0.25">
      <c r="A9576" s="61"/>
      <c r="B9576" s="62"/>
      <c r="C9576" s="62"/>
      <c r="D9576" s="62"/>
      <c r="E9576" s="28"/>
      <c r="F9576" s="63"/>
      <c r="G9576" s="63"/>
      <c r="H9576" s="63"/>
      <c r="I9576" s="63"/>
      <c r="J9576" s="63"/>
    </row>
    <row r="9577" spans="1:10" s="64" customFormat="1" x14ac:dyDescent="0.25">
      <c r="A9577" s="61"/>
      <c r="B9577" s="62"/>
      <c r="C9577" s="62"/>
      <c r="D9577" s="62"/>
      <c r="E9577" s="28"/>
      <c r="F9577" s="63"/>
      <c r="G9577" s="63"/>
      <c r="H9577" s="63"/>
      <c r="I9577" s="63"/>
      <c r="J9577" s="63"/>
    </row>
    <row r="9578" spans="1:10" s="64" customFormat="1" x14ac:dyDescent="0.25">
      <c r="A9578" s="61"/>
      <c r="B9578" s="62"/>
      <c r="C9578" s="62"/>
      <c r="D9578" s="62"/>
      <c r="E9578" s="28"/>
      <c r="F9578" s="63"/>
      <c r="G9578" s="63"/>
      <c r="H9578" s="63"/>
      <c r="I9578" s="63"/>
      <c r="J9578" s="63"/>
    </row>
    <row r="9579" spans="1:10" s="64" customFormat="1" x14ac:dyDescent="0.25">
      <c r="A9579" s="61"/>
      <c r="B9579" s="62"/>
      <c r="C9579" s="62"/>
      <c r="D9579" s="62"/>
      <c r="E9579" s="28"/>
      <c r="F9579" s="63"/>
      <c r="G9579" s="63"/>
      <c r="H9579" s="63"/>
      <c r="I9579" s="63"/>
      <c r="J9579" s="63"/>
    </row>
    <row r="9580" spans="1:10" s="64" customFormat="1" x14ac:dyDescent="0.25">
      <c r="A9580" s="61"/>
      <c r="B9580" s="62"/>
      <c r="C9580" s="62"/>
      <c r="D9580" s="62"/>
      <c r="E9580" s="28"/>
      <c r="F9580" s="63"/>
      <c r="G9580" s="63"/>
      <c r="H9580" s="63"/>
      <c r="I9580" s="63"/>
      <c r="J9580" s="63"/>
    </row>
    <row r="9581" spans="1:10" s="64" customFormat="1" x14ac:dyDescent="0.25">
      <c r="A9581" s="61"/>
      <c r="B9581" s="62"/>
      <c r="C9581" s="62"/>
      <c r="D9581" s="62"/>
      <c r="E9581" s="28"/>
      <c r="F9581" s="63"/>
      <c r="G9581" s="63"/>
      <c r="H9581" s="63"/>
      <c r="I9581" s="63"/>
      <c r="J9581" s="63"/>
    </row>
    <row r="9582" spans="1:10" s="64" customFormat="1" x14ac:dyDescent="0.25">
      <c r="A9582" s="61"/>
      <c r="B9582" s="62"/>
      <c r="C9582" s="62"/>
      <c r="D9582" s="62"/>
      <c r="E9582" s="28"/>
      <c r="F9582" s="63"/>
      <c r="G9582" s="63"/>
      <c r="H9582" s="63"/>
      <c r="I9582" s="63"/>
      <c r="J9582" s="63"/>
    </row>
    <row r="9583" spans="1:10" s="64" customFormat="1" x14ac:dyDescent="0.25">
      <c r="A9583" s="61"/>
      <c r="B9583" s="62"/>
      <c r="C9583" s="62"/>
      <c r="D9583" s="62"/>
      <c r="E9583" s="28"/>
      <c r="F9583" s="63"/>
      <c r="G9583" s="63"/>
      <c r="H9583" s="63"/>
      <c r="I9583" s="63"/>
      <c r="J9583" s="63"/>
    </row>
    <row r="9584" spans="1:10" s="64" customFormat="1" x14ac:dyDescent="0.25">
      <c r="A9584" s="61"/>
      <c r="B9584" s="62"/>
      <c r="C9584" s="62"/>
      <c r="D9584" s="62"/>
      <c r="E9584" s="28"/>
      <c r="F9584" s="63"/>
      <c r="G9584" s="63"/>
      <c r="H9584" s="63"/>
      <c r="I9584" s="63"/>
      <c r="J9584" s="63"/>
    </row>
    <row r="9585" spans="1:10" s="64" customFormat="1" x14ac:dyDescent="0.25">
      <c r="A9585" s="61"/>
      <c r="B9585" s="62"/>
      <c r="C9585" s="62"/>
      <c r="D9585" s="62"/>
      <c r="E9585" s="28"/>
      <c r="F9585" s="63"/>
      <c r="G9585" s="63"/>
      <c r="H9585" s="63"/>
      <c r="I9585" s="63"/>
      <c r="J9585" s="63"/>
    </row>
    <row r="9586" spans="1:10" s="64" customFormat="1" x14ac:dyDescent="0.25">
      <c r="A9586" s="61"/>
      <c r="B9586" s="62"/>
      <c r="C9586" s="62"/>
      <c r="D9586" s="62"/>
      <c r="E9586" s="28"/>
      <c r="F9586" s="63"/>
      <c r="G9586" s="63"/>
      <c r="H9586" s="63"/>
      <c r="I9586" s="63"/>
      <c r="J9586" s="63"/>
    </row>
    <row r="9587" spans="1:10" s="64" customFormat="1" x14ac:dyDescent="0.25">
      <c r="A9587" s="61"/>
      <c r="B9587" s="62"/>
      <c r="C9587" s="62"/>
      <c r="D9587" s="62"/>
      <c r="E9587" s="28"/>
      <c r="F9587" s="63"/>
      <c r="G9587" s="63"/>
      <c r="H9587" s="63"/>
      <c r="I9587" s="63"/>
      <c r="J9587" s="63"/>
    </row>
    <row r="9588" spans="1:10" s="64" customFormat="1" x14ac:dyDescent="0.25">
      <c r="A9588" s="61"/>
      <c r="B9588" s="62"/>
      <c r="C9588" s="62"/>
      <c r="D9588" s="62"/>
      <c r="E9588" s="28"/>
      <c r="F9588" s="63"/>
      <c r="G9588" s="63"/>
      <c r="H9588" s="63"/>
      <c r="I9588" s="63"/>
      <c r="J9588" s="63"/>
    </row>
    <row r="9589" spans="1:10" s="64" customFormat="1" x14ac:dyDescent="0.25">
      <c r="A9589" s="61"/>
      <c r="B9589" s="62"/>
      <c r="C9589" s="62"/>
      <c r="D9589" s="62"/>
      <c r="E9589" s="28"/>
      <c r="F9589" s="63"/>
      <c r="G9589" s="63"/>
      <c r="H9589" s="63"/>
      <c r="I9589" s="63"/>
      <c r="J9589" s="63"/>
    </row>
    <row r="9590" spans="1:10" s="64" customFormat="1" x14ac:dyDescent="0.25">
      <c r="A9590" s="61"/>
      <c r="B9590" s="62"/>
      <c r="C9590" s="62"/>
      <c r="D9590" s="62"/>
      <c r="E9590" s="28"/>
      <c r="F9590" s="63"/>
      <c r="G9590" s="63"/>
      <c r="H9590" s="63"/>
      <c r="I9590" s="63"/>
      <c r="J9590" s="63"/>
    </row>
    <row r="9591" spans="1:10" s="64" customFormat="1" x14ac:dyDescent="0.25">
      <c r="A9591" s="61"/>
      <c r="B9591" s="62"/>
      <c r="C9591" s="62"/>
      <c r="D9591" s="62"/>
      <c r="E9591" s="28"/>
      <c r="F9591" s="63"/>
      <c r="G9591" s="63"/>
      <c r="H9591" s="63"/>
      <c r="I9591" s="63"/>
      <c r="J9591" s="63"/>
    </row>
    <row r="9592" spans="1:10" s="64" customFormat="1" x14ac:dyDescent="0.25">
      <c r="A9592" s="61"/>
      <c r="B9592" s="62"/>
      <c r="C9592" s="62"/>
      <c r="D9592" s="62"/>
      <c r="E9592" s="28"/>
      <c r="F9592" s="63"/>
      <c r="G9592" s="63"/>
      <c r="H9592" s="63"/>
      <c r="I9592" s="63"/>
      <c r="J9592" s="63"/>
    </row>
    <row r="9593" spans="1:10" s="64" customFormat="1" x14ac:dyDescent="0.25">
      <c r="A9593" s="61"/>
      <c r="B9593" s="62"/>
      <c r="C9593" s="62"/>
      <c r="D9593" s="62"/>
      <c r="E9593" s="28"/>
      <c r="F9593" s="63"/>
      <c r="G9593" s="63"/>
      <c r="H9593" s="63"/>
      <c r="I9593" s="63"/>
      <c r="J9593" s="63"/>
    </row>
    <row r="9594" spans="1:10" s="64" customFormat="1" x14ac:dyDescent="0.25">
      <c r="A9594" s="61"/>
      <c r="B9594" s="62"/>
      <c r="C9594" s="62"/>
      <c r="D9594" s="62"/>
      <c r="E9594" s="28"/>
      <c r="F9594" s="63"/>
      <c r="G9594" s="63"/>
      <c r="H9594" s="63"/>
      <c r="I9594" s="63"/>
      <c r="J9594" s="63"/>
    </row>
    <row r="9595" spans="1:10" s="64" customFormat="1" x14ac:dyDescent="0.25">
      <c r="A9595" s="61"/>
      <c r="B9595" s="62"/>
      <c r="C9595" s="62"/>
      <c r="D9595" s="62"/>
      <c r="E9595" s="28"/>
      <c r="F9595" s="63"/>
      <c r="G9595" s="63"/>
      <c r="H9595" s="63"/>
      <c r="I9595" s="63"/>
      <c r="J9595" s="63"/>
    </row>
    <row r="9596" spans="1:10" s="64" customFormat="1" x14ac:dyDescent="0.25">
      <c r="A9596" s="61"/>
      <c r="B9596" s="62"/>
      <c r="C9596" s="62"/>
      <c r="D9596" s="62"/>
      <c r="E9596" s="28"/>
      <c r="F9596" s="63"/>
      <c r="G9596" s="63"/>
      <c r="H9596" s="63"/>
      <c r="I9596" s="63"/>
      <c r="J9596" s="63"/>
    </row>
    <row r="9597" spans="1:10" s="64" customFormat="1" x14ac:dyDescent="0.25">
      <c r="A9597" s="61"/>
      <c r="B9597" s="62"/>
      <c r="C9597" s="62"/>
      <c r="D9597" s="62"/>
      <c r="E9597" s="28"/>
      <c r="F9597" s="63"/>
      <c r="G9597" s="63"/>
      <c r="H9597" s="63"/>
      <c r="I9597" s="63"/>
      <c r="J9597" s="63"/>
    </row>
    <row r="9598" spans="1:10" s="64" customFormat="1" x14ac:dyDescent="0.25">
      <c r="A9598" s="61"/>
      <c r="B9598" s="62"/>
      <c r="C9598" s="62"/>
      <c r="D9598" s="62"/>
      <c r="E9598" s="28"/>
      <c r="F9598" s="63"/>
      <c r="G9598" s="63"/>
      <c r="H9598" s="63"/>
      <c r="I9598" s="63"/>
      <c r="J9598" s="63"/>
    </row>
    <row r="9599" spans="1:10" s="64" customFormat="1" x14ac:dyDescent="0.25">
      <c r="A9599" s="61"/>
      <c r="B9599" s="62"/>
      <c r="C9599" s="62"/>
      <c r="D9599" s="62"/>
      <c r="E9599" s="28"/>
      <c r="F9599" s="63"/>
      <c r="G9599" s="63"/>
      <c r="H9599" s="63"/>
      <c r="I9599" s="63"/>
      <c r="J9599" s="63"/>
    </row>
    <row r="9600" spans="1:10" s="64" customFormat="1" x14ac:dyDescent="0.25">
      <c r="A9600" s="61"/>
      <c r="B9600" s="62"/>
      <c r="C9600" s="62"/>
      <c r="D9600" s="62"/>
      <c r="E9600" s="28"/>
      <c r="F9600" s="63"/>
      <c r="G9600" s="63"/>
      <c r="H9600" s="63"/>
      <c r="I9600" s="63"/>
      <c r="J9600" s="63"/>
    </row>
    <row r="9601" spans="1:10" s="64" customFormat="1" x14ac:dyDescent="0.25">
      <c r="A9601" s="61"/>
      <c r="B9601" s="62"/>
      <c r="C9601" s="62"/>
      <c r="D9601" s="62"/>
      <c r="E9601" s="28"/>
      <c r="F9601" s="63"/>
      <c r="G9601" s="63"/>
      <c r="H9601" s="63"/>
      <c r="I9601" s="63"/>
      <c r="J9601" s="63"/>
    </row>
    <row r="9602" spans="1:10" s="64" customFormat="1" x14ac:dyDescent="0.25">
      <c r="A9602" s="61"/>
      <c r="B9602" s="62"/>
      <c r="C9602" s="62"/>
      <c r="D9602" s="62"/>
      <c r="E9602" s="28"/>
      <c r="F9602" s="63"/>
      <c r="G9602" s="63"/>
      <c r="H9602" s="63"/>
      <c r="I9602" s="63"/>
      <c r="J9602" s="63"/>
    </row>
    <row r="9603" spans="1:10" s="64" customFormat="1" x14ac:dyDescent="0.25">
      <c r="A9603" s="61"/>
      <c r="B9603" s="62"/>
      <c r="C9603" s="62"/>
      <c r="D9603" s="62"/>
      <c r="E9603" s="28"/>
      <c r="F9603" s="63"/>
      <c r="G9603" s="63"/>
      <c r="H9603" s="63"/>
      <c r="I9603" s="63"/>
      <c r="J9603" s="63"/>
    </row>
    <row r="9604" spans="1:10" s="64" customFormat="1" x14ac:dyDescent="0.25">
      <c r="A9604" s="61"/>
      <c r="B9604" s="62"/>
      <c r="C9604" s="62"/>
      <c r="D9604" s="62"/>
      <c r="E9604" s="28"/>
      <c r="F9604" s="63"/>
      <c r="G9604" s="63"/>
      <c r="H9604" s="63"/>
      <c r="I9604" s="63"/>
      <c r="J9604" s="63"/>
    </row>
    <row r="9605" spans="1:10" s="64" customFormat="1" x14ac:dyDescent="0.25">
      <c r="A9605" s="61"/>
      <c r="B9605" s="62"/>
      <c r="C9605" s="62"/>
      <c r="D9605" s="62"/>
      <c r="E9605" s="28"/>
      <c r="F9605" s="63"/>
      <c r="G9605" s="63"/>
      <c r="H9605" s="63"/>
      <c r="I9605" s="63"/>
      <c r="J9605" s="63"/>
    </row>
    <row r="9606" spans="1:10" s="64" customFormat="1" x14ac:dyDescent="0.25">
      <c r="A9606" s="61"/>
      <c r="B9606" s="62"/>
      <c r="C9606" s="62"/>
      <c r="D9606" s="62"/>
      <c r="E9606" s="28"/>
      <c r="F9606" s="63"/>
      <c r="G9606" s="63"/>
      <c r="H9606" s="63"/>
      <c r="I9606" s="63"/>
      <c r="J9606" s="63"/>
    </row>
    <row r="9607" spans="1:10" s="64" customFormat="1" x14ac:dyDescent="0.25">
      <c r="A9607" s="61"/>
      <c r="B9607" s="62"/>
      <c r="C9607" s="62"/>
      <c r="D9607" s="62"/>
      <c r="E9607" s="28"/>
      <c r="F9607" s="63"/>
      <c r="G9607" s="63"/>
      <c r="H9607" s="63"/>
      <c r="I9607" s="63"/>
      <c r="J9607" s="63"/>
    </row>
    <row r="9608" spans="1:10" s="64" customFormat="1" x14ac:dyDescent="0.25">
      <c r="A9608" s="61"/>
      <c r="B9608" s="62"/>
      <c r="C9608" s="62"/>
      <c r="D9608" s="62"/>
      <c r="E9608" s="28"/>
      <c r="F9608" s="63"/>
      <c r="G9608" s="63"/>
      <c r="H9608" s="63"/>
      <c r="I9608" s="63"/>
      <c r="J9608" s="63"/>
    </row>
    <row r="9609" spans="1:10" s="64" customFormat="1" x14ac:dyDescent="0.25">
      <c r="A9609" s="61"/>
      <c r="B9609" s="62"/>
      <c r="C9609" s="62"/>
      <c r="D9609" s="62"/>
      <c r="E9609" s="28"/>
      <c r="F9609" s="63"/>
      <c r="G9609" s="63"/>
      <c r="H9609" s="63"/>
      <c r="I9609" s="63"/>
      <c r="J9609" s="63"/>
    </row>
    <row r="9610" spans="1:10" s="64" customFormat="1" x14ac:dyDescent="0.25">
      <c r="A9610" s="61"/>
      <c r="B9610" s="62"/>
      <c r="C9610" s="62"/>
      <c r="D9610" s="62"/>
      <c r="E9610" s="28"/>
      <c r="F9610" s="63"/>
      <c r="G9610" s="63"/>
      <c r="H9610" s="63"/>
      <c r="I9610" s="63"/>
      <c r="J9610" s="63"/>
    </row>
    <row r="9611" spans="1:10" s="64" customFormat="1" x14ac:dyDescent="0.25">
      <c r="A9611" s="61"/>
      <c r="B9611" s="62"/>
      <c r="C9611" s="62"/>
      <c r="D9611" s="62"/>
      <c r="E9611" s="28"/>
      <c r="F9611" s="63"/>
      <c r="G9611" s="63"/>
      <c r="H9611" s="63"/>
      <c r="I9611" s="63"/>
      <c r="J9611" s="63"/>
    </row>
    <row r="9612" spans="1:10" s="64" customFormat="1" x14ac:dyDescent="0.25">
      <c r="A9612" s="61"/>
      <c r="B9612" s="62"/>
      <c r="C9612" s="62"/>
      <c r="D9612" s="62"/>
      <c r="E9612" s="28"/>
      <c r="F9612" s="63"/>
      <c r="G9612" s="63"/>
      <c r="H9612" s="63"/>
      <c r="I9612" s="63"/>
      <c r="J9612" s="63"/>
    </row>
    <row r="9613" spans="1:10" s="64" customFormat="1" x14ac:dyDescent="0.25">
      <c r="A9613" s="61"/>
      <c r="B9613" s="62"/>
      <c r="C9613" s="62"/>
      <c r="D9613" s="62"/>
      <c r="E9613" s="28"/>
      <c r="F9613" s="63"/>
      <c r="G9613" s="63"/>
      <c r="H9613" s="63"/>
      <c r="I9613" s="63"/>
      <c r="J9613" s="63"/>
    </row>
    <row r="9614" spans="1:10" s="64" customFormat="1" x14ac:dyDescent="0.25">
      <c r="A9614" s="61"/>
      <c r="B9614" s="62"/>
      <c r="C9614" s="62"/>
      <c r="D9614" s="62"/>
      <c r="E9614" s="28"/>
      <c r="F9614" s="63"/>
      <c r="G9614" s="63"/>
      <c r="H9614" s="63"/>
      <c r="I9614" s="63"/>
      <c r="J9614" s="63"/>
    </row>
    <row r="9615" spans="1:10" s="64" customFormat="1" x14ac:dyDescent="0.25">
      <c r="A9615" s="61"/>
      <c r="B9615" s="62"/>
      <c r="C9615" s="62"/>
      <c r="D9615" s="62"/>
      <c r="E9615" s="28"/>
      <c r="F9615" s="63"/>
      <c r="G9615" s="63"/>
      <c r="H9615" s="63"/>
      <c r="I9615" s="63"/>
      <c r="J9615" s="63"/>
    </row>
    <row r="9616" spans="1:10" s="64" customFormat="1" x14ac:dyDescent="0.25">
      <c r="A9616" s="61"/>
      <c r="B9616" s="62"/>
      <c r="C9616" s="62"/>
      <c r="D9616" s="62"/>
      <c r="E9616" s="28"/>
      <c r="F9616" s="63"/>
      <c r="G9616" s="63"/>
      <c r="H9616" s="63"/>
      <c r="I9616" s="63"/>
      <c r="J9616" s="63"/>
    </row>
    <row r="9617" spans="1:10" s="64" customFormat="1" x14ac:dyDescent="0.25">
      <c r="A9617" s="61"/>
      <c r="B9617" s="62"/>
      <c r="C9617" s="62"/>
      <c r="D9617" s="62"/>
      <c r="E9617" s="28"/>
      <c r="F9617" s="63"/>
      <c r="G9617" s="63"/>
      <c r="H9617" s="63"/>
      <c r="I9617" s="63"/>
      <c r="J9617" s="63"/>
    </row>
    <row r="9618" spans="1:10" s="64" customFormat="1" x14ac:dyDescent="0.25">
      <c r="A9618" s="61"/>
      <c r="B9618" s="62"/>
      <c r="C9618" s="62"/>
      <c r="D9618" s="62"/>
      <c r="E9618" s="28"/>
      <c r="F9618" s="63"/>
      <c r="G9618" s="63"/>
      <c r="H9618" s="63"/>
      <c r="I9618" s="63"/>
      <c r="J9618" s="63"/>
    </row>
    <row r="9619" spans="1:10" s="64" customFormat="1" x14ac:dyDescent="0.25">
      <c r="A9619" s="61"/>
      <c r="B9619" s="62"/>
      <c r="C9619" s="62"/>
      <c r="D9619" s="62"/>
      <c r="E9619" s="28"/>
      <c r="F9619" s="63"/>
      <c r="G9619" s="63"/>
      <c r="H9619" s="63"/>
      <c r="I9619" s="63"/>
      <c r="J9619" s="63"/>
    </row>
    <row r="9620" spans="1:10" s="64" customFormat="1" x14ac:dyDescent="0.25">
      <c r="A9620" s="61"/>
      <c r="B9620" s="62"/>
      <c r="C9620" s="62"/>
      <c r="D9620" s="62"/>
      <c r="E9620" s="28"/>
      <c r="F9620" s="63"/>
      <c r="G9620" s="63"/>
      <c r="H9620" s="63"/>
      <c r="I9620" s="63"/>
      <c r="J9620" s="63"/>
    </row>
    <row r="9621" spans="1:10" s="64" customFormat="1" x14ac:dyDescent="0.25">
      <c r="A9621" s="61"/>
      <c r="B9621" s="62"/>
      <c r="C9621" s="62"/>
      <c r="D9621" s="62"/>
      <c r="E9621" s="28"/>
      <c r="F9621" s="63"/>
      <c r="G9621" s="63"/>
      <c r="H9621" s="63"/>
      <c r="I9621" s="63"/>
      <c r="J9621" s="63"/>
    </row>
    <row r="9622" spans="1:10" s="64" customFormat="1" x14ac:dyDescent="0.25">
      <c r="A9622" s="61"/>
      <c r="B9622" s="62"/>
      <c r="C9622" s="62"/>
      <c r="D9622" s="62"/>
      <c r="E9622" s="28"/>
      <c r="F9622" s="63"/>
      <c r="G9622" s="63"/>
      <c r="H9622" s="63"/>
      <c r="I9622" s="63"/>
      <c r="J9622" s="63"/>
    </row>
    <row r="9623" spans="1:10" s="64" customFormat="1" x14ac:dyDescent="0.25">
      <c r="A9623" s="61"/>
      <c r="B9623" s="62"/>
      <c r="C9623" s="62"/>
      <c r="D9623" s="62"/>
      <c r="E9623" s="28"/>
      <c r="F9623" s="63"/>
      <c r="G9623" s="63"/>
      <c r="H9623" s="63"/>
      <c r="I9623" s="63"/>
      <c r="J9623" s="63"/>
    </row>
    <row r="9624" spans="1:10" s="64" customFormat="1" x14ac:dyDescent="0.25">
      <c r="A9624" s="61"/>
      <c r="B9624" s="62"/>
      <c r="C9624" s="62"/>
      <c r="D9624" s="62"/>
      <c r="E9624" s="28"/>
      <c r="F9624" s="63"/>
      <c r="G9624" s="63"/>
      <c r="H9624" s="63"/>
      <c r="I9624" s="63"/>
      <c r="J9624" s="63"/>
    </row>
    <row r="9625" spans="1:10" s="64" customFormat="1" x14ac:dyDescent="0.25">
      <c r="A9625" s="61"/>
      <c r="B9625" s="62"/>
      <c r="C9625" s="62"/>
      <c r="D9625" s="62"/>
      <c r="E9625" s="28"/>
      <c r="F9625" s="63"/>
      <c r="G9625" s="63"/>
      <c r="H9625" s="63"/>
      <c r="I9625" s="63"/>
      <c r="J9625" s="63"/>
    </row>
    <row r="9626" spans="1:10" s="64" customFormat="1" x14ac:dyDescent="0.25">
      <c r="A9626" s="61"/>
      <c r="B9626" s="62"/>
      <c r="C9626" s="62"/>
      <c r="D9626" s="62"/>
      <c r="E9626" s="28"/>
      <c r="F9626" s="63"/>
      <c r="G9626" s="63"/>
      <c r="H9626" s="63"/>
      <c r="I9626" s="63"/>
      <c r="J9626" s="63"/>
    </row>
    <row r="9627" spans="1:10" s="64" customFormat="1" x14ac:dyDescent="0.25">
      <c r="A9627" s="61"/>
      <c r="B9627" s="62"/>
      <c r="C9627" s="62"/>
      <c r="D9627" s="62"/>
      <c r="E9627" s="28"/>
      <c r="F9627" s="63"/>
      <c r="G9627" s="63"/>
      <c r="H9627" s="63"/>
      <c r="I9627" s="63"/>
      <c r="J9627" s="63"/>
    </row>
    <row r="9628" spans="1:10" s="64" customFormat="1" x14ac:dyDescent="0.25">
      <c r="A9628" s="61"/>
      <c r="B9628" s="62"/>
      <c r="C9628" s="62"/>
      <c r="D9628" s="62"/>
      <c r="E9628" s="28"/>
      <c r="F9628" s="63"/>
      <c r="G9628" s="63"/>
      <c r="H9628" s="63"/>
      <c r="I9628" s="63"/>
      <c r="J9628" s="63"/>
    </row>
    <row r="9629" spans="1:10" s="64" customFormat="1" x14ac:dyDescent="0.25">
      <c r="A9629" s="61"/>
      <c r="B9629" s="62"/>
      <c r="C9629" s="62"/>
      <c r="D9629" s="62"/>
      <c r="E9629" s="28"/>
      <c r="F9629" s="63"/>
      <c r="G9629" s="63"/>
      <c r="H9629" s="63"/>
      <c r="I9629" s="63"/>
      <c r="J9629" s="63"/>
    </row>
    <row r="9630" spans="1:10" s="64" customFormat="1" x14ac:dyDescent="0.25">
      <c r="A9630" s="61"/>
      <c r="B9630" s="62"/>
      <c r="C9630" s="62"/>
      <c r="D9630" s="62"/>
      <c r="E9630" s="28"/>
      <c r="F9630" s="63"/>
      <c r="G9630" s="63"/>
      <c r="H9630" s="63"/>
      <c r="I9630" s="63"/>
      <c r="J9630" s="63"/>
    </row>
    <row r="9631" spans="1:10" s="64" customFormat="1" x14ac:dyDescent="0.25">
      <c r="A9631" s="61"/>
      <c r="B9631" s="62"/>
      <c r="C9631" s="62"/>
      <c r="D9631" s="62"/>
      <c r="E9631" s="28"/>
      <c r="F9631" s="63"/>
      <c r="G9631" s="63"/>
      <c r="H9631" s="63"/>
      <c r="I9631" s="63"/>
      <c r="J9631" s="63"/>
    </row>
    <row r="9632" spans="1:10" s="64" customFormat="1" x14ac:dyDescent="0.25">
      <c r="A9632" s="61"/>
      <c r="B9632" s="62"/>
      <c r="C9632" s="62"/>
      <c r="D9632" s="62"/>
      <c r="E9632" s="28"/>
      <c r="F9632" s="63"/>
      <c r="G9632" s="63"/>
      <c r="H9632" s="63"/>
      <c r="I9632" s="63"/>
      <c r="J9632" s="63"/>
    </row>
    <row r="9633" spans="1:10" s="64" customFormat="1" x14ac:dyDescent="0.25">
      <c r="A9633" s="61"/>
      <c r="B9633" s="62"/>
      <c r="C9633" s="62"/>
      <c r="D9633" s="62"/>
      <c r="E9633" s="28"/>
      <c r="F9633" s="63"/>
      <c r="G9633" s="63"/>
      <c r="H9633" s="63"/>
      <c r="I9633" s="63"/>
      <c r="J9633" s="63"/>
    </row>
    <row r="9634" spans="1:10" s="64" customFormat="1" x14ac:dyDescent="0.25">
      <c r="A9634" s="61"/>
      <c r="B9634" s="62"/>
      <c r="C9634" s="62"/>
      <c r="D9634" s="62"/>
      <c r="E9634" s="28"/>
      <c r="F9634" s="63"/>
      <c r="G9634" s="63"/>
      <c r="H9634" s="63"/>
      <c r="I9634" s="63"/>
      <c r="J9634" s="63"/>
    </row>
    <row r="9635" spans="1:10" s="64" customFormat="1" x14ac:dyDescent="0.25">
      <c r="A9635" s="61"/>
      <c r="B9635" s="62"/>
      <c r="C9635" s="62"/>
      <c r="D9635" s="62"/>
      <c r="E9635" s="28"/>
      <c r="F9635" s="63"/>
      <c r="G9635" s="63"/>
      <c r="H9635" s="63"/>
      <c r="I9635" s="63"/>
      <c r="J9635" s="63"/>
    </row>
    <row r="9636" spans="1:10" s="64" customFormat="1" x14ac:dyDescent="0.25">
      <c r="A9636" s="61"/>
      <c r="B9636" s="62"/>
      <c r="C9636" s="62"/>
      <c r="D9636" s="62"/>
      <c r="E9636" s="28"/>
      <c r="F9636" s="63"/>
      <c r="G9636" s="63"/>
      <c r="H9636" s="63"/>
      <c r="I9636" s="63"/>
      <c r="J9636" s="63"/>
    </row>
    <row r="9637" spans="1:10" s="64" customFormat="1" x14ac:dyDescent="0.25">
      <c r="A9637" s="61"/>
      <c r="B9637" s="62"/>
      <c r="C9637" s="62"/>
      <c r="D9637" s="62"/>
      <c r="E9637" s="28"/>
      <c r="F9637" s="63"/>
      <c r="G9637" s="63"/>
      <c r="H9637" s="63"/>
      <c r="I9637" s="63"/>
      <c r="J9637" s="63"/>
    </row>
    <row r="9638" spans="1:10" s="64" customFormat="1" x14ac:dyDescent="0.25">
      <c r="A9638" s="61"/>
      <c r="B9638" s="62"/>
      <c r="C9638" s="62"/>
      <c r="D9638" s="62"/>
      <c r="E9638" s="28"/>
      <c r="F9638" s="63"/>
      <c r="G9638" s="63"/>
      <c r="H9638" s="63"/>
      <c r="I9638" s="63"/>
      <c r="J9638" s="63"/>
    </row>
    <row r="9639" spans="1:10" s="64" customFormat="1" x14ac:dyDescent="0.25">
      <c r="A9639" s="61"/>
      <c r="B9639" s="62"/>
      <c r="C9639" s="62"/>
      <c r="D9639" s="62"/>
      <c r="E9639" s="28"/>
      <c r="F9639" s="63"/>
      <c r="G9639" s="63"/>
      <c r="H9639" s="63"/>
      <c r="I9639" s="63"/>
      <c r="J9639" s="63"/>
    </row>
    <row r="9640" spans="1:10" s="64" customFormat="1" x14ac:dyDescent="0.25">
      <c r="A9640" s="61"/>
      <c r="B9640" s="62"/>
      <c r="C9640" s="62"/>
      <c r="D9640" s="62"/>
      <c r="E9640" s="28"/>
      <c r="F9640" s="63"/>
      <c r="G9640" s="63"/>
      <c r="H9640" s="63"/>
      <c r="I9640" s="63"/>
      <c r="J9640" s="63"/>
    </row>
    <row r="9641" spans="1:10" s="64" customFormat="1" x14ac:dyDescent="0.25">
      <c r="A9641" s="61"/>
      <c r="B9641" s="62"/>
      <c r="C9641" s="62"/>
      <c r="D9641" s="62"/>
      <c r="E9641" s="28"/>
      <c r="F9641" s="63"/>
      <c r="G9641" s="63"/>
      <c r="H9641" s="63"/>
      <c r="I9641" s="63"/>
      <c r="J9641" s="63"/>
    </row>
    <row r="9642" spans="1:10" s="64" customFormat="1" x14ac:dyDescent="0.25">
      <c r="A9642" s="61"/>
      <c r="B9642" s="62"/>
      <c r="C9642" s="62"/>
      <c r="D9642" s="62"/>
      <c r="E9642" s="28"/>
      <c r="F9642" s="63"/>
      <c r="G9642" s="63"/>
      <c r="H9642" s="63"/>
      <c r="I9642" s="63"/>
      <c r="J9642" s="63"/>
    </row>
    <row r="9643" spans="1:10" s="64" customFormat="1" x14ac:dyDescent="0.25">
      <c r="A9643" s="61"/>
      <c r="B9643" s="62"/>
      <c r="C9643" s="62"/>
      <c r="D9643" s="62"/>
      <c r="E9643" s="28"/>
      <c r="F9643" s="63"/>
      <c r="G9643" s="63"/>
      <c r="H9643" s="63"/>
      <c r="I9643" s="63"/>
      <c r="J9643" s="63"/>
    </row>
    <row r="9644" spans="1:10" s="64" customFormat="1" x14ac:dyDescent="0.25">
      <c r="A9644" s="61"/>
      <c r="B9644" s="62"/>
      <c r="C9644" s="62"/>
      <c r="D9644" s="62"/>
      <c r="E9644" s="28"/>
      <c r="F9644" s="63"/>
      <c r="G9644" s="63"/>
      <c r="H9644" s="63"/>
      <c r="I9644" s="63"/>
      <c r="J9644" s="63"/>
    </row>
    <row r="9645" spans="1:10" s="64" customFormat="1" x14ac:dyDescent="0.25">
      <c r="A9645" s="61"/>
      <c r="B9645" s="62"/>
      <c r="C9645" s="62"/>
      <c r="D9645" s="62"/>
      <c r="E9645" s="28"/>
      <c r="F9645" s="63"/>
      <c r="G9645" s="63"/>
      <c r="H9645" s="63"/>
      <c r="I9645" s="63"/>
      <c r="J9645" s="63"/>
    </row>
    <row r="9646" spans="1:10" s="64" customFormat="1" x14ac:dyDescent="0.25">
      <c r="A9646" s="61"/>
      <c r="B9646" s="62"/>
      <c r="C9646" s="62"/>
      <c r="D9646" s="62"/>
      <c r="E9646" s="28"/>
      <c r="F9646" s="63"/>
      <c r="G9646" s="63"/>
      <c r="H9646" s="63"/>
      <c r="I9646" s="63"/>
      <c r="J9646" s="63"/>
    </row>
    <row r="9647" spans="1:10" s="64" customFormat="1" x14ac:dyDescent="0.25">
      <c r="A9647" s="61"/>
      <c r="B9647" s="62"/>
      <c r="C9647" s="62"/>
      <c r="D9647" s="62"/>
      <c r="E9647" s="28"/>
      <c r="F9647" s="63"/>
      <c r="G9647" s="63"/>
      <c r="H9647" s="63"/>
      <c r="I9647" s="63"/>
      <c r="J9647" s="63"/>
    </row>
    <row r="9648" spans="1:10" s="64" customFormat="1" x14ac:dyDescent="0.25">
      <c r="A9648" s="61"/>
      <c r="B9648" s="62"/>
      <c r="C9648" s="62"/>
      <c r="D9648" s="62"/>
      <c r="E9648" s="28"/>
      <c r="F9648" s="63"/>
      <c r="G9648" s="63"/>
      <c r="H9648" s="63"/>
      <c r="I9648" s="63"/>
      <c r="J9648" s="63"/>
    </row>
    <row r="9649" spans="1:10" s="64" customFormat="1" x14ac:dyDescent="0.25">
      <c r="A9649" s="61"/>
      <c r="B9649" s="62"/>
      <c r="C9649" s="62"/>
      <c r="D9649" s="62"/>
      <c r="E9649" s="28"/>
      <c r="F9649" s="63"/>
      <c r="G9649" s="63"/>
      <c r="H9649" s="63"/>
      <c r="I9649" s="63"/>
      <c r="J9649" s="63"/>
    </row>
    <row r="9650" spans="1:10" s="64" customFormat="1" x14ac:dyDescent="0.25">
      <c r="A9650" s="61"/>
      <c r="B9650" s="62"/>
      <c r="C9650" s="62"/>
      <c r="D9650" s="62"/>
      <c r="E9650" s="28"/>
      <c r="F9650" s="63"/>
      <c r="G9650" s="63"/>
      <c r="H9650" s="63"/>
      <c r="I9650" s="63"/>
      <c r="J9650" s="63"/>
    </row>
    <row r="9651" spans="1:10" s="64" customFormat="1" x14ac:dyDescent="0.25">
      <c r="A9651" s="61"/>
      <c r="B9651" s="62"/>
      <c r="C9651" s="62"/>
      <c r="D9651" s="62"/>
      <c r="E9651" s="28"/>
      <c r="F9651" s="63"/>
      <c r="G9651" s="63"/>
      <c r="H9651" s="63"/>
      <c r="I9651" s="63"/>
      <c r="J9651" s="63"/>
    </row>
    <row r="9652" spans="1:10" s="64" customFormat="1" x14ac:dyDescent="0.25">
      <c r="A9652" s="61"/>
      <c r="B9652" s="62"/>
      <c r="C9652" s="62"/>
      <c r="D9652" s="62"/>
      <c r="E9652" s="28"/>
      <c r="F9652" s="63"/>
      <c r="G9652" s="63"/>
      <c r="H9652" s="63"/>
      <c r="I9652" s="63"/>
      <c r="J9652" s="63"/>
    </row>
    <row r="9653" spans="1:10" s="64" customFormat="1" x14ac:dyDescent="0.25">
      <c r="A9653" s="61"/>
      <c r="B9653" s="62"/>
      <c r="C9653" s="62"/>
      <c r="D9653" s="62"/>
      <c r="E9653" s="28"/>
      <c r="F9653" s="63"/>
      <c r="G9653" s="63"/>
      <c r="H9653" s="63"/>
      <c r="I9653" s="63"/>
      <c r="J9653" s="63"/>
    </row>
    <row r="9654" spans="1:10" s="64" customFormat="1" x14ac:dyDescent="0.25">
      <c r="A9654" s="61"/>
      <c r="B9654" s="62"/>
      <c r="C9654" s="62"/>
      <c r="D9654" s="62"/>
      <c r="E9654" s="28"/>
      <c r="F9654" s="63"/>
      <c r="G9654" s="63"/>
      <c r="H9654" s="63"/>
      <c r="I9654" s="63"/>
      <c r="J9654" s="63"/>
    </row>
    <row r="9655" spans="1:10" s="64" customFormat="1" x14ac:dyDescent="0.25">
      <c r="A9655" s="61"/>
      <c r="B9655" s="62"/>
      <c r="C9655" s="62"/>
      <c r="D9655" s="62"/>
      <c r="E9655" s="28"/>
      <c r="F9655" s="63"/>
      <c r="G9655" s="63"/>
      <c r="H9655" s="63"/>
      <c r="I9655" s="63"/>
      <c r="J9655" s="63"/>
    </row>
    <row r="9656" spans="1:10" s="64" customFormat="1" x14ac:dyDescent="0.25">
      <c r="A9656" s="61"/>
      <c r="B9656" s="62"/>
      <c r="C9656" s="62"/>
      <c r="D9656" s="62"/>
      <c r="E9656" s="28"/>
      <c r="F9656" s="63"/>
      <c r="G9656" s="63"/>
      <c r="H9656" s="63"/>
      <c r="I9656" s="63"/>
      <c r="J9656" s="63"/>
    </row>
    <row r="9657" spans="1:10" s="64" customFormat="1" x14ac:dyDescent="0.25">
      <c r="A9657" s="61"/>
      <c r="B9657" s="62"/>
      <c r="C9657" s="62"/>
      <c r="D9657" s="62"/>
      <c r="E9657" s="28"/>
      <c r="F9657" s="63"/>
      <c r="G9657" s="63"/>
      <c r="H9657" s="63"/>
      <c r="I9657" s="63"/>
      <c r="J9657" s="63"/>
    </row>
    <row r="9658" spans="1:10" s="64" customFormat="1" x14ac:dyDescent="0.25">
      <c r="A9658" s="61"/>
      <c r="B9658" s="62"/>
      <c r="C9658" s="62"/>
      <c r="D9658" s="62"/>
      <c r="E9658" s="28"/>
      <c r="F9658" s="63"/>
      <c r="G9658" s="63"/>
      <c r="H9658" s="63"/>
      <c r="I9658" s="63"/>
      <c r="J9658" s="63"/>
    </row>
    <row r="9659" spans="1:10" s="64" customFormat="1" x14ac:dyDescent="0.25">
      <c r="A9659" s="61"/>
      <c r="B9659" s="62"/>
      <c r="C9659" s="62"/>
      <c r="D9659" s="62"/>
      <c r="E9659" s="28"/>
      <c r="F9659" s="63"/>
      <c r="G9659" s="63"/>
      <c r="H9659" s="63"/>
      <c r="I9659" s="63"/>
      <c r="J9659" s="63"/>
    </row>
    <row r="9660" spans="1:10" s="64" customFormat="1" x14ac:dyDescent="0.25">
      <c r="A9660" s="61"/>
      <c r="B9660" s="62"/>
      <c r="C9660" s="62"/>
      <c r="D9660" s="62"/>
      <c r="E9660" s="28"/>
      <c r="F9660" s="63"/>
      <c r="G9660" s="63"/>
      <c r="H9660" s="63"/>
      <c r="I9660" s="63"/>
      <c r="J9660" s="63"/>
    </row>
    <row r="9661" spans="1:10" s="64" customFormat="1" x14ac:dyDescent="0.25">
      <c r="A9661" s="61"/>
      <c r="B9661" s="62"/>
      <c r="C9661" s="62"/>
      <c r="D9661" s="62"/>
      <c r="E9661" s="28"/>
      <c r="F9661" s="63"/>
      <c r="G9661" s="63"/>
      <c r="H9661" s="63"/>
      <c r="I9661" s="63"/>
      <c r="J9661" s="63"/>
    </row>
    <row r="9662" spans="1:10" s="64" customFormat="1" x14ac:dyDescent="0.25">
      <c r="A9662" s="61"/>
      <c r="B9662" s="62"/>
      <c r="C9662" s="62"/>
      <c r="D9662" s="62"/>
      <c r="E9662" s="28"/>
      <c r="F9662" s="63"/>
      <c r="G9662" s="63"/>
      <c r="H9662" s="63"/>
      <c r="I9662" s="63"/>
      <c r="J9662" s="63"/>
    </row>
    <row r="9663" spans="1:10" s="64" customFormat="1" x14ac:dyDescent="0.25">
      <c r="A9663" s="61"/>
      <c r="B9663" s="62"/>
      <c r="C9663" s="62"/>
      <c r="D9663" s="62"/>
      <c r="E9663" s="28"/>
      <c r="F9663" s="63"/>
      <c r="G9663" s="63"/>
      <c r="H9663" s="63"/>
      <c r="I9663" s="63"/>
      <c r="J9663" s="63"/>
    </row>
    <row r="9664" spans="1:10" s="64" customFormat="1" x14ac:dyDescent="0.25">
      <c r="A9664" s="61"/>
      <c r="B9664" s="62"/>
      <c r="C9664" s="62"/>
      <c r="D9664" s="62"/>
      <c r="E9664" s="28"/>
      <c r="F9664" s="63"/>
      <c r="G9664" s="63"/>
      <c r="H9664" s="63"/>
      <c r="I9664" s="63"/>
      <c r="J9664" s="63"/>
    </row>
    <row r="9665" spans="1:10" s="64" customFormat="1" x14ac:dyDescent="0.25">
      <c r="A9665" s="61"/>
      <c r="B9665" s="62"/>
      <c r="C9665" s="62"/>
      <c r="D9665" s="62"/>
      <c r="E9665" s="28"/>
      <c r="F9665" s="63"/>
      <c r="G9665" s="63"/>
      <c r="H9665" s="63"/>
      <c r="I9665" s="63"/>
      <c r="J9665" s="63"/>
    </row>
    <row r="9666" spans="1:10" s="64" customFormat="1" x14ac:dyDescent="0.25">
      <c r="A9666" s="61"/>
      <c r="B9666" s="62"/>
      <c r="C9666" s="62"/>
      <c r="D9666" s="62"/>
      <c r="E9666" s="28"/>
      <c r="F9666" s="63"/>
      <c r="G9666" s="63"/>
      <c r="H9666" s="63"/>
      <c r="I9666" s="63"/>
      <c r="J9666" s="63"/>
    </row>
    <row r="9667" spans="1:10" s="64" customFormat="1" x14ac:dyDescent="0.25">
      <c r="A9667" s="61"/>
      <c r="B9667" s="62"/>
      <c r="C9667" s="62"/>
      <c r="D9667" s="62"/>
      <c r="E9667" s="28"/>
      <c r="F9667" s="63"/>
      <c r="G9667" s="63"/>
      <c r="H9667" s="63"/>
      <c r="I9667" s="63"/>
      <c r="J9667" s="63"/>
    </row>
    <row r="9668" spans="1:10" s="64" customFormat="1" x14ac:dyDescent="0.25">
      <c r="A9668" s="61"/>
      <c r="B9668" s="62"/>
      <c r="C9668" s="62"/>
      <c r="D9668" s="62"/>
      <c r="E9668" s="28"/>
      <c r="F9668" s="63"/>
      <c r="G9668" s="63"/>
      <c r="H9668" s="63"/>
      <c r="I9668" s="63"/>
      <c r="J9668" s="63"/>
    </row>
    <row r="9669" spans="1:10" s="64" customFormat="1" x14ac:dyDescent="0.25">
      <c r="A9669" s="61"/>
      <c r="B9669" s="62"/>
      <c r="C9669" s="62"/>
      <c r="D9669" s="62"/>
      <c r="E9669" s="28"/>
      <c r="F9669" s="63"/>
      <c r="G9669" s="63"/>
      <c r="H9669" s="63"/>
      <c r="I9669" s="63"/>
      <c r="J9669" s="63"/>
    </row>
    <row r="9670" spans="1:10" s="64" customFormat="1" x14ac:dyDescent="0.25">
      <c r="A9670" s="61"/>
      <c r="B9670" s="62"/>
      <c r="C9670" s="62"/>
      <c r="D9670" s="62"/>
      <c r="E9670" s="28"/>
      <c r="F9670" s="63"/>
      <c r="G9670" s="63"/>
      <c r="H9670" s="63"/>
      <c r="I9670" s="63"/>
      <c r="J9670" s="63"/>
    </row>
    <row r="9671" spans="1:10" s="64" customFormat="1" x14ac:dyDescent="0.25">
      <c r="A9671" s="61"/>
      <c r="B9671" s="62"/>
      <c r="C9671" s="62"/>
      <c r="D9671" s="62"/>
      <c r="E9671" s="28"/>
      <c r="F9671" s="63"/>
      <c r="G9671" s="63"/>
      <c r="H9671" s="63"/>
      <c r="I9671" s="63"/>
      <c r="J9671" s="63"/>
    </row>
    <row r="9672" spans="1:10" s="64" customFormat="1" x14ac:dyDescent="0.25">
      <c r="A9672" s="61"/>
      <c r="B9672" s="62"/>
      <c r="C9672" s="62"/>
      <c r="D9672" s="62"/>
      <c r="E9672" s="28"/>
      <c r="F9672" s="63"/>
      <c r="G9672" s="63"/>
      <c r="H9672" s="63"/>
      <c r="I9672" s="63"/>
      <c r="J9672" s="63"/>
    </row>
    <row r="9673" spans="1:10" s="64" customFormat="1" x14ac:dyDescent="0.25">
      <c r="A9673" s="61"/>
      <c r="B9673" s="62"/>
      <c r="C9673" s="62"/>
      <c r="D9673" s="62"/>
      <c r="E9673" s="28"/>
      <c r="F9673" s="63"/>
      <c r="G9673" s="63"/>
      <c r="H9673" s="63"/>
      <c r="I9673" s="63"/>
      <c r="J9673" s="63"/>
    </row>
    <row r="9674" spans="1:10" s="64" customFormat="1" x14ac:dyDescent="0.25">
      <c r="A9674" s="61"/>
      <c r="B9674" s="62"/>
      <c r="C9674" s="62"/>
      <c r="D9674" s="62"/>
      <c r="E9674" s="28"/>
      <c r="F9674" s="63"/>
      <c r="G9674" s="63"/>
      <c r="H9674" s="63"/>
      <c r="I9674" s="63"/>
      <c r="J9674" s="63"/>
    </row>
    <row r="9675" spans="1:10" s="64" customFormat="1" x14ac:dyDescent="0.25">
      <c r="A9675" s="61"/>
      <c r="B9675" s="62"/>
      <c r="C9675" s="62"/>
      <c r="D9675" s="62"/>
      <c r="E9675" s="28"/>
      <c r="F9675" s="63"/>
      <c r="G9675" s="63"/>
      <c r="H9675" s="63"/>
      <c r="I9675" s="63"/>
      <c r="J9675" s="63"/>
    </row>
    <row r="9676" spans="1:10" s="64" customFormat="1" x14ac:dyDescent="0.25">
      <c r="A9676" s="61"/>
      <c r="B9676" s="62"/>
      <c r="C9676" s="62"/>
      <c r="D9676" s="62"/>
      <c r="E9676" s="28"/>
      <c r="F9676" s="63"/>
      <c r="G9676" s="63"/>
      <c r="H9676" s="63"/>
      <c r="I9676" s="63"/>
      <c r="J9676" s="63"/>
    </row>
    <row r="9677" spans="1:10" s="64" customFormat="1" x14ac:dyDescent="0.25">
      <c r="A9677" s="61"/>
      <c r="B9677" s="62"/>
      <c r="C9677" s="62"/>
      <c r="D9677" s="62"/>
      <c r="E9677" s="28"/>
      <c r="F9677" s="63"/>
      <c r="G9677" s="63"/>
      <c r="H9677" s="63"/>
      <c r="I9677" s="63"/>
      <c r="J9677" s="63"/>
    </row>
    <row r="9678" spans="1:10" s="64" customFormat="1" x14ac:dyDescent="0.25">
      <c r="A9678" s="61"/>
      <c r="B9678" s="62"/>
      <c r="C9678" s="62"/>
      <c r="D9678" s="62"/>
      <c r="E9678" s="28"/>
      <c r="F9678" s="63"/>
      <c r="G9678" s="63"/>
      <c r="H9678" s="63"/>
      <c r="I9678" s="63"/>
      <c r="J9678" s="63"/>
    </row>
    <row r="9679" spans="1:10" s="64" customFormat="1" x14ac:dyDescent="0.25">
      <c r="A9679" s="61"/>
      <c r="B9679" s="62"/>
      <c r="C9679" s="62"/>
      <c r="D9679" s="62"/>
      <c r="E9679" s="28"/>
      <c r="F9679" s="63"/>
      <c r="G9679" s="63"/>
      <c r="H9679" s="63"/>
      <c r="I9679" s="63"/>
      <c r="J9679" s="63"/>
    </row>
    <row r="9680" spans="1:10" s="64" customFormat="1" x14ac:dyDescent="0.25">
      <c r="A9680" s="61"/>
      <c r="B9680" s="62"/>
      <c r="C9680" s="62"/>
      <c r="D9680" s="62"/>
      <c r="E9680" s="28"/>
      <c r="F9680" s="63"/>
      <c r="G9680" s="63"/>
      <c r="H9680" s="63"/>
      <c r="I9680" s="63"/>
      <c r="J9680" s="63"/>
    </row>
    <row r="9681" spans="1:10" s="64" customFormat="1" x14ac:dyDescent="0.25">
      <c r="A9681" s="61"/>
      <c r="B9681" s="62"/>
      <c r="C9681" s="62"/>
      <c r="D9681" s="62"/>
      <c r="E9681" s="28"/>
      <c r="F9681" s="63"/>
      <c r="G9681" s="63"/>
      <c r="H9681" s="63"/>
      <c r="I9681" s="63"/>
      <c r="J9681" s="63"/>
    </row>
    <row r="9682" spans="1:10" s="64" customFormat="1" x14ac:dyDescent="0.25">
      <c r="A9682" s="61"/>
      <c r="B9682" s="62"/>
      <c r="C9682" s="62"/>
      <c r="D9682" s="62"/>
      <c r="E9682" s="28"/>
      <c r="F9682" s="63"/>
      <c r="G9682" s="63"/>
      <c r="H9682" s="63"/>
      <c r="I9682" s="63"/>
      <c r="J9682" s="63"/>
    </row>
    <row r="9683" spans="1:10" s="64" customFormat="1" x14ac:dyDescent="0.25">
      <c r="A9683" s="61"/>
      <c r="B9683" s="62"/>
      <c r="C9683" s="62"/>
      <c r="D9683" s="62"/>
      <c r="E9683" s="28"/>
      <c r="F9683" s="63"/>
      <c r="G9683" s="63"/>
      <c r="H9683" s="63"/>
      <c r="I9683" s="63"/>
      <c r="J9683" s="63"/>
    </row>
    <row r="9684" spans="1:10" s="64" customFormat="1" x14ac:dyDescent="0.25">
      <c r="A9684" s="61"/>
      <c r="B9684" s="62"/>
      <c r="C9684" s="62"/>
      <c r="D9684" s="62"/>
      <c r="E9684" s="28"/>
      <c r="F9684" s="63"/>
      <c r="G9684" s="63"/>
      <c r="H9684" s="63"/>
      <c r="I9684" s="63"/>
      <c r="J9684" s="63"/>
    </row>
    <row r="9685" spans="1:10" s="64" customFormat="1" x14ac:dyDescent="0.25">
      <c r="A9685" s="61"/>
      <c r="B9685" s="62"/>
      <c r="C9685" s="62"/>
      <c r="D9685" s="62"/>
      <c r="E9685" s="28"/>
      <c r="F9685" s="63"/>
      <c r="G9685" s="63"/>
      <c r="H9685" s="63"/>
      <c r="I9685" s="63"/>
      <c r="J9685" s="63"/>
    </row>
    <row r="9686" spans="1:10" s="64" customFormat="1" x14ac:dyDescent="0.25">
      <c r="A9686" s="61"/>
      <c r="B9686" s="62"/>
      <c r="C9686" s="62"/>
      <c r="D9686" s="62"/>
      <c r="E9686" s="28"/>
      <c r="F9686" s="63"/>
      <c r="G9686" s="63"/>
      <c r="H9686" s="63"/>
      <c r="I9686" s="63"/>
      <c r="J9686" s="63"/>
    </row>
    <row r="9687" spans="1:10" s="64" customFormat="1" x14ac:dyDescent="0.25">
      <c r="A9687" s="61"/>
      <c r="B9687" s="62"/>
      <c r="C9687" s="62"/>
      <c r="D9687" s="62"/>
      <c r="E9687" s="28"/>
      <c r="F9687" s="63"/>
      <c r="G9687" s="63"/>
      <c r="H9687" s="63"/>
      <c r="I9687" s="63"/>
      <c r="J9687" s="63"/>
    </row>
    <row r="9688" spans="1:10" s="64" customFormat="1" x14ac:dyDescent="0.25">
      <c r="A9688" s="61"/>
      <c r="B9688" s="62"/>
      <c r="C9688" s="62"/>
      <c r="D9688" s="62"/>
      <c r="E9688" s="28"/>
      <c r="F9688" s="63"/>
      <c r="G9688" s="63"/>
      <c r="H9688" s="63"/>
      <c r="I9688" s="63"/>
      <c r="J9688" s="63"/>
    </row>
    <row r="9689" spans="1:10" s="64" customFormat="1" x14ac:dyDescent="0.25">
      <c r="A9689" s="61"/>
      <c r="B9689" s="62"/>
      <c r="C9689" s="62"/>
      <c r="D9689" s="62"/>
      <c r="E9689" s="28"/>
      <c r="F9689" s="63"/>
      <c r="G9689" s="63"/>
      <c r="H9689" s="63"/>
      <c r="I9689" s="63"/>
      <c r="J9689" s="63"/>
    </row>
    <row r="9690" spans="1:10" s="64" customFormat="1" x14ac:dyDescent="0.25">
      <c r="A9690" s="61"/>
      <c r="B9690" s="62"/>
      <c r="C9690" s="62"/>
      <c r="D9690" s="62"/>
      <c r="E9690" s="28"/>
      <c r="F9690" s="63"/>
      <c r="G9690" s="63"/>
      <c r="H9690" s="63"/>
      <c r="I9690" s="63"/>
      <c r="J9690" s="63"/>
    </row>
    <row r="9691" spans="1:10" s="64" customFormat="1" x14ac:dyDescent="0.25">
      <c r="A9691" s="61"/>
      <c r="B9691" s="62"/>
      <c r="C9691" s="62"/>
      <c r="D9691" s="62"/>
      <c r="E9691" s="28"/>
      <c r="F9691" s="63"/>
      <c r="G9691" s="63"/>
      <c r="H9691" s="63"/>
      <c r="I9691" s="63"/>
      <c r="J9691" s="63"/>
    </row>
    <row r="9692" spans="1:10" s="64" customFormat="1" x14ac:dyDescent="0.25">
      <c r="A9692" s="61"/>
      <c r="B9692" s="62"/>
      <c r="C9692" s="62"/>
      <c r="D9692" s="62"/>
      <c r="E9692" s="28"/>
      <c r="F9692" s="63"/>
      <c r="G9692" s="63"/>
      <c r="H9692" s="63"/>
      <c r="I9692" s="63"/>
      <c r="J9692" s="63"/>
    </row>
    <row r="9693" spans="1:10" s="64" customFormat="1" x14ac:dyDescent="0.25">
      <c r="A9693" s="61"/>
      <c r="B9693" s="62"/>
      <c r="C9693" s="62"/>
      <c r="D9693" s="62"/>
      <c r="E9693" s="28"/>
      <c r="F9693" s="63"/>
      <c r="G9693" s="63"/>
      <c r="H9693" s="63"/>
      <c r="I9693" s="63"/>
      <c r="J9693" s="63"/>
    </row>
    <row r="9694" spans="1:10" s="64" customFormat="1" x14ac:dyDescent="0.25">
      <c r="A9694" s="61"/>
      <c r="B9694" s="62"/>
      <c r="C9694" s="62"/>
      <c r="D9694" s="62"/>
      <c r="E9694" s="28"/>
      <c r="F9694" s="63"/>
      <c r="G9694" s="63"/>
      <c r="H9694" s="63"/>
      <c r="I9694" s="63"/>
      <c r="J9694" s="63"/>
    </row>
    <row r="9695" spans="1:10" s="64" customFormat="1" x14ac:dyDescent="0.25">
      <c r="A9695" s="61"/>
      <c r="B9695" s="62"/>
      <c r="C9695" s="62"/>
      <c r="D9695" s="62"/>
      <c r="E9695" s="28"/>
      <c r="F9695" s="63"/>
      <c r="G9695" s="63"/>
      <c r="H9695" s="63"/>
      <c r="I9695" s="63"/>
      <c r="J9695" s="63"/>
    </row>
    <row r="9696" spans="1:10" s="64" customFormat="1" x14ac:dyDescent="0.25">
      <c r="A9696" s="61"/>
      <c r="B9696" s="62"/>
      <c r="C9696" s="62"/>
      <c r="D9696" s="62"/>
      <c r="E9696" s="28"/>
      <c r="F9696" s="63"/>
      <c r="G9696" s="63"/>
      <c r="H9696" s="63"/>
      <c r="I9696" s="63"/>
      <c r="J9696" s="63"/>
    </row>
    <row r="9697" spans="1:10" s="64" customFormat="1" x14ac:dyDescent="0.25">
      <c r="A9697" s="61"/>
      <c r="B9697" s="62"/>
      <c r="C9697" s="62"/>
      <c r="D9697" s="62"/>
      <c r="E9697" s="28"/>
      <c r="F9697" s="63"/>
      <c r="G9697" s="63"/>
      <c r="H9697" s="63"/>
      <c r="I9697" s="63"/>
      <c r="J9697" s="63"/>
    </row>
    <row r="9698" spans="1:10" s="64" customFormat="1" x14ac:dyDescent="0.25">
      <c r="A9698" s="61"/>
      <c r="B9698" s="62"/>
      <c r="C9698" s="62"/>
      <c r="D9698" s="62"/>
      <c r="E9698" s="28"/>
      <c r="F9698" s="63"/>
      <c r="G9698" s="63"/>
      <c r="H9698" s="63"/>
      <c r="I9698" s="63"/>
      <c r="J9698" s="63"/>
    </row>
    <row r="9699" spans="1:10" s="64" customFormat="1" x14ac:dyDescent="0.25">
      <c r="A9699" s="61"/>
      <c r="B9699" s="62"/>
      <c r="C9699" s="62"/>
      <c r="D9699" s="62"/>
      <c r="E9699" s="28"/>
      <c r="F9699" s="63"/>
      <c r="G9699" s="63"/>
      <c r="H9699" s="63"/>
      <c r="I9699" s="63"/>
      <c r="J9699" s="63"/>
    </row>
    <row r="9700" spans="1:10" s="64" customFormat="1" x14ac:dyDescent="0.25">
      <c r="A9700" s="61"/>
      <c r="B9700" s="62"/>
      <c r="C9700" s="62"/>
      <c r="D9700" s="62"/>
      <c r="E9700" s="28"/>
      <c r="F9700" s="63"/>
      <c r="G9700" s="63"/>
      <c r="H9700" s="63"/>
      <c r="I9700" s="63"/>
      <c r="J9700" s="63"/>
    </row>
    <row r="9701" spans="1:10" s="64" customFormat="1" x14ac:dyDescent="0.25">
      <c r="A9701" s="61"/>
      <c r="B9701" s="62"/>
      <c r="C9701" s="62"/>
      <c r="D9701" s="62"/>
      <c r="E9701" s="28"/>
      <c r="F9701" s="63"/>
      <c r="G9701" s="63"/>
      <c r="H9701" s="63"/>
      <c r="I9701" s="63"/>
      <c r="J9701" s="63"/>
    </row>
    <row r="9702" spans="1:10" s="64" customFormat="1" x14ac:dyDescent="0.25">
      <c r="A9702" s="61"/>
      <c r="B9702" s="62"/>
      <c r="C9702" s="62"/>
      <c r="D9702" s="62"/>
      <c r="E9702" s="28"/>
      <c r="F9702" s="63"/>
      <c r="G9702" s="63"/>
      <c r="H9702" s="63"/>
      <c r="I9702" s="63"/>
      <c r="J9702" s="63"/>
    </row>
    <row r="9703" spans="1:10" s="64" customFormat="1" x14ac:dyDescent="0.25">
      <c r="A9703" s="61"/>
      <c r="B9703" s="62"/>
      <c r="C9703" s="62"/>
      <c r="D9703" s="62"/>
      <c r="E9703" s="28"/>
      <c r="F9703" s="63"/>
      <c r="G9703" s="63"/>
      <c r="H9703" s="63"/>
      <c r="I9703" s="63"/>
      <c r="J9703" s="63"/>
    </row>
    <row r="9704" spans="1:10" s="64" customFormat="1" x14ac:dyDescent="0.25">
      <c r="A9704" s="61"/>
      <c r="B9704" s="62"/>
      <c r="C9704" s="62"/>
      <c r="D9704" s="62"/>
      <c r="E9704" s="28"/>
      <c r="F9704" s="63"/>
      <c r="G9704" s="63"/>
      <c r="H9704" s="63"/>
      <c r="I9704" s="63"/>
      <c r="J9704" s="63"/>
    </row>
    <row r="9705" spans="1:10" s="64" customFormat="1" x14ac:dyDescent="0.25">
      <c r="A9705" s="61"/>
      <c r="B9705" s="62"/>
      <c r="C9705" s="62"/>
      <c r="D9705" s="62"/>
      <c r="E9705" s="28"/>
      <c r="F9705" s="63"/>
      <c r="G9705" s="63"/>
      <c r="H9705" s="63"/>
      <c r="I9705" s="63"/>
      <c r="J9705" s="63"/>
    </row>
    <row r="9706" spans="1:10" s="64" customFormat="1" x14ac:dyDescent="0.25">
      <c r="A9706" s="61"/>
      <c r="B9706" s="62"/>
      <c r="C9706" s="62"/>
      <c r="D9706" s="62"/>
      <c r="E9706" s="28"/>
      <c r="F9706" s="63"/>
      <c r="G9706" s="63"/>
      <c r="H9706" s="63"/>
      <c r="I9706" s="63"/>
      <c r="J9706" s="63"/>
    </row>
    <row r="9707" spans="1:10" s="64" customFormat="1" x14ac:dyDescent="0.25">
      <c r="A9707" s="61"/>
      <c r="B9707" s="62"/>
      <c r="C9707" s="62"/>
      <c r="D9707" s="62"/>
      <c r="E9707" s="28"/>
      <c r="F9707" s="63"/>
      <c r="G9707" s="63"/>
      <c r="H9707" s="63"/>
      <c r="I9707" s="63"/>
      <c r="J9707" s="63"/>
    </row>
    <row r="9708" spans="1:10" s="64" customFormat="1" x14ac:dyDescent="0.25">
      <c r="A9708" s="61"/>
      <c r="B9708" s="62"/>
      <c r="C9708" s="62"/>
      <c r="D9708" s="62"/>
      <c r="E9708" s="28"/>
      <c r="F9708" s="63"/>
      <c r="G9708" s="63"/>
      <c r="H9708" s="63"/>
      <c r="I9708" s="63"/>
      <c r="J9708" s="63"/>
    </row>
    <row r="9709" spans="1:10" s="64" customFormat="1" x14ac:dyDescent="0.25">
      <c r="A9709" s="61"/>
      <c r="B9709" s="62"/>
      <c r="C9709" s="62"/>
      <c r="D9709" s="62"/>
      <c r="E9709" s="28"/>
      <c r="F9709" s="63"/>
      <c r="G9709" s="63"/>
      <c r="H9709" s="63"/>
      <c r="I9709" s="63"/>
      <c r="J9709" s="63"/>
    </row>
    <row r="9710" spans="1:10" s="64" customFormat="1" x14ac:dyDescent="0.25">
      <c r="A9710" s="61"/>
      <c r="B9710" s="62"/>
      <c r="C9710" s="62"/>
      <c r="D9710" s="62"/>
      <c r="E9710" s="28"/>
      <c r="F9710" s="63"/>
      <c r="G9710" s="63"/>
      <c r="H9710" s="63"/>
      <c r="I9710" s="63"/>
      <c r="J9710" s="63"/>
    </row>
    <row r="9711" spans="1:10" s="64" customFormat="1" x14ac:dyDescent="0.25">
      <c r="A9711" s="61"/>
      <c r="B9711" s="62"/>
      <c r="C9711" s="62"/>
      <c r="D9711" s="62"/>
      <c r="E9711" s="28"/>
      <c r="F9711" s="63"/>
      <c r="G9711" s="63"/>
      <c r="H9711" s="63"/>
      <c r="I9711" s="63"/>
      <c r="J9711" s="63"/>
    </row>
    <row r="9712" spans="1:10" s="64" customFormat="1" x14ac:dyDescent="0.25">
      <c r="A9712" s="61"/>
      <c r="B9712" s="62"/>
      <c r="C9712" s="62"/>
      <c r="D9712" s="62"/>
      <c r="E9712" s="28"/>
      <c r="F9712" s="63"/>
      <c r="G9712" s="63"/>
      <c r="H9712" s="63"/>
      <c r="I9712" s="63"/>
      <c r="J9712" s="63"/>
    </row>
    <row r="9713" spans="1:10" s="64" customFormat="1" x14ac:dyDescent="0.25">
      <c r="A9713" s="61"/>
      <c r="B9713" s="62"/>
      <c r="C9713" s="62"/>
      <c r="D9713" s="62"/>
      <c r="E9713" s="28"/>
      <c r="F9713" s="63"/>
      <c r="G9713" s="63"/>
      <c r="H9713" s="63"/>
      <c r="I9713" s="63"/>
      <c r="J9713" s="63"/>
    </row>
    <row r="9714" spans="1:10" s="64" customFormat="1" x14ac:dyDescent="0.25">
      <c r="A9714" s="61"/>
      <c r="B9714" s="62"/>
      <c r="C9714" s="62"/>
      <c r="D9714" s="62"/>
      <c r="E9714" s="28"/>
      <c r="F9714" s="63"/>
      <c r="G9714" s="63"/>
      <c r="H9714" s="63"/>
      <c r="I9714" s="63"/>
      <c r="J9714" s="63"/>
    </row>
    <row r="9715" spans="1:10" s="64" customFormat="1" x14ac:dyDescent="0.25">
      <c r="A9715" s="61"/>
      <c r="B9715" s="62"/>
      <c r="C9715" s="62"/>
      <c r="D9715" s="62"/>
      <c r="E9715" s="28"/>
      <c r="F9715" s="63"/>
      <c r="G9715" s="63"/>
      <c r="H9715" s="63"/>
      <c r="I9715" s="63"/>
      <c r="J9715" s="63"/>
    </row>
    <row r="9716" spans="1:10" s="64" customFormat="1" x14ac:dyDescent="0.25">
      <c r="A9716" s="61"/>
      <c r="B9716" s="62"/>
      <c r="C9716" s="62"/>
      <c r="D9716" s="62"/>
      <c r="E9716" s="28"/>
      <c r="F9716" s="63"/>
      <c r="G9716" s="63"/>
      <c r="H9716" s="63"/>
      <c r="I9716" s="63"/>
      <c r="J9716" s="63"/>
    </row>
    <row r="9717" spans="1:10" s="64" customFormat="1" x14ac:dyDescent="0.25">
      <c r="A9717" s="61"/>
      <c r="B9717" s="62"/>
      <c r="C9717" s="62"/>
      <c r="D9717" s="62"/>
      <c r="E9717" s="28"/>
      <c r="F9717" s="63"/>
      <c r="G9717" s="63"/>
      <c r="H9717" s="63"/>
      <c r="I9717" s="63"/>
      <c r="J9717" s="63"/>
    </row>
    <row r="9718" spans="1:10" s="64" customFormat="1" x14ac:dyDescent="0.25">
      <c r="A9718" s="61"/>
      <c r="B9718" s="62"/>
      <c r="C9718" s="62"/>
      <c r="D9718" s="62"/>
      <c r="E9718" s="28"/>
      <c r="F9718" s="63"/>
      <c r="G9718" s="63"/>
      <c r="H9718" s="63"/>
      <c r="I9718" s="63"/>
      <c r="J9718" s="63"/>
    </row>
    <row r="9719" spans="1:10" s="64" customFormat="1" x14ac:dyDescent="0.25">
      <c r="A9719" s="61"/>
      <c r="B9719" s="62"/>
      <c r="C9719" s="62"/>
      <c r="D9719" s="62"/>
      <c r="E9719" s="28"/>
      <c r="F9719" s="63"/>
      <c r="G9719" s="63"/>
      <c r="H9719" s="63"/>
      <c r="I9719" s="63"/>
      <c r="J9719" s="63"/>
    </row>
    <row r="9720" spans="1:10" s="64" customFormat="1" x14ac:dyDescent="0.25">
      <c r="A9720" s="61"/>
      <c r="B9720" s="62"/>
      <c r="C9720" s="62"/>
      <c r="D9720" s="62"/>
      <c r="E9720" s="28"/>
      <c r="F9720" s="63"/>
      <c r="G9720" s="63"/>
      <c r="H9720" s="63"/>
      <c r="I9720" s="63"/>
      <c r="J9720" s="63"/>
    </row>
    <row r="9721" spans="1:10" s="64" customFormat="1" x14ac:dyDescent="0.25">
      <c r="A9721" s="61"/>
      <c r="B9721" s="62"/>
      <c r="C9721" s="62"/>
      <c r="D9721" s="62"/>
      <c r="E9721" s="28"/>
      <c r="F9721" s="63"/>
      <c r="G9721" s="63"/>
      <c r="H9721" s="63"/>
      <c r="I9721" s="63"/>
      <c r="J9721" s="63"/>
    </row>
    <row r="9722" spans="1:10" s="64" customFormat="1" x14ac:dyDescent="0.25">
      <c r="A9722" s="61"/>
      <c r="B9722" s="62"/>
      <c r="C9722" s="62"/>
      <c r="D9722" s="62"/>
      <c r="E9722" s="28"/>
      <c r="F9722" s="63"/>
      <c r="G9722" s="63"/>
      <c r="H9722" s="63"/>
      <c r="I9722" s="63"/>
      <c r="J9722" s="63"/>
    </row>
    <row r="9723" spans="1:10" s="64" customFormat="1" x14ac:dyDescent="0.25">
      <c r="A9723" s="61"/>
      <c r="B9723" s="62"/>
      <c r="C9723" s="62"/>
      <c r="D9723" s="62"/>
      <c r="E9723" s="28"/>
      <c r="F9723" s="63"/>
      <c r="G9723" s="63"/>
      <c r="H9723" s="63"/>
      <c r="I9723" s="63"/>
      <c r="J9723" s="63"/>
    </row>
    <row r="9724" spans="1:10" s="64" customFormat="1" x14ac:dyDescent="0.25">
      <c r="A9724" s="61"/>
      <c r="B9724" s="62"/>
      <c r="C9724" s="62"/>
      <c r="D9724" s="62"/>
      <c r="E9724" s="28"/>
      <c r="F9724" s="63"/>
      <c r="G9724" s="63"/>
      <c r="H9724" s="63"/>
      <c r="I9724" s="63"/>
      <c r="J9724" s="63"/>
    </row>
    <row r="9725" spans="1:10" s="64" customFormat="1" x14ac:dyDescent="0.25">
      <c r="A9725" s="61"/>
      <c r="B9725" s="62"/>
      <c r="C9725" s="62"/>
      <c r="D9725" s="62"/>
      <c r="E9725" s="28"/>
      <c r="F9725" s="63"/>
      <c r="G9725" s="63"/>
      <c r="H9725" s="63"/>
      <c r="I9725" s="63"/>
      <c r="J9725" s="63"/>
    </row>
    <row r="9726" spans="1:10" s="64" customFormat="1" x14ac:dyDescent="0.25">
      <c r="A9726" s="61"/>
      <c r="B9726" s="62"/>
      <c r="C9726" s="62"/>
      <c r="D9726" s="62"/>
      <c r="E9726" s="28"/>
      <c r="F9726" s="63"/>
      <c r="G9726" s="63"/>
      <c r="H9726" s="63"/>
      <c r="I9726" s="63"/>
      <c r="J9726" s="63"/>
    </row>
    <row r="9727" spans="1:10" s="64" customFormat="1" x14ac:dyDescent="0.25">
      <c r="A9727" s="61"/>
      <c r="B9727" s="62"/>
      <c r="C9727" s="62"/>
      <c r="D9727" s="62"/>
      <c r="E9727" s="28"/>
      <c r="F9727" s="63"/>
      <c r="G9727" s="63"/>
      <c r="H9727" s="63"/>
      <c r="I9727" s="63"/>
      <c r="J9727" s="63"/>
    </row>
    <row r="9728" spans="1:10" s="64" customFormat="1" x14ac:dyDescent="0.25">
      <c r="A9728" s="61"/>
      <c r="B9728" s="62"/>
      <c r="C9728" s="62"/>
      <c r="D9728" s="62"/>
      <c r="E9728" s="28"/>
      <c r="F9728" s="63"/>
      <c r="G9728" s="63"/>
      <c r="H9728" s="63"/>
      <c r="I9728" s="63"/>
      <c r="J9728" s="63"/>
    </row>
    <row r="9729" spans="1:10" s="64" customFormat="1" x14ac:dyDescent="0.25">
      <c r="A9729" s="61"/>
      <c r="B9729" s="62"/>
      <c r="C9729" s="62"/>
      <c r="D9729" s="62"/>
      <c r="E9729" s="28"/>
      <c r="F9729" s="63"/>
      <c r="G9729" s="63"/>
      <c r="H9729" s="63"/>
      <c r="I9729" s="63"/>
      <c r="J9729" s="63"/>
    </row>
    <row r="9730" spans="1:10" s="64" customFormat="1" x14ac:dyDescent="0.25">
      <c r="A9730" s="61"/>
      <c r="B9730" s="62"/>
      <c r="C9730" s="62"/>
      <c r="D9730" s="62"/>
      <c r="E9730" s="28"/>
      <c r="F9730" s="63"/>
      <c r="G9730" s="63"/>
      <c r="H9730" s="63"/>
      <c r="I9730" s="63"/>
      <c r="J9730" s="63"/>
    </row>
    <row r="9731" spans="1:10" s="64" customFormat="1" x14ac:dyDescent="0.25">
      <c r="A9731" s="61"/>
      <c r="B9731" s="62"/>
      <c r="C9731" s="62"/>
      <c r="D9731" s="62"/>
      <c r="E9731" s="28"/>
      <c r="F9731" s="63"/>
      <c r="G9731" s="63"/>
      <c r="H9731" s="63"/>
      <c r="I9731" s="63"/>
      <c r="J9731" s="63"/>
    </row>
    <row r="9732" spans="1:10" s="64" customFormat="1" x14ac:dyDescent="0.25">
      <c r="A9732" s="61"/>
      <c r="B9732" s="62"/>
      <c r="C9732" s="62"/>
      <c r="D9732" s="62"/>
      <c r="E9732" s="28"/>
      <c r="F9732" s="63"/>
      <c r="G9732" s="63"/>
      <c r="H9732" s="63"/>
      <c r="I9732" s="63"/>
      <c r="J9732" s="63"/>
    </row>
    <row r="9733" spans="1:10" s="64" customFormat="1" x14ac:dyDescent="0.25">
      <c r="A9733" s="61"/>
      <c r="B9733" s="62"/>
      <c r="C9733" s="62"/>
      <c r="D9733" s="62"/>
      <c r="E9733" s="28"/>
      <c r="F9733" s="63"/>
      <c r="G9733" s="63"/>
      <c r="H9733" s="63"/>
      <c r="I9733" s="63"/>
      <c r="J9733" s="63"/>
    </row>
    <row r="9734" spans="1:10" s="64" customFormat="1" x14ac:dyDescent="0.25">
      <c r="A9734" s="61"/>
      <c r="B9734" s="62"/>
      <c r="C9734" s="62"/>
      <c r="D9734" s="62"/>
      <c r="E9734" s="28"/>
      <c r="F9734" s="63"/>
      <c r="G9734" s="63"/>
      <c r="H9734" s="63"/>
      <c r="I9734" s="63"/>
      <c r="J9734" s="63"/>
    </row>
    <row r="9735" spans="1:10" s="64" customFormat="1" x14ac:dyDescent="0.25">
      <c r="A9735" s="61"/>
      <c r="B9735" s="62"/>
      <c r="C9735" s="62"/>
      <c r="D9735" s="62"/>
      <c r="E9735" s="28"/>
      <c r="F9735" s="63"/>
      <c r="G9735" s="63"/>
      <c r="H9735" s="63"/>
      <c r="I9735" s="63"/>
      <c r="J9735" s="63"/>
    </row>
    <row r="9736" spans="1:10" s="64" customFormat="1" x14ac:dyDescent="0.25">
      <c r="A9736" s="61"/>
      <c r="B9736" s="62"/>
      <c r="C9736" s="62"/>
      <c r="D9736" s="62"/>
      <c r="E9736" s="28"/>
      <c r="F9736" s="63"/>
      <c r="G9736" s="63"/>
      <c r="H9736" s="63"/>
      <c r="I9736" s="63"/>
      <c r="J9736" s="63"/>
    </row>
    <row r="9737" spans="1:10" s="64" customFormat="1" x14ac:dyDescent="0.25">
      <c r="A9737" s="61"/>
      <c r="B9737" s="62"/>
      <c r="C9737" s="62"/>
      <c r="D9737" s="62"/>
      <c r="E9737" s="28"/>
      <c r="F9737" s="63"/>
      <c r="G9737" s="63"/>
      <c r="H9737" s="63"/>
      <c r="I9737" s="63"/>
      <c r="J9737" s="63"/>
    </row>
    <row r="9738" spans="1:10" s="64" customFormat="1" x14ac:dyDescent="0.25">
      <c r="A9738" s="61"/>
      <c r="B9738" s="62"/>
      <c r="C9738" s="62"/>
      <c r="D9738" s="62"/>
      <c r="E9738" s="28"/>
      <c r="F9738" s="63"/>
      <c r="G9738" s="63"/>
      <c r="H9738" s="63"/>
      <c r="I9738" s="63"/>
      <c r="J9738" s="63"/>
    </row>
    <row r="9739" spans="1:10" s="64" customFormat="1" x14ac:dyDescent="0.25">
      <c r="A9739" s="61"/>
      <c r="B9739" s="62"/>
      <c r="C9739" s="62"/>
      <c r="D9739" s="62"/>
      <c r="E9739" s="28"/>
      <c r="F9739" s="63"/>
      <c r="G9739" s="63"/>
      <c r="H9739" s="63"/>
      <c r="I9739" s="63"/>
      <c r="J9739" s="63"/>
    </row>
    <row r="9740" spans="1:10" s="64" customFormat="1" x14ac:dyDescent="0.25">
      <c r="A9740" s="61"/>
      <c r="B9740" s="62"/>
      <c r="C9740" s="62"/>
      <c r="D9740" s="62"/>
      <c r="E9740" s="28"/>
      <c r="F9740" s="63"/>
      <c r="G9740" s="63"/>
      <c r="H9740" s="63"/>
      <c r="I9740" s="63"/>
      <c r="J9740" s="63"/>
    </row>
    <row r="9741" spans="1:10" s="64" customFormat="1" x14ac:dyDescent="0.25">
      <c r="A9741" s="61"/>
      <c r="B9741" s="62"/>
      <c r="C9741" s="62"/>
      <c r="D9741" s="62"/>
      <c r="E9741" s="28"/>
      <c r="F9741" s="63"/>
      <c r="G9741" s="63"/>
      <c r="H9741" s="63"/>
      <c r="I9741" s="63"/>
      <c r="J9741" s="63"/>
    </row>
    <row r="9742" spans="1:10" s="64" customFormat="1" x14ac:dyDescent="0.25">
      <c r="A9742" s="61"/>
      <c r="B9742" s="62"/>
      <c r="C9742" s="62"/>
      <c r="D9742" s="62"/>
      <c r="E9742" s="28"/>
      <c r="F9742" s="63"/>
      <c r="G9742" s="63"/>
      <c r="H9742" s="63"/>
      <c r="I9742" s="63"/>
      <c r="J9742" s="63"/>
    </row>
    <row r="9743" spans="1:10" s="64" customFormat="1" x14ac:dyDescent="0.25">
      <c r="A9743" s="61"/>
      <c r="B9743" s="62"/>
      <c r="C9743" s="62"/>
      <c r="D9743" s="62"/>
      <c r="E9743" s="28"/>
      <c r="F9743" s="63"/>
      <c r="G9743" s="63"/>
      <c r="H9743" s="63"/>
      <c r="I9743" s="63"/>
      <c r="J9743" s="63"/>
    </row>
    <row r="9744" spans="1:10" s="64" customFormat="1" x14ac:dyDescent="0.25">
      <c r="A9744" s="61"/>
      <c r="B9744" s="62"/>
      <c r="C9744" s="62"/>
      <c r="D9744" s="62"/>
      <c r="E9744" s="28"/>
      <c r="F9744" s="63"/>
      <c r="G9744" s="63"/>
      <c r="H9744" s="63"/>
      <c r="I9744" s="63"/>
      <c r="J9744" s="63"/>
    </row>
    <row r="9745" spans="1:10" s="64" customFormat="1" x14ac:dyDescent="0.25">
      <c r="A9745" s="61"/>
      <c r="B9745" s="62"/>
      <c r="C9745" s="62"/>
      <c r="D9745" s="62"/>
      <c r="E9745" s="28"/>
      <c r="F9745" s="63"/>
      <c r="G9745" s="63"/>
      <c r="H9745" s="63"/>
      <c r="I9745" s="63"/>
      <c r="J9745" s="63"/>
    </row>
    <row r="9746" spans="1:10" s="64" customFormat="1" x14ac:dyDescent="0.25">
      <c r="A9746" s="61"/>
      <c r="B9746" s="62"/>
      <c r="C9746" s="62"/>
      <c r="D9746" s="62"/>
      <c r="E9746" s="28"/>
      <c r="F9746" s="63"/>
      <c r="G9746" s="63"/>
      <c r="H9746" s="63"/>
      <c r="I9746" s="63"/>
      <c r="J9746" s="63"/>
    </row>
    <row r="9747" spans="1:10" s="64" customFormat="1" x14ac:dyDescent="0.25">
      <c r="A9747" s="61"/>
      <c r="B9747" s="62"/>
      <c r="C9747" s="62"/>
      <c r="D9747" s="62"/>
      <c r="E9747" s="28"/>
      <c r="F9747" s="63"/>
      <c r="G9747" s="63"/>
      <c r="H9747" s="63"/>
      <c r="I9747" s="63"/>
      <c r="J9747" s="63"/>
    </row>
    <row r="9748" spans="1:10" s="64" customFormat="1" x14ac:dyDescent="0.25">
      <c r="A9748" s="61"/>
      <c r="B9748" s="62"/>
      <c r="C9748" s="62"/>
      <c r="D9748" s="62"/>
      <c r="E9748" s="28"/>
      <c r="F9748" s="63"/>
      <c r="G9748" s="63"/>
      <c r="H9748" s="63"/>
      <c r="I9748" s="63"/>
      <c r="J9748" s="63"/>
    </row>
    <row r="9749" spans="1:10" s="64" customFormat="1" x14ac:dyDescent="0.25">
      <c r="A9749" s="61"/>
      <c r="B9749" s="62"/>
      <c r="C9749" s="62"/>
      <c r="D9749" s="62"/>
      <c r="E9749" s="28"/>
      <c r="F9749" s="63"/>
      <c r="G9749" s="63"/>
      <c r="H9749" s="63"/>
      <c r="I9749" s="63"/>
      <c r="J9749" s="63"/>
    </row>
    <row r="9750" spans="1:10" s="64" customFormat="1" x14ac:dyDescent="0.25">
      <c r="A9750" s="61"/>
      <c r="B9750" s="62"/>
      <c r="C9750" s="62"/>
      <c r="D9750" s="62"/>
      <c r="E9750" s="28"/>
      <c r="F9750" s="63"/>
      <c r="G9750" s="63"/>
      <c r="H9750" s="63"/>
      <c r="I9750" s="63"/>
      <c r="J9750" s="63"/>
    </row>
    <row r="9751" spans="1:10" s="64" customFormat="1" x14ac:dyDescent="0.25">
      <c r="A9751" s="61"/>
      <c r="B9751" s="62"/>
      <c r="C9751" s="62"/>
      <c r="D9751" s="62"/>
      <c r="E9751" s="28"/>
      <c r="F9751" s="63"/>
      <c r="G9751" s="63"/>
      <c r="H9751" s="63"/>
      <c r="I9751" s="63"/>
      <c r="J9751" s="63"/>
    </row>
    <row r="9752" spans="1:10" s="64" customFormat="1" x14ac:dyDescent="0.25">
      <c r="A9752" s="61"/>
      <c r="B9752" s="62"/>
      <c r="C9752" s="62"/>
      <c r="D9752" s="62"/>
      <c r="E9752" s="28"/>
      <c r="F9752" s="63"/>
      <c r="G9752" s="63"/>
      <c r="H9752" s="63"/>
      <c r="I9752" s="63"/>
      <c r="J9752" s="63"/>
    </row>
    <row r="9753" spans="1:10" s="64" customFormat="1" x14ac:dyDescent="0.25">
      <c r="A9753" s="61"/>
      <c r="B9753" s="62"/>
      <c r="C9753" s="62"/>
      <c r="D9753" s="62"/>
      <c r="E9753" s="28"/>
      <c r="F9753" s="63"/>
      <c r="G9753" s="63"/>
      <c r="H9753" s="63"/>
      <c r="I9753" s="63"/>
      <c r="J9753" s="63"/>
    </row>
    <row r="9754" spans="1:10" s="64" customFormat="1" x14ac:dyDescent="0.25">
      <c r="A9754" s="61"/>
      <c r="B9754" s="62"/>
      <c r="C9754" s="62"/>
      <c r="D9754" s="62"/>
      <c r="E9754" s="28"/>
      <c r="F9754" s="63"/>
      <c r="G9754" s="63"/>
      <c r="H9754" s="63"/>
      <c r="I9754" s="63"/>
      <c r="J9754" s="63"/>
    </row>
    <row r="9755" spans="1:10" s="64" customFormat="1" x14ac:dyDescent="0.25">
      <c r="A9755" s="61"/>
      <c r="B9755" s="62"/>
      <c r="C9755" s="62"/>
      <c r="D9755" s="62"/>
      <c r="E9755" s="28"/>
      <c r="F9755" s="63"/>
      <c r="G9755" s="63"/>
      <c r="H9755" s="63"/>
      <c r="I9755" s="63"/>
      <c r="J9755" s="63"/>
    </row>
    <row r="9756" spans="1:10" s="64" customFormat="1" x14ac:dyDescent="0.25">
      <c r="A9756" s="61"/>
      <c r="B9756" s="62"/>
      <c r="C9756" s="62"/>
      <c r="D9756" s="62"/>
      <c r="E9756" s="28"/>
      <c r="F9756" s="63"/>
      <c r="G9756" s="63"/>
      <c r="H9756" s="63"/>
      <c r="I9756" s="63"/>
      <c r="J9756" s="63"/>
    </row>
    <row r="9757" spans="1:10" s="64" customFormat="1" x14ac:dyDescent="0.25">
      <c r="A9757" s="61"/>
      <c r="B9757" s="62"/>
      <c r="C9757" s="62"/>
      <c r="D9757" s="62"/>
      <c r="E9757" s="28"/>
      <c r="F9757" s="63"/>
      <c r="G9757" s="63"/>
      <c r="H9757" s="63"/>
      <c r="I9757" s="63"/>
      <c r="J9757" s="63"/>
    </row>
    <row r="9758" spans="1:10" s="64" customFormat="1" x14ac:dyDescent="0.25">
      <c r="A9758" s="61"/>
      <c r="B9758" s="62"/>
      <c r="C9758" s="62"/>
      <c r="D9758" s="62"/>
      <c r="E9758" s="28"/>
      <c r="F9758" s="63"/>
      <c r="G9758" s="63"/>
      <c r="H9758" s="63"/>
      <c r="I9758" s="63"/>
      <c r="J9758" s="63"/>
    </row>
    <row r="9759" spans="1:10" s="64" customFormat="1" x14ac:dyDescent="0.25">
      <c r="A9759" s="61"/>
      <c r="B9759" s="62"/>
      <c r="C9759" s="62"/>
      <c r="D9759" s="62"/>
      <c r="E9759" s="28"/>
      <c r="F9759" s="63"/>
      <c r="G9759" s="63"/>
      <c r="H9759" s="63"/>
      <c r="I9759" s="63"/>
      <c r="J9759" s="63"/>
    </row>
    <row r="9760" spans="1:10" s="64" customFormat="1" x14ac:dyDescent="0.25">
      <c r="A9760" s="61"/>
      <c r="B9760" s="62"/>
      <c r="C9760" s="62"/>
      <c r="D9760" s="62"/>
      <c r="E9760" s="28"/>
      <c r="F9760" s="63"/>
      <c r="G9760" s="63"/>
      <c r="H9760" s="63"/>
      <c r="I9760" s="63"/>
      <c r="J9760" s="63"/>
    </row>
    <row r="9761" spans="1:10" s="64" customFormat="1" x14ac:dyDescent="0.25">
      <c r="A9761" s="61"/>
      <c r="B9761" s="62"/>
      <c r="C9761" s="62"/>
      <c r="D9761" s="62"/>
      <c r="E9761" s="28"/>
      <c r="F9761" s="63"/>
      <c r="G9761" s="63"/>
      <c r="H9761" s="63"/>
      <c r="I9761" s="63"/>
      <c r="J9761" s="63"/>
    </row>
    <row r="9762" spans="1:10" s="64" customFormat="1" x14ac:dyDescent="0.25">
      <c r="A9762" s="61"/>
      <c r="B9762" s="62"/>
      <c r="C9762" s="62"/>
      <c r="D9762" s="62"/>
      <c r="E9762" s="28"/>
      <c r="F9762" s="63"/>
      <c r="G9762" s="63"/>
      <c r="H9762" s="63"/>
      <c r="I9762" s="63"/>
      <c r="J9762" s="63"/>
    </row>
    <row r="9763" spans="1:10" s="64" customFormat="1" x14ac:dyDescent="0.25">
      <c r="A9763" s="61"/>
      <c r="B9763" s="62"/>
      <c r="C9763" s="62"/>
      <c r="D9763" s="62"/>
      <c r="E9763" s="28"/>
      <c r="F9763" s="63"/>
      <c r="G9763" s="63"/>
      <c r="H9763" s="63"/>
      <c r="I9763" s="63"/>
      <c r="J9763" s="63"/>
    </row>
    <row r="9764" spans="1:10" s="64" customFormat="1" x14ac:dyDescent="0.25">
      <c r="A9764" s="61"/>
      <c r="B9764" s="62"/>
      <c r="C9764" s="62"/>
      <c r="D9764" s="62"/>
      <c r="E9764" s="28"/>
      <c r="F9764" s="63"/>
      <c r="G9764" s="63"/>
      <c r="H9764" s="63"/>
      <c r="I9764" s="63"/>
      <c r="J9764" s="63"/>
    </row>
    <row r="9765" spans="1:10" s="64" customFormat="1" x14ac:dyDescent="0.25">
      <c r="A9765" s="61"/>
      <c r="B9765" s="62"/>
      <c r="C9765" s="62"/>
      <c r="D9765" s="62"/>
      <c r="E9765" s="28"/>
      <c r="F9765" s="63"/>
      <c r="G9765" s="63"/>
      <c r="H9765" s="63"/>
      <c r="I9765" s="63"/>
      <c r="J9765" s="63"/>
    </row>
    <row r="9766" spans="1:10" s="64" customFormat="1" x14ac:dyDescent="0.25">
      <c r="A9766" s="61"/>
      <c r="B9766" s="62"/>
      <c r="C9766" s="62"/>
      <c r="D9766" s="62"/>
      <c r="E9766" s="28"/>
      <c r="F9766" s="63"/>
      <c r="G9766" s="63"/>
      <c r="H9766" s="63"/>
      <c r="I9766" s="63"/>
      <c r="J9766" s="63"/>
    </row>
    <row r="9767" spans="1:10" s="64" customFormat="1" x14ac:dyDescent="0.25">
      <c r="A9767" s="61"/>
      <c r="B9767" s="62"/>
      <c r="C9767" s="62"/>
      <c r="D9767" s="62"/>
      <c r="E9767" s="28"/>
      <c r="F9767" s="63"/>
      <c r="G9767" s="63"/>
      <c r="H9767" s="63"/>
      <c r="I9767" s="63"/>
      <c r="J9767" s="63"/>
    </row>
    <row r="9768" spans="1:10" s="64" customFormat="1" x14ac:dyDescent="0.25">
      <c r="A9768" s="61"/>
      <c r="B9768" s="62"/>
      <c r="C9768" s="62"/>
      <c r="D9768" s="62"/>
      <c r="E9768" s="28"/>
      <c r="F9768" s="63"/>
      <c r="G9768" s="63"/>
      <c r="H9768" s="63"/>
      <c r="I9768" s="63"/>
      <c r="J9768" s="63"/>
    </row>
    <row r="9769" spans="1:10" s="64" customFormat="1" x14ac:dyDescent="0.25">
      <c r="A9769" s="61"/>
      <c r="B9769" s="62"/>
      <c r="C9769" s="62"/>
      <c r="D9769" s="62"/>
      <c r="E9769" s="28"/>
      <c r="F9769" s="63"/>
      <c r="G9769" s="63"/>
      <c r="H9769" s="63"/>
      <c r="I9769" s="63"/>
      <c r="J9769" s="63"/>
    </row>
    <row r="9770" spans="1:10" s="64" customFormat="1" x14ac:dyDescent="0.25">
      <c r="A9770" s="61"/>
      <c r="B9770" s="62"/>
      <c r="C9770" s="62"/>
      <c r="D9770" s="62"/>
      <c r="E9770" s="28"/>
      <c r="F9770" s="63"/>
      <c r="G9770" s="63"/>
      <c r="H9770" s="63"/>
      <c r="I9770" s="63"/>
      <c r="J9770" s="63"/>
    </row>
    <row r="9771" spans="1:10" s="64" customFormat="1" x14ac:dyDescent="0.25">
      <c r="A9771" s="61"/>
      <c r="B9771" s="62"/>
      <c r="C9771" s="62"/>
      <c r="D9771" s="62"/>
      <c r="E9771" s="28"/>
      <c r="F9771" s="63"/>
      <c r="G9771" s="63"/>
      <c r="H9771" s="63"/>
      <c r="I9771" s="63"/>
      <c r="J9771" s="63"/>
    </row>
    <row r="9772" spans="1:10" s="64" customFormat="1" x14ac:dyDescent="0.25">
      <c r="A9772" s="61"/>
      <c r="B9772" s="62"/>
      <c r="C9772" s="62"/>
      <c r="D9772" s="62"/>
      <c r="E9772" s="28"/>
      <c r="F9772" s="63"/>
      <c r="G9772" s="63"/>
      <c r="H9772" s="63"/>
      <c r="I9772" s="63"/>
      <c r="J9772" s="63"/>
    </row>
    <row r="9773" spans="1:10" s="64" customFormat="1" x14ac:dyDescent="0.25">
      <c r="A9773" s="61"/>
      <c r="B9773" s="62"/>
      <c r="C9773" s="62"/>
      <c r="D9773" s="62"/>
      <c r="E9773" s="28"/>
      <c r="F9773" s="63"/>
      <c r="G9773" s="63"/>
      <c r="H9773" s="63"/>
      <c r="I9773" s="63"/>
      <c r="J9773" s="63"/>
    </row>
    <row r="9774" spans="1:10" s="64" customFormat="1" x14ac:dyDescent="0.25">
      <c r="A9774" s="61"/>
      <c r="B9774" s="62"/>
      <c r="C9774" s="62"/>
      <c r="D9774" s="62"/>
      <c r="E9774" s="28"/>
      <c r="F9774" s="63"/>
      <c r="G9774" s="63"/>
      <c r="H9774" s="63"/>
      <c r="I9774" s="63"/>
      <c r="J9774" s="63"/>
    </row>
    <row r="9775" spans="1:10" s="64" customFormat="1" x14ac:dyDescent="0.25">
      <c r="A9775" s="61"/>
      <c r="B9775" s="62"/>
      <c r="C9775" s="62"/>
      <c r="D9775" s="62"/>
      <c r="E9775" s="28"/>
      <c r="F9775" s="63"/>
      <c r="G9775" s="63"/>
      <c r="H9775" s="63"/>
      <c r="I9775" s="63"/>
      <c r="J9775" s="63"/>
    </row>
    <row r="9776" spans="1:10" s="64" customFormat="1" x14ac:dyDescent="0.25">
      <c r="A9776" s="61"/>
      <c r="B9776" s="62"/>
      <c r="C9776" s="62"/>
      <c r="D9776" s="62"/>
      <c r="E9776" s="28"/>
      <c r="F9776" s="63"/>
      <c r="G9776" s="63"/>
      <c r="H9776" s="63"/>
      <c r="I9776" s="63"/>
      <c r="J9776" s="63"/>
    </row>
    <row r="9777" spans="1:10" s="64" customFormat="1" x14ac:dyDescent="0.25">
      <c r="A9777" s="61"/>
      <c r="B9777" s="62"/>
      <c r="C9777" s="62"/>
      <c r="D9777" s="62"/>
      <c r="E9777" s="28"/>
      <c r="F9777" s="63"/>
      <c r="G9777" s="63"/>
      <c r="H9777" s="63"/>
      <c r="I9777" s="63"/>
      <c r="J9777" s="63"/>
    </row>
    <row r="9778" spans="1:10" s="64" customFormat="1" x14ac:dyDescent="0.25">
      <c r="A9778" s="61"/>
      <c r="B9778" s="62"/>
      <c r="C9778" s="62"/>
      <c r="D9778" s="62"/>
      <c r="E9778" s="28"/>
      <c r="F9778" s="63"/>
      <c r="G9778" s="63"/>
      <c r="H9778" s="63"/>
      <c r="I9778" s="63"/>
      <c r="J9778" s="63"/>
    </row>
    <row r="9779" spans="1:10" s="64" customFormat="1" x14ac:dyDescent="0.25">
      <c r="A9779" s="61"/>
      <c r="B9779" s="62"/>
      <c r="C9779" s="62"/>
      <c r="D9779" s="62"/>
      <c r="E9779" s="28"/>
      <c r="F9779" s="63"/>
      <c r="G9779" s="63"/>
      <c r="H9779" s="63"/>
      <c r="I9779" s="63"/>
      <c r="J9779" s="63"/>
    </row>
    <row r="9780" spans="1:10" s="64" customFormat="1" x14ac:dyDescent="0.25">
      <c r="A9780" s="61"/>
      <c r="B9780" s="62"/>
      <c r="C9780" s="62"/>
      <c r="D9780" s="62"/>
      <c r="E9780" s="28"/>
      <c r="F9780" s="63"/>
      <c r="G9780" s="63"/>
      <c r="H9780" s="63"/>
      <c r="I9780" s="63"/>
      <c r="J9780" s="63"/>
    </row>
    <row r="9781" spans="1:10" s="64" customFormat="1" x14ac:dyDescent="0.25">
      <c r="A9781" s="61"/>
      <c r="B9781" s="62"/>
      <c r="C9781" s="62"/>
      <c r="D9781" s="62"/>
      <c r="E9781" s="28"/>
      <c r="F9781" s="63"/>
      <c r="G9781" s="63"/>
      <c r="H9781" s="63"/>
      <c r="I9781" s="63"/>
      <c r="J9781" s="63"/>
    </row>
    <row r="9782" spans="1:10" s="64" customFormat="1" x14ac:dyDescent="0.25">
      <c r="A9782" s="61"/>
      <c r="B9782" s="62"/>
      <c r="C9782" s="62"/>
      <c r="D9782" s="62"/>
      <c r="E9782" s="28"/>
      <c r="F9782" s="63"/>
      <c r="G9782" s="63"/>
      <c r="H9782" s="63"/>
      <c r="I9782" s="63"/>
      <c r="J9782" s="63"/>
    </row>
    <row r="9783" spans="1:10" s="64" customFormat="1" x14ac:dyDescent="0.25">
      <c r="A9783" s="61"/>
      <c r="B9783" s="62"/>
      <c r="C9783" s="62"/>
      <c r="D9783" s="62"/>
      <c r="E9783" s="28"/>
      <c r="F9783" s="63"/>
      <c r="G9783" s="63"/>
      <c r="H9783" s="63"/>
      <c r="I9783" s="63"/>
      <c r="J9783" s="63"/>
    </row>
    <row r="9784" spans="1:10" s="64" customFormat="1" x14ac:dyDescent="0.25">
      <c r="A9784" s="61"/>
      <c r="B9784" s="62"/>
      <c r="C9784" s="62"/>
      <c r="D9784" s="62"/>
      <c r="E9784" s="28"/>
      <c r="F9784" s="63"/>
      <c r="G9784" s="63"/>
      <c r="H9784" s="63"/>
      <c r="I9784" s="63"/>
      <c r="J9784" s="63"/>
    </row>
    <row r="9785" spans="1:10" s="64" customFormat="1" x14ac:dyDescent="0.25">
      <c r="A9785" s="61"/>
      <c r="B9785" s="62"/>
      <c r="C9785" s="62"/>
      <c r="D9785" s="62"/>
      <c r="E9785" s="28"/>
      <c r="F9785" s="63"/>
      <c r="G9785" s="63"/>
      <c r="H9785" s="63"/>
      <c r="I9785" s="63"/>
      <c r="J9785" s="63"/>
    </row>
    <row r="9786" spans="1:10" s="64" customFormat="1" x14ac:dyDescent="0.25">
      <c r="A9786" s="61"/>
      <c r="B9786" s="62"/>
      <c r="C9786" s="62"/>
      <c r="D9786" s="62"/>
      <c r="E9786" s="28"/>
      <c r="F9786" s="63"/>
      <c r="G9786" s="63"/>
      <c r="H9786" s="63"/>
      <c r="I9786" s="63"/>
      <c r="J9786" s="63"/>
    </row>
    <row r="9787" spans="1:10" s="64" customFormat="1" x14ac:dyDescent="0.25">
      <c r="A9787" s="61"/>
      <c r="B9787" s="62"/>
      <c r="C9787" s="62"/>
      <c r="D9787" s="62"/>
      <c r="E9787" s="28"/>
      <c r="F9787" s="63"/>
      <c r="G9787" s="63"/>
      <c r="H9787" s="63"/>
      <c r="I9787" s="63"/>
      <c r="J9787" s="63"/>
    </row>
    <row r="9788" spans="1:10" s="64" customFormat="1" x14ac:dyDescent="0.25">
      <c r="A9788" s="61"/>
      <c r="B9788" s="62"/>
      <c r="C9788" s="62"/>
      <c r="D9788" s="62"/>
      <c r="E9788" s="28"/>
      <c r="F9788" s="63"/>
      <c r="G9788" s="63"/>
      <c r="H9788" s="63"/>
      <c r="I9788" s="63"/>
      <c r="J9788" s="63"/>
    </row>
    <row r="9789" spans="1:10" s="64" customFormat="1" x14ac:dyDescent="0.25">
      <c r="A9789" s="61"/>
      <c r="B9789" s="62"/>
      <c r="C9789" s="62"/>
      <c r="D9789" s="62"/>
      <c r="E9789" s="28"/>
      <c r="F9789" s="63"/>
      <c r="G9789" s="63"/>
      <c r="H9789" s="63"/>
      <c r="I9789" s="63"/>
      <c r="J9789" s="63"/>
    </row>
    <row r="9790" spans="1:10" s="64" customFormat="1" x14ac:dyDescent="0.25">
      <c r="A9790" s="61"/>
      <c r="B9790" s="62"/>
      <c r="C9790" s="62"/>
      <c r="D9790" s="62"/>
      <c r="E9790" s="28"/>
      <c r="F9790" s="63"/>
      <c r="G9790" s="63"/>
      <c r="H9790" s="63"/>
      <c r="I9790" s="63"/>
      <c r="J9790" s="63"/>
    </row>
    <row r="9791" spans="1:10" s="64" customFormat="1" x14ac:dyDescent="0.25">
      <c r="A9791" s="61"/>
      <c r="B9791" s="62"/>
      <c r="C9791" s="62"/>
      <c r="D9791" s="62"/>
      <c r="E9791" s="28"/>
      <c r="F9791" s="63"/>
      <c r="G9791" s="63"/>
      <c r="H9791" s="63"/>
      <c r="I9791" s="63"/>
      <c r="J9791" s="63"/>
    </row>
    <row r="9792" spans="1:10" s="64" customFormat="1" x14ac:dyDescent="0.25">
      <c r="A9792" s="61"/>
      <c r="B9792" s="62"/>
      <c r="C9792" s="62"/>
      <c r="D9792" s="62"/>
      <c r="E9792" s="28"/>
      <c r="F9792" s="63"/>
      <c r="G9792" s="63"/>
      <c r="H9792" s="63"/>
      <c r="I9792" s="63"/>
      <c r="J9792" s="63"/>
    </row>
    <row r="9793" spans="1:10" s="64" customFormat="1" x14ac:dyDescent="0.25">
      <c r="A9793" s="61"/>
      <c r="B9793" s="62"/>
      <c r="C9793" s="62"/>
      <c r="D9793" s="62"/>
      <c r="E9793" s="28"/>
      <c r="F9793" s="63"/>
      <c r="G9793" s="63"/>
      <c r="H9793" s="63"/>
      <c r="I9793" s="63"/>
      <c r="J9793" s="63"/>
    </row>
    <row r="9794" spans="1:10" s="64" customFormat="1" x14ac:dyDescent="0.25">
      <c r="A9794" s="61"/>
      <c r="B9794" s="62"/>
      <c r="C9794" s="62"/>
      <c r="D9794" s="62"/>
      <c r="E9794" s="28"/>
      <c r="F9794" s="63"/>
      <c r="G9794" s="63"/>
      <c r="H9794" s="63"/>
      <c r="I9794" s="63"/>
      <c r="J9794" s="63"/>
    </row>
    <row r="9795" spans="1:10" s="64" customFormat="1" x14ac:dyDescent="0.25">
      <c r="A9795" s="61"/>
      <c r="B9795" s="62"/>
      <c r="C9795" s="62"/>
      <c r="D9795" s="62"/>
      <c r="E9795" s="28"/>
      <c r="F9795" s="63"/>
      <c r="G9795" s="63"/>
      <c r="H9795" s="63"/>
      <c r="I9795" s="63"/>
      <c r="J9795" s="63"/>
    </row>
    <row r="9796" spans="1:10" s="64" customFormat="1" x14ac:dyDescent="0.25">
      <c r="A9796" s="61"/>
      <c r="B9796" s="62"/>
      <c r="C9796" s="62"/>
      <c r="D9796" s="62"/>
      <c r="E9796" s="28"/>
      <c r="F9796" s="63"/>
      <c r="G9796" s="63"/>
      <c r="H9796" s="63"/>
      <c r="I9796" s="63"/>
      <c r="J9796" s="63"/>
    </row>
    <row r="9797" spans="1:10" s="64" customFormat="1" x14ac:dyDescent="0.25">
      <c r="A9797" s="61"/>
      <c r="B9797" s="62"/>
      <c r="C9797" s="62"/>
      <c r="D9797" s="62"/>
      <c r="E9797" s="28"/>
      <c r="F9797" s="63"/>
      <c r="G9797" s="63"/>
      <c r="H9797" s="63"/>
      <c r="I9797" s="63"/>
      <c r="J9797" s="63"/>
    </row>
    <row r="9798" spans="1:10" s="64" customFormat="1" x14ac:dyDescent="0.25">
      <c r="A9798" s="61"/>
      <c r="B9798" s="62"/>
      <c r="C9798" s="62"/>
      <c r="D9798" s="62"/>
      <c r="E9798" s="28"/>
      <c r="F9798" s="63"/>
      <c r="G9798" s="63"/>
      <c r="H9798" s="63"/>
      <c r="I9798" s="63"/>
      <c r="J9798" s="63"/>
    </row>
    <row r="9799" spans="1:10" s="64" customFormat="1" x14ac:dyDescent="0.25">
      <c r="A9799" s="61"/>
      <c r="B9799" s="62"/>
      <c r="C9799" s="62"/>
      <c r="D9799" s="62"/>
      <c r="E9799" s="28"/>
      <c r="F9799" s="63"/>
      <c r="G9799" s="63"/>
      <c r="H9799" s="63"/>
      <c r="I9799" s="63"/>
      <c r="J9799" s="63"/>
    </row>
    <row r="9800" spans="1:10" s="64" customFormat="1" x14ac:dyDescent="0.25">
      <c r="A9800" s="61"/>
      <c r="B9800" s="62"/>
      <c r="C9800" s="62"/>
      <c r="D9800" s="62"/>
      <c r="E9800" s="28"/>
      <c r="F9800" s="63"/>
      <c r="G9800" s="63"/>
      <c r="H9800" s="63"/>
      <c r="I9800" s="63"/>
      <c r="J9800" s="63"/>
    </row>
    <row r="9801" spans="1:10" s="64" customFormat="1" x14ac:dyDescent="0.25">
      <c r="A9801" s="61"/>
      <c r="B9801" s="62"/>
      <c r="C9801" s="62"/>
      <c r="D9801" s="62"/>
      <c r="E9801" s="28"/>
      <c r="F9801" s="63"/>
      <c r="G9801" s="63"/>
      <c r="H9801" s="63"/>
      <c r="I9801" s="63"/>
      <c r="J9801" s="63"/>
    </row>
    <row r="9802" spans="1:10" s="64" customFormat="1" x14ac:dyDescent="0.25">
      <c r="A9802" s="61"/>
      <c r="B9802" s="62"/>
      <c r="C9802" s="62"/>
      <c r="D9802" s="62"/>
      <c r="E9802" s="28"/>
      <c r="F9802" s="63"/>
      <c r="G9802" s="63"/>
      <c r="H9802" s="63"/>
      <c r="I9802" s="63"/>
      <c r="J9802" s="63"/>
    </row>
    <row r="9803" spans="1:10" s="64" customFormat="1" x14ac:dyDescent="0.25">
      <c r="A9803" s="61"/>
      <c r="B9803" s="62"/>
      <c r="C9803" s="62"/>
      <c r="D9803" s="62"/>
      <c r="E9803" s="28"/>
      <c r="F9803" s="63"/>
      <c r="G9803" s="63"/>
      <c r="H9803" s="63"/>
      <c r="I9803" s="63"/>
      <c r="J9803" s="63"/>
    </row>
    <row r="9804" spans="1:10" s="64" customFormat="1" x14ac:dyDescent="0.25">
      <c r="A9804" s="61"/>
      <c r="B9804" s="62"/>
      <c r="C9804" s="62"/>
      <c r="D9804" s="62"/>
      <c r="E9804" s="28"/>
      <c r="F9804" s="63"/>
      <c r="G9804" s="63"/>
      <c r="H9804" s="63"/>
      <c r="I9804" s="63"/>
      <c r="J9804" s="63"/>
    </row>
    <row r="9805" spans="1:10" s="64" customFormat="1" x14ac:dyDescent="0.25">
      <c r="A9805" s="61"/>
      <c r="B9805" s="62"/>
      <c r="C9805" s="62"/>
      <c r="D9805" s="62"/>
      <c r="E9805" s="28"/>
      <c r="F9805" s="63"/>
      <c r="G9805" s="63"/>
      <c r="H9805" s="63"/>
      <c r="I9805" s="63"/>
      <c r="J9805" s="63"/>
    </row>
    <row r="9806" spans="1:10" s="64" customFormat="1" x14ac:dyDescent="0.25">
      <c r="A9806" s="61"/>
      <c r="B9806" s="62"/>
      <c r="C9806" s="62"/>
      <c r="D9806" s="62"/>
      <c r="E9806" s="28"/>
      <c r="F9806" s="63"/>
      <c r="G9806" s="63"/>
      <c r="H9806" s="63"/>
      <c r="I9806" s="63"/>
      <c r="J9806" s="63"/>
    </row>
    <row r="9807" spans="1:10" s="64" customFormat="1" x14ac:dyDescent="0.25">
      <c r="A9807" s="61"/>
      <c r="B9807" s="62"/>
      <c r="C9807" s="62"/>
      <c r="D9807" s="62"/>
      <c r="E9807" s="28"/>
      <c r="F9807" s="63"/>
      <c r="G9807" s="63"/>
      <c r="H9807" s="63"/>
      <c r="I9807" s="63"/>
      <c r="J9807" s="63"/>
    </row>
    <row r="9808" spans="1:10" s="64" customFormat="1" x14ac:dyDescent="0.25">
      <c r="A9808" s="61"/>
      <c r="B9808" s="62"/>
      <c r="C9808" s="62"/>
      <c r="D9808" s="62"/>
      <c r="E9808" s="28"/>
      <c r="F9808" s="63"/>
      <c r="G9808" s="63"/>
      <c r="H9808" s="63"/>
      <c r="I9808" s="63"/>
      <c r="J9808" s="63"/>
    </row>
    <row r="9809" spans="1:10" s="64" customFormat="1" x14ac:dyDescent="0.25">
      <c r="A9809" s="61"/>
      <c r="B9809" s="62"/>
      <c r="C9809" s="62"/>
      <c r="D9809" s="62"/>
      <c r="E9809" s="28"/>
      <c r="F9809" s="63"/>
      <c r="G9809" s="63"/>
      <c r="H9809" s="63"/>
      <c r="I9809" s="63"/>
      <c r="J9809" s="63"/>
    </row>
    <row r="9810" spans="1:10" s="64" customFormat="1" x14ac:dyDescent="0.25">
      <c r="A9810" s="61"/>
      <c r="B9810" s="62"/>
      <c r="C9810" s="62"/>
      <c r="D9810" s="62"/>
      <c r="E9810" s="28"/>
      <c r="F9810" s="63"/>
      <c r="G9810" s="63"/>
      <c r="H9810" s="63"/>
      <c r="I9810" s="63"/>
      <c r="J9810" s="63"/>
    </row>
    <row r="9811" spans="1:10" s="64" customFormat="1" x14ac:dyDescent="0.25">
      <c r="A9811" s="61"/>
      <c r="B9811" s="62"/>
      <c r="C9811" s="62"/>
      <c r="D9811" s="62"/>
      <c r="E9811" s="28"/>
      <c r="F9811" s="63"/>
      <c r="G9811" s="63"/>
      <c r="H9811" s="63"/>
      <c r="I9811" s="63"/>
      <c r="J9811" s="63"/>
    </row>
    <row r="9812" spans="1:10" s="64" customFormat="1" x14ac:dyDescent="0.25">
      <c r="A9812" s="61"/>
      <c r="B9812" s="62"/>
      <c r="C9812" s="62"/>
      <c r="D9812" s="62"/>
      <c r="E9812" s="28"/>
      <c r="F9812" s="63"/>
      <c r="G9812" s="63"/>
      <c r="H9812" s="63"/>
      <c r="I9812" s="63"/>
      <c r="J9812" s="63"/>
    </row>
    <row r="9813" spans="1:10" s="64" customFormat="1" x14ac:dyDescent="0.25">
      <c r="A9813" s="61"/>
      <c r="B9813" s="62"/>
      <c r="C9813" s="62"/>
      <c r="D9813" s="62"/>
      <c r="E9813" s="28"/>
      <c r="F9813" s="63"/>
      <c r="G9813" s="63"/>
      <c r="H9813" s="63"/>
      <c r="I9813" s="63"/>
      <c r="J9813" s="63"/>
    </row>
    <row r="9814" spans="1:10" s="64" customFormat="1" x14ac:dyDescent="0.25">
      <c r="A9814" s="61"/>
      <c r="B9814" s="62"/>
      <c r="C9814" s="62"/>
      <c r="D9814" s="62"/>
      <c r="E9814" s="28"/>
      <c r="F9814" s="63"/>
      <c r="G9814" s="63"/>
      <c r="H9814" s="63"/>
      <c r="I9814" s="63"/>
      <c r="J9814" s="63"/>
    </row>
    <row r="9815" spans="1:10" s="64" customFormat="1" x14ac:dyDescent="0.25">
      <c r="A9815" s="61"/>
      <c r="B9815" s="62"/>
      <c r="C9815" s="62"/>
      <c r="D9815" s="62"/>
      <c r="E9815" s="28"/>
      <c r="F9815" s="63"/>
      <c r="G9815" s="63"/>
      <c r="H9815" s="63"/>
      <c r="I9815" s="63"/>
      <c r="J9815" s="63"/>
    </row>
    <row r="9816" spans="1:10" s="64" customFormat="1" x14ac:dyDescent="0.25">
      <c r="A9816" s="61"/>
      <c r="B9816" s="62"/>
      <c r="C9816" s="62"/>
      <c r="D9816" s="62"/>
      <c r="E9816" s="28"/>
      <c r="F9816" s="63"/>
      <c r="G9816" s="63"/>
      <c r="H9816" s="63"/>
      <c r="I9816" s="63"/>
      <c r="J9816" s="63"/>
    </row>
    <row r="9817" spans="1:10" s="64" customFormat="1" x14ac:dyDescent="0.25">
      <c r="A9817" s="61"/>
      <c r="B9817" s="62"/>
      <c r="C9817" s="62"/>
      <c r="D9817" s="62"/>
      <c r="E9817" s="28"/>
      <c r="F9817" s="63"/>
      <c r="G9817" s="63"/>
      <c r="H9817" s="63"/>
      <c r="I9817" s="63"/>
      <c r="J9817" s="63"/>
    </row>
    <row r="9818" spans="1:10" s="64" customFormat="1" x14ac:dyDescent="0.25">
      <c r="A9818" s="61"/>
      <c r="B9818" s="62"/>
      <c r="C9818" s="62"/>
      <c r="D9818" s="62"/>
      <c r="E9818" s="28"/>
      <c r="F9818" s="63"/>
      <c r="G9818" s="63"/>
      <c r="H9818" s="63"/>
      <c r="I9818" s="63"/>
      <c r="J9818" s="63"/>
    </row>
    <row r="9819" spans="1:10" s="64" customFormat="1" x14ac:dyDescent="0.25">
      <c r="A9819" s="61"/>
      <c r="B9819" s="62"/>
      <c r="C9819" s="62"/>
      <c r="D9819" s="62"/>
      <c r="E9819" s="28"/>
      <c r="F9819" s="63"/>
      <c r="G9819" s="63"/>
      <c r="H9819" s="63"/>
      <c r="I9819" s="63"/>
      <c r="J9819" s="63"/>
    </row>
    <row r="9820" spans="1:10" s="64" customFormat="1" x14ac:dyDescent="0.25">
      <c r="A9820" s="61"/>
      <c r="B9820" s="62"/>
      <c r="C9820" s="62"/>
      <c r="D9820" s="62"/>
      <c r="E9820" s="28"/>
      <c r="F9820" s="63"/>
      <c r="G9820" s="63"/>
      <c r="H9820" s="63"/>
      <c r="I9820" s="63"/>
      <c r="J9820" s="63"/>
    </row>
    <row r="9821" spans="1:10" s="64" customFormat="1" x14ac:dyDescent="0.25">
      <c r="A9821" s="61"/>
      <c r="B9821" s="62"/>
      <c r="C9821" s="62"/>
      <c r="D9821" s="62"/>
      <c r="E9821" s="28"/>
      <c r="F9821" s="63"/>
      <c r="G9821" s="63"/>
      <c r="H9821" s="63"/>
      <c r="I9821" s="63"/>
      <c r="J9821" s="63"/>
    </row>
    <row r="9822" spans="1:10" s="64" customFormat="1" x14ac:dyDescent="0.25">
      <c r="A9822" s="61"/>
      <c r="B9822" s="62"/>
      <c r="C9822" s="62"/>
      <c r="D9822" s="62"/>
      <c r="E9822" s="28"/>
      <c r="F9822" s="63"/>
      <c r="G9822" s="63"/>
      <c r="H9822" s="63"/>
      <c r="I9822" s="63"/>
      <c r="J9822" s="63"/>
    </row>
    <row r="9823" spans="1:10" s="64" customFormat="1" x14ac:dyDescent="0.25">
      <c r="A9823" s="61"/>
      <c r="B9823" s="62"/>
      <c r="C9823" s="62"/>
      <c r="D9823" s="62"/>
      <c r="E9823" s="28"/>
      <c r="F9823" s="63"/>
      <c r="G9823" s="63"/>
      <c r="H9823" s="63"/>
      <c r="I9823" s="63"/>
      <c r="J9823" s="63"/>
    </row>
    <row r="9824" spans="1:10" s="64" customFormat="1" x14ac:dyDescent="0.25">
      <c r="A9824" s="61"/>
      <c r="B9824" s="62"/>
      <c r="C9824" s="62"/>
      <c r="D9824" s="62"/>
      <c r="E9824" s="28"/>
      <c r="F9824" s="63"/>
      <c r="G9824" s="63"/>
      <c r="H9824" s="63"/>
      <c r="I9824" s="63"/>
      <c r="J9824" s="63"/>
    </row>
    <row r="9825" spans="1:10" s="64" customFormat="1" x14ac:dyDescent="0.25">
      <c r="A9825" s="61"/>
      <c r="B9825" s="62"/>
      <c r="C9825" s="62"/>
      <c r="D9825" s="62"/>
      <c r="E9825" s="28"/>
      <c r="F9825" s="63"/>
      <c r="G9825" s="63"/>
      <c r="H9825" s="63"/>
      <c r="I9825" s="63"/>
      <c r="J9825" s="63"/>
    </row>
    <row r="9826" spans="1:10" s="64" customFormat="1" x14ac:dyDescent="0.25">
      <c r="A9826" s="61"/>
      <c r="B9826" s="62"/>
      <c r="C9826" s="62"/>
      <c r="D9826" s="62"/>
      <c r="E9826" s="28"/>
      <c r="F9826" s="63"/>
      <c r="G9826" s="63"/>
      <c r="H9826" s="63"/>
      <c r="I9826" s="63"/>
      <c r="J9826" s="63"/>
    </row>
    <row r="9827" spans="1:10" s="64" customFormat="1" x14ac:dyDescent="0.25">
      <c r="A9827" s="61"/>
      <c r="B9827" s="62"/>
      <c r="C9827" s="62"/>
      <c r="D9827" s="62"/>
      <c r="E9827" s="28"/>
      <c r="F9827" s="63"/>
      <c r="G9827" s="63"/>
      <c r="H9827" s="63"/>
      <c r="I9827" s="63"/>
      <c r="J9827" s="63"/>
    </row>
    <row r="9828" spans="1:10" s="64" customFormat="1" x14ac:dyDescent="0.25">
      <c r="A9828" s="61"/>
      <c r="B9828" s="62"/>
      <c r="C9828" s="62"/>
      <c r="D9828" s="62"/>
      <c r="E9828" s="28"/>
      <c r="F9828" s="63"/>
      <c r="G9828" s="63"/>
      <c r="H9828" s="63"/>
      <c r="I9828" s="63"/>
      <c r="J9828" s="63"/>
    </row>
    <row r="9829" spans="1:10" s="64" customFormat="1" x14ac:dyDescent="0.25">
      <c r="A9829" s="61"/>
      <c r="B9829" s="62"/>
      <c r="C9829" s="62"/>
      <c r="D9829" s="62"/>
      <c r="E9829" s="28"/>
      <c r="F9829" s="63"/>
      <c r="G9829" s="63"/>
      <c r="H9829" s="63"/>
      <c r="I9829" s="63"/>
      <c r="J9829" s="63"/>
    </row>
    <row r="9830" spans="1:10" s="64" customFormat="1" x14ac:dyDescent="0.25">
      <c r="A9830" s="61"/>
      <c r="B9830" s="62"/>
      <c r="C9830" s="62"/>
      <c r="D9830" s="62"/>
      <c r="E9830" s="28"/>
      <c r="F9830" s="63"/>
      <c r="G9830" s="63"/>
      <c r="H9830" s="63"/>
      <c r="I9830" s="63"/>
      <c r="J9830" s="63"/>
    </row>
    <row r="9831" spans="1:10" s="64" customFormat="1" x14ac:dyDescent="0.25">
      <c r="A9831" s="61"/>
      <c r="B9831" s="62"/>
      <c r="C9831" s="62"/>
      <c r="D9831" s="62"/>
      <c r="E9831" s="28"/>
      <c r="F9831" s="63"/>
      <c r="G9831" s="63"/>
      <c r="H9831" s="63"/>
      <c r="I9831" s="63"/>
      <c r="J9831" s="63"/>
    </row>
    <row r="9832" spans="1:10" s="64" customFormat="1" x14ac:dyDescent="0.25">
      <c r="A9832" s="61"/>
      <c r="B9832" s="62"/>
      <c r="C9832" s="62"/>
      <c r="D9832" s="62"/>
      <c r="E9832" s="28"/>
      <c r="F9832" s="63"/>
      <c r="G9832" s="63"/>
      <c r="H9832" s="63"/>
      <c r="I9832" s="63"/>
      <c r="J9832" s="63"/>
    </row>
    <row r="9833" spans="1:10" s="64" customFormat="1" x14ac:dyDescent="0.25">
      <c r="A9833" s="61"/>
      <c r="B9833" s="62"/>
      <c r="C9833" s="62"/>
      <c r="D9833" s="62"/>
      <c r="E9833" s="28"/>
      <c r="F9833" s="63"/>
      <c r="G9833" s="63"/>
      <c r="H9833" s="63"/>
      <c r="I9833" s="63"/>
      <c r="J9833" s="63"/>
    </row>
    <row r="9834" spans="1:10" s="64" customFormat="1" x14ac:dyDescent="0.25">
      <c r="A9834" s="61"/>
      <c r="B9834" s="62"/>
      <c r="C9834" s="62"/>
      <c r="D9834" s="62"/>
      <c r="E9834" s="28"/>
      <c r="F9834" s="63"/>
      <c r="G9834" s="63"/>
      <c r="H9834" s="63"/>
      <c r="I9834" s="63"/>
      <c r="J9834" s="63"/>
    </row>
    <row r="9835" spans="1:10" s="64" customFormat="1" x14ac:dyDescent="0.25">
      <c r="A9835" s="61"/>
      <c r="B9835" s="62"/>
      <c r="C9835" s="62"/>
      <c r="D9835" s="62"/>
      <c r="E9835" s="28"/>
      <c r="F9835" s="63"/>
      <c r="G9835" s="63"/>
      <c r="H9835" s="63"/>
      <c r="I9835" s="63"/>
      <c r="J9835" s="63"/>
    </row>
    <row r="9836" spans="1:10" s="64" customFormat="1" x14ac:dyDescent="0.25">
      <c r="A9836" s="61"/>
      <c r="B9836" s="62"/>
      <c r="C9836" s="62"/>
      <c r="D9836" s="62"/>
      <c r="E9836" s="28"/>
      <c r="F9836" s="63"/>
      <c r="G9836" s="63"/>
      <c r="H9836" s="63"/>
      <c r="I9836" s="63"/>
      <c r="J9836" s="63"/>
    </row>
    <row r="9837" spans="1:10" s="64" customFormat="1" x14ac:dyDescent="0.25">
      <c r="A9837" s="61"/>
      <c r="B9837" s="62"/>
      <c r="C9837" s="62"/>
      <c r="D9837" s="62"/>
      <c r="E9837" s="28"/>
      <c r="F9837" s="63"/>
      <c r="G9837" s="63"/>
      <c r="H9837" s="63"/>
      <c r="I9837" s="63"/>
      <c r="J9837" s="63"/>
    </row>
    <row r="9838" spans="1:10" s="64" customFormat="1" x14ac:dyDescent="0.25">
      <c r="A9838" s="61"/>
      <c r="B9838" s="62"/>
      <c r="C9838" s="62"/>
      <c r="D9838" s="62"/>
      <c r="E9838" s="28"/>
      <c r="F9838" s="63"/>
      <c r="G9838" s="63"/>
      <c r="H9838" s="63"/>
      <c r="I9838" s="63"/>
      <c r="J9838" s="63"/>
    </row>
    <row r="9839" spans="1:10" s="64" customFormat="1" x14ac:dyDescent="0.25">
      <c r="A9839" s="61"/>
      <c r="B9839" s="62"/>
      <c r="C9839" s="62"/>
      <c r="D9839" s="62"/>
      <c r="E9839" s="28"/>
      <c r="F9839" s="63"/>
      <c r="G9839" s="63"/>
      <c r="H9839" s="63"/>
      <c r="I9839" s="63"/>
      <c r="J9839" s="63"/>
    </row>
    <row r="9840" spans="1:10" s="64" customFormat="1" x14ac:dyDescent="0.25">
      <c r="A9840" s="61"/>
      <c r="B9840" s="62"/>
      <c r="C9840" s="62"/>
      <c r="D9840" s="62"/>
      <c r="E9840" s="28"/>
      <c r="F9840" s="63"/>
      <c r="G9840" s="63"/>
      <c r="H9840" s="63"/>
      <c r="I9840" s="63"/>
      <c r="J9840" s="63"/>
    </row>
    <row r="9841" spans="1:10" s="64" customFormat="1" x14ac:dyDescent="0.25">
      <c r="A9841" s="61"/>
      <c r="B9841" s="62"/>
      <c r="C9841" s="62"/>
      <c r="D9841" s="62"/>
      <c r="E9841" s="28"/>
      <c r="F9841" s="63"/>
      <c r="G9841" s="63"/>
      <c r="H9841" s="63"/>
      <c r="I9841" s="63"/>
      <c r="J9841" s="63"/>
    </row>
    <row r="9842" spans="1:10" s="64" customFormat="1" x14ac:dyDescent="0.25">
      <c r="A9842" s="61"/>
      <c r="B9842" s="62"/>
      <c r="C9842" s="62"/>
      <c r="D9842" s="62"/>
      <c r="E9842" s="28"/>
      <c r="F9842" s="63"/>
      <c r="G9842" s="63"/>
      <c r="H9842" s="63"/>
      <c r="I9842" s="63"/>
      <c r="J9842" s="63"/>
    </row>
    <row r="9843" spans="1:10" s="64" customFormat="1" x14ac:dyDescent="0.25">
      <c r="A9843" s="61"/>
      <c r="B9843" s="62"/>
      <c r="C9843" s="62"/>
      <c r="D9843" s="62"/>
      <c r="E9843" s="28"/>
      <c r="F9843" s="63"/>
      <c r="G9843" s="63"/>
      <c r="H9843" s="63"/>
      <c r="I9843" s="63"/>
      <c r="J9843" s="63"/>
    </row>
    <row r="9844" spans="1:10" s="64" customFormat="1" x14ac:dyDescent="0.25">
      <c r="A9844" s="61"/>
      <c r="B9844" s="62"/>
      <c r="C9844" s="62"/>
      <c r="D9844" s="62"/>
      <c r="E9844" s="28"/>
      <c r="F9844" s="63"/>
      <c r="G9844" s="63"/>
      <c r="H9844" s="63"/>
      <c r="I9844" s="63"/>
      <c r="J9844" s="63"/>
    </row>
    <row r="9845" spans="1:10" s="64" customFormat="1" x14ac:dyDescent="0.25">
      <c r="A9845" s="61"/>
      <c r="B9845" s="62"/>
      <c r="C9845" s="62"/>
      <c r="D9845" s="62"/>
      <c r="E9845" s="28"/>
      <c r="F9845" s="63"/>
      <c r="G9845" s="63"/>
      <c r="H9845" s="63"/>
      <c r="I9845" s="63"/>
      <c r="J9845" s="63"/>
    </row>
    <row r="9846" spans="1:10" s="64" customFormat="1" x14ac:dyDescent="0.25">
      <c r="A9846" s="61"/>
      <c r="B9846" s="62"/>
      <c r="C9846" s="62"/>
      <c r="D9846" s="62"/>
      <c r="E9846" s="28"/>
      <c r="F9846" s="63"/>
      <c r="G9846" s="63"/>
      <c r="H9846" s="63"/>
      <c r="I9846" s="63"/>
      <c r="J9846" s="63"/>
    </row>
    <row r="9847" spans="1:10" s="64" customFormat="1" x14ac:dyDescent="0.25">
      <c r="A9847" s="61"/>
      <c r="B9847" s="62"/>
      <c r="C9847" s="62"/>
      <c r="D9847" s="62"/>
      <c r="E9847" s="28"/>
      <c r="F9847" s="63"/>
      <c r="G9847" s="63"/>
      <c r="H9847" s="63"/>
      <c r="I9847" s="63"/>
      <c r="J9847" s="63"/>
    </row>
    <row r="9848" spans="1:10" s="64" customFormat="1" x14ac:dyDescent="0.25">
      <c r="A9848" s="61"/>
      <c r="B9848" s="62"/>
      <c r="C9848" s="62"/>
      <c r="D9848" s="62"/>
      <c r="E9848" s="28"/>
      <c r="F9848" s="63"/>
      <c r="G9848" s="63"/>
      <c r="H9848" s="63"/>
      <c r="I9848" s="63"/>
      <c r="J9848" s="63"/>
    </row>
    <row r="9849" spans="1:10" s="64" customFormat="1" x14ac:dyDescent="0.25">
      <c r="A9849" s="61"/>
      <c r="B9849" s="62"/>
      <c r="C9849" s="62"/>
      <c r="D9849" s="62"/>
      <c r="E9849" s="28"/>
      <c r="F9849" s="63"/>
      <c r="G9849" s="63"/>
      <c r="H9849" s="63"/>
      <c r="I9849" s="63"/>
      <c r="J9849" s="63"/>
    </row>
    <row r="9850" spans="1:10" s="64" customFormat="1" x14ac:dyDescent="0.25">
      <c r="A9850" s="61"/>
      <c r="B9850" s="62"/>
      <c r="C9850" s="62"/>
      <c r="D9850" s="62"/>
      <c r="E9850" s="28"/>
      <c r="F9850" s="63"/>
      <c r="G9850" s="63"/>
      <c r="H9850" s="63"/>
      <c r="I9850" s="63"/>
      <c r="J9850" s="63"/>
    </row>
    <row r="9851" spans="1:10" s="64" customFormat="1" x14ac:dyDescent="0.25">
      <c r="A9851" s="61"/>
      <c r="B9851" s="62"/>
      <c r="C9851" s="62"/>
      <c r="D9851" s="62"/>
      <c r="E9851" s="28"/>
      <c r="F9851" s="63"/>
      <c r="G9851" s="63"/>
      <c r="H9851" s="63"/>
      <c r="I9851" s="63"/>
      <c r="J9851" s="63"/>
    </row>
    <row r="9852" spans="1:10" s="64" customFormat="1" x14ac:dyDescent="0.25">
      <c r="A9852" s="61"/>
      <c r="B9852" s="62"/>
      <c r="C9852" s="62"/>
      <c r="D9852" s="62"/>
      <c r="E9852" s="28"/>
      <c r="F9852" s="63"/>
      <c r="G9852" s="63"/>
      <c r="H9852" s="63"/>
      <c r="I9852" s="63"/>
      <c r="J9852" s="63"/>
    </row>
    <row r="9853" spans="1:10" s="64" customFormat="1" x14ac:dyDescent="0.25">
      <c r="A9853" s="61"/>
      <c r="B9853" s="62"/>
      <c r="C9853" s="62"/>
      <c r="D9853" s="62"/>
      <c r="E9853" s="28"/>
      <c r="F9853" s="63"/>
      <c r="G9853" s="63"/>
      <c r="H9853" s="63"/>
      <c r="I9853" s="63"/>
      <c r="J9853" s="63"/>
    </row>
    <row r="9854" spans="1:10" s="64" customFormat="1" x14ac:dyDescent="0.25">
      <c r="A9854" s="61"/>
      <c r="B9854" s="62"/>
      <c r="C9854" s="62"/>
      <c r="D9854" s="62"/>
      <c r="E9854" s="28"/>
      <c r="F9854" s="63"/>
      <c r="G9854" s="63"/>
      <c r="H9854" s="63"/>
      <c r="I9854" s="63"/>
      <c r="J9854" s="63"/>
    </row>
    <row r="9855" spans="1:10" s="64" customFormat="1" x14ac:dyDescent="0.25">
      <c r="A9855" s="61"/>
      <c r="B9855" s="62"/>
      <c r="C9855" s="62"/>
      <c r="D9855" s="62"/>
      <c r="E9855" s="28"/>
      <c r="F9855" s="63"/>
      <c r="G9855" s="63"/>
      <c r="H9855" s="63"/>
      <c r="I9855" s="63"/>
      <c r="J9855" s="63"/>
    </row>
    <row r="9856" spans="1:10" s="64" customFormat="1" x14ac:dyDescent="0.25">
      <c r="A9856" s="61"/>
      <c r="B9856" s="62"/>
      <c r="C9856" s="62"/>
      <c r="D9856" s="62"/>
      <c r="E9856" s="28"/>
      <c r="F9856" s="63"/>
      <c r="G9856" s="63"/>
      <c r="H9856" s="63"/>
      <c r="I9856" s="63"/>
      <c r="J9856" s="63"/>
    </row>
    <row r="9857" spans="1:10" s="64" customFormat="1" x14ac:dyDescent="0.25">
      <c r="A9857" s="61"/>
      <c r="B9857" s="62"/>
      <c r="C9857" s="62"/>
      <c r="D9857" s="62"/>
      <c r="E9857" s="28"/>
      <c r="F9857" s="63"/>
      <c r="G9857" s="63"/>
      <c r="H9857" s="63"/>
      <c r="I9857" s="63"/>
      <c r="J9857" s="63"/>
    </row>
    <row r="9858" spans="1:10" s="64" customFormat="1" x14ac:dyDescent="0.25">
      <c r="A9858" s="61"/>
      <c r="B9858" s="62"/>
      <c r="C9858" s="62"/>
      <c r="D9858" s="62"/>
      <c r="E9858" s="28"/>
      <c r="F9858" s="63"/>
      <c r="G9858" s="63"/>
      <c r="H9858" s="63"/>
      <c r="I9858" s="63"/>
      <c r="J9858" s="63"/>
    </row>
    <row r="9859" spans="1:10" s="64" customFormat="1" x14ac:dyDescent="0.25">
      <c r="A9859" s="61"/>
      <c r="B9859" s="62"/>
      <c r="C9859" s="62"/>
      <c r="D9859" s="62"/>
      <c r="E9859" s="28"/>
      <c r="F9859" s="63"/>
      <c r="G9859" s="63"/>
      <c r="H9859" s="63"/>
      <c r="I9859" s="63"/>
      <c r="J9859" s="63"/>
    </row>
    <row r="9860" spans="1:10" s="64" customFormat="1" x14ac:dyDescent="0.25">
      <c r="A9860" s="61"/>
      <c r="B9860" s="62"/>
      <c r="C9860" s="62"/>
      <c r="D9860" s="62"/>
      <c r="E9860" s="28"/>
      <c r="F9860" s="63"/>
      <c r="G9860" s="63"/>
      <c r="H9860" s="63"/>
      <c r="I9860" s="63"/>
      <c r="J9860" s="63"/>
    </row>
    <row r="9861" spans="1:10" s="64" customFormat="1" x14ac:dyDescent="0.25">
      <c r="A9861" s="61"/>
      <c r="B9861" s="62"/>
      <c r="C9861" s="62"/>
      <c r="D9861" s="62"/>
      <c r="E9861" s="28"/>
      <c r="F9861" s="63"/>
      <c r="G9861" s="63"/>
      <c r="H9861" s="63"/>
      <c r="I9861" s="63"/>
      <c r="J9861" s="63"/>
    </row>
    <row r="9862" spans="1:10" s="64" customFormat="1" x14ac:dyDescent="0.25">
      <c r="A9862" s="61"/>
      <c r="B9862" s="62"/>
      <c r="C9862" s="62"/>
      <c r="D9862" s="62"/>
      <c r="E9862" s="28"/>
      <c r="F9862" s="63"/>
      <c r="G9862" s="63"/>
      <c r="H9862" s="63"/>
      <c r="I9862" s="63"/>
      <c r="J9862" s="63"/>
    </row>
    <row r="9863" spans="1:10" s="64" customFormat="1" x14ac:dyDescent="0.25">
      <c r="A9863" s="61"/>
      <c r="B9863" s="62"/>
      <c r="C9863" s="62"/>
      <c r="D9863" s="62"/>
      <c r="E9863" s="28"/>
      <c r="F9863" s="63"/>
      <c r="G9863" s="63"/>
      <c r="H9863" s="63"/>
      <c r="I9863" s="63"/>
      <c r="J9863" s="63"/>
    </row>
    <row r="9864" spans="1:10" s="64" customFormat="1" x14ac:dyDescent="0.25">
      <c r="A9864" s="61"/>
      <c r="B9864" s="62"/>
      <c r="C9864" s="62"/>
      <c r="D9864" s="62"/>
      <c r="E9864" s="28"/>
      <c r="F9864" s="63"/>
      <c r="G9864" s="63"/>
      <c r="H9864" s="63"/>
      <c r="I9864" s="63"/>
      <c r="J9864" s="63"/>
    </row>
    <row r="9865" spans="1:10" s="64" customFormat="1" x14ac:dyDescent="0.25">
      <c r="A9865" s="61"/>
      <c r="B9865" s="62"/>
      <c r="C9865" s="62"/>
      <c r="D9865" s="62"/>
      <c r="E9865" s="28"/>
      <c r="F9865" s="63"/>
      <c r="G9865" s="63"/>
      <c r="H9865" s="63"/>
      <c r="I9865" s="63"/>
      <c r="J9865" s="63"/>
    </row>
    <row r="9866" spans="1:10" s="64" customFormat="1" x14ac:dyDescent="0.25">
      <c r="A9866" s="61"/>
      <c r="B9866" s="62"/>
      <c r="C9866" s="62"/>
      <c r="D9866" s="62"/>
      <c r="E9866" s="28"/>
      <c r="F9866" s="63"/>
      <c r="G9866" s="63"/>
      <c r="H9866" s="63"/>
      <c r="I9866" s="63"/>
      <c r="J9866" s="63"/>
    </row>
    <row r="9867" spans="1:10" s="64" customFormat="1" x14ac:dyDescent="0.25">
      <c r="A9867" s="61"/>
      <c r="B9867" s="62"/>
      <c r="C9867" s="62"/>
      <c r="D9867" s="62"/>
      <c r="E9867" s="28"/>
      <c r="F9867" s="63"/>
      <c r="G9867" s="63"/>
      <c r="H9867" s="63"/>
      <c r="I9867" s="63"/>
      <c r="J9867" s="63"/>
    </row>
    <row r="9868" spans="1:10" s="64" customFormat="1" x14ac:dyDescent="0.25">
      <c r="A9868" s="61"/>
      <c r="B9868" s="62"/>
      <c r="C9868" s="62"/>
      <c r="D9868" s="62"/>
      <c r="E9868" s="28"/>
      <c r="F9868" s="63"/>
      <c r="G9868" s="63"/>
      <c r="H9868" s="63"/>
      <c r="I9868" s="63"/>
      <c r="J9868" s="63"/>
    </row>
    <row r="9869" spans="1:10" s="64" customFormat="1" x14ac:dyDescent="0.25">
      <c r="A9869" s="61"/>
      <c r="B9869" s="62"/>
      <c r="C9869" s="62"/>
      <c r="D9869" s="62"/>
      <c r="E9869" s="28"/>
      <c r="F9869" s="63"/>
      <c r="G9869" s="63"/>
      <c r="H9869" s="63"/>
      <c r="I9869" s="63"/>
      <c r="J9869" s="63"/>
    </row>
    <row r="9870" spans="1:10" s="64" customFormat="1" x14ac:dyDescent="0.25">
      <c r="A9870" s="61"/>
      <c r="B9870" s="62"/>
      <c r="C9870" s="62"/>
      <c r="D9870" s="62"/>
      <c r="E9870" s="28"/>
      <c r="F9870" s="63"/>
      <c r="G9870" s="63"/>
      <c r="H9870" s="63"/>
      <c r="I9870" s="63"/>
      <c r="J9870" s="63"/>
    </row>
    <row r="9871" spans="1:10" s="64" customFormat="1" x14ac:dyDescent="0.25">
      <c r="A9871" s="61"/>
      <c r="B9871" s="62"/>
      <c r="C9871" s="62"/>
      <c r="D9871" s="62"/>
      <c r="E9871" s="28"/>
      <c r="F9871" s="63"/>
      <c r="G9871" s="63"/>
      <c r="H9871" s="63"/>
      <c r="I9871" s="63"/>
      <c r="J9871" s="63"/>
    </row>
    <row r="9872" spans="1:10" s="64" customFormat="1" x14ac:dyDescent="0.25">
      <c r="A9872" s="61"/>
      <c r="B9872" s="62"/>
      <c r="C9872" s="62"/>
      <c r="D9872" s="62"/>
      <c r="E9872" s="28"/>
      <c r="F9872" s="63"/>
      <c r="G9872" s="63"/>
      <c r="H9872" s="63"/>
      <c r="I9872" s="63"/>
      <c r="J9872" s="63"/>
    </row>
    <row r="9873" spans="1:10" s="64" customFormat="1" x14ac:dyDescent="0.25">
      <c r="A9873" s="61"/>
      <c r="B9873" s="62"/>
      <c r="C9873" s="62"/>
      <c r="D9873" s="62"/>
      <c r="E9873" s="28"/>
      <c r="F9873" s="63"/>
      <c r="G9873" s="63"/>
      <c r="H9873" s="63"/>
      <c r="I9873" s="63"/>
      <c r="J9873" s="63"/>
    </row>
    <row r="9874" spans="1:10" s="64" customFormat="1" x14ac:dyDescent="0.25">
      <c r="A9874" s="61"/>
      <c r="B9874" s="62"/>
      <c r="C9874" s="62"/>
      <c r="D9874" s="62"/>
      <c r="E9874" s="28"/>
      <c r="F9874" s="63"/>
      <c r="G9874" s="63"/>
      <c r="H9874" s="63"/>
      <c r="I9874" s="63"/>
      <c r="J9874" s="63"/>
    </row>
    <row r="9875" spans="1:10" s="64" customFormat="1" x14ac:dyDescent="0.25">
      <c r="A9875" s="61"/>
      <c r="B9875" s="62"/>
      <c r="C9875" s="62"/>
      <c r="D9875" s="62"/>
      <c r="E9875" s="28"/>
      <c r="F9875" s="63"/>
      <c r="G9875" s="63"/>
      <c r="H9875" s="63"/>
      <c r="I9875" s="63"/>
      <c r="J9875" s="63"/>
    </row>
    <row r="9876" spans="1:10" s="64" customFormat="1" x14ac:dyDescent="0.25">
      <c r="A9876" s="61"/>
      <c r="B9876" s="62"/>
      <c r="C9876" s="62"/>
      <c r="D9876" s="62"/>
      <c r="E9876" s="28"/>
      <c r="F9876" s="63"/>
      <c r="G9876" s="63"/>
      <c r="H9876" s="63"/>
      <c r="I9876" s="63"/>
      <c r="J9876" s="63"/>
    </row>
    <row r="9877" spans="1:10" s="64" customFormat="1" x14ac:dyDescent="0.25">
      <c r="A9877" s="61"/>
      <c r="B9877" s="62"/>
      <c r="C9877" s="62"/>
      <c r="D9877" s="62"/>
      <c r="E9877" s="28"/>
      <c r="F9877" s="63"/>
      <c r="G9877" s="63"/>
      <c r="H9877" s="63"/>
      <c r="I9877" s="63"/>
      <c r="J9877" s="63"/>
    </row>
    <row r="9878" spans="1:10" s="64" customFormat="1" x14ac:dyDescent="0.25">
      <c r="A9878" s="61"/>
      <c r="B9878" s="62"/>
      <c r="C9878" s="62"/>
      <c r="D9878" s="62"/>
      <c r="E9878" s="28"/>
      <c r="F9878" s="63"/>
      <c r="G9878" s="63"/>
      <c r="H9878" s="63"/>
      <c r="I9878" s="63"/>
      <c r="J9878" s="63"/>
    </row>
    <row r="9879" spans="1:10" s="64" customFormat="1" x14ac:dyDescent="0.25">
      <c r="A9879" s="61"/>
      <c r="B9879" s="62"/>
      <c r="C9879" s="62"/>
      <c r="D9879" s="62"/>
      <c r="E9879" s="28"/>
      <c r="F9879" s="63"/>
      <c r="G9879" s="63"/>
      <c r="H9879" s="63"/>
      <c r="I9879" s="63"/>
      <c r="J9879" s="63"/>
    </row>
    <row r="9880" spans="1:10" s="64" customFormat="1" x14ac:dyDescent="0.25">
      <c r="A9880" s="61"/>
      <c r="B9880" s="62"/>
      <c r="C9880" s="62"/>
      <c r="D9880" s="62"/>
      <c r="E9880" s="28"/>
      <c r="F9880" s="63"/>
      <c r="G9880" s="63"/>
      <c r="H9880" s="63"/>
      <c r="I9880" s="63"/>
      <c r="J9880" s="63"/>
    </row>
    <row r="9881" spans="1:10" s="64" customFormat="1" x14ac:dyDescent="0.25">
      <c r="A9881" s="61"/>
      <c r="B9881" s="62"/>
      <c r="C9881" s="62"/>
      <c r="D9881" s="62"/>
      <c r="E9881" s="28"/>
      <c r="F9881" s="63"/>
      <c r="G9881" s="63"/>
      <c r="H9881" s="63"/>
      <c r="I9881" s="63"/>
      <c r="J9881" s="63"/>
    </row>
    <row r="9882" spans="1:10" s="64" customFormat="1" x14ac:dyDescent="0.25">
      <c r="A9882" s="61"/>
      <c r="B9882" s="62"/>
      <c r="C9882" s="62"/>
      <c r="D9882" s="62"/>
      <c r="E9882" s="28"/>
      <c r="F9882" s="63"/>
      <c r="G9882" s="63"/>
      <c r="H9882" s="63"/>
      <c r="I9882" s="63"/>
      <c r="J9882" s="63"/>
    </row>
    <row r="9883" spans="1:10" s="64" customFormat="1" x14ac:dyDescent="0.25">
      <c r="A9883" s="61"/>
      <c r="B9883" s="62"/>
      <c r="C9883" s="62"/>
      <c r="D9883" s="62"/>
      <c r="E9883" s="28"/>
      <c r="F9883" s="63"/>
      <c r="G9883" s="63"/>
      <c r="H9883" s="63"/>
      <c r="I9883" s="63"/>
      <c r="J9883" s="63"/>
    </row>
    <row r="9884" spans="1:10" s="64" customFormat="1" x14ac:dyDescent="0.25">
      <c r="A9884" s="61"/>
      <c r="B9884" s="62"/>
      <c r="C9884" s="62"/>
      <c r="D9884" s="62"/>
      <c r="E9884" s="28"/>
      <c r="F9884" s="63"/>
      <c r="G9884" s="63"/>
      <c r="H9884" s="63"/>
      <c r="I9884" s="63"/>
      <c r="J9884" s="63"/>
    </row>
    <row r="9885" spans="1:10" s="64" customFormat="1" x14ac:dyDescent="0.25">
      <c r="A9885" s="61"/>
      <c r="B9885" s="62"/>
      <c r="C9885" s="62"/>
      <c r="D9885" s="62"/>
      <c r="E9885" s="28"/>
      <c r="F9885" s="63"/>
      <c r="G9885" s="63"/>
      <c r="H9885" s="63"/>
      <c r="I9885" s="63"/>
      <c r="J9885" s="63"/>
    </row>
    <row r="9886" spans="1:10" s="64" customFormat="1" x14ac:dyDescent="0.25">
      <c r="A9886" s="61"/>
      <c r="B9886" s="62"/>
      <c r="C9886" s="62"/>
      <c r="D9886" s="62"/>
      <c r="E9886" s="28"/>
      <c r="F9886" s="63"/>
      <c r="G9886" s="63"/>
      <c r="H9886" s="63"/>
      <c r="I9886" s="63"/>
      <c r="J9886" s="63"/>
    </row>
    <row r="9887" spans="1:10" s="64" customFormat="1" x14ac:dyDescent="0.25">
      <c r="A9887" s="61"/>
      <c r="B9887" s="62"/>
      <c r="C9887" s="62"/>
      <c r="D9887" s="62"/>
      <c r="E9887" s="28"/>
      <c r="F9887" s="63"/>
      <c r="G9887" s="63"/>
      <c r="H9887" s="63"/>
      <c r="I9887" s="63"/>
      <c r="J9887" s="63"/>
    </row>
    <row r="9888" spans="1:10" s="64" customFormat="1" x14ac:dyDescent="0.25">
      <c r="A9888" s="61"/>
      <c r="B9888" s="62"/>
      <c r="C9888" s="62"/>
      <c r="D9888" s="62"/>
      <c r="E9888" s="28"/>
      <c r="F9888" s="63"/>
      <c r="G9888" s="63"/>
      <c r="H9888" s="63"/>
      <c r="I9888" s="63"/>
      <c r="J9888" s="63"/>
    </row>
    <row r="9889" spans="1:10" s="64" customFormat="1" x14ac:dyDescent="0.25">
      <c r="A9889" s="61"/>
      <c r="B9889" s="62"/>
      <c r="C9889" s="62"/>
      <c r="D9889" s="62"/>
      <c r="E9889" s="28"/>
      <c r="F9889" s="63"/>
      <c r="G9889" s="63"/>
      <c r="H9889" s="63"/>
      <c r="I9889" s="63"/>
      <c r="J9889" s="63"/>
    </row>
    <row r="9890" spans="1:10" s="64" customFormat="1" x14ac:dyDescent="0.25">
      <c r="A9890" s="61"/>
      <c r="B9890" s="62"/>
      <c r="C9890" s="62"/>
      <c r="D9890" s="62"/>
      <c r="E9890" s="28"/>
      <c r="F9890" s="63"/>
      <c r="G9890" s="63"/>
      <c r="H9890" s="63"/>
      <c r="I9890" s="63"/>
      <c r="J9890" s="63"/>
    </row>
    <row r="9891" spans="1:10" s="64" customFormat="1" x14ac:dyDescent="0.25">
      <c r="A9891" s="61"/>
      <c r="B9891" s="62"/>
      <c r="C9891" s="62"/>
      <c r="D9891" s="62"/>
      <c r="E9891" s="28"/>
      <c r="F9891" s="63"/>
      <c r="G9891" s="63"/>
      <c r="H9891" s="63"/>
      <c r="I9891" s="63"/>
      <c r="J9891" s="63"/>
    </row>
    <row r="9892" spans="1:10" s="64" customFormat="1" x14ac:dyDescent="0.25">
      <c r="A9892" s="61"/>
      <c r="B9892" s="62"/>
      <c r="C9892" s="62"/>
      <c r="D9892" s="62"/>
      <c r="E9892" s="28"/>
      <c r="F9892" s="63"/>
      <c r="G9892" s="63"/>
      <c r="H9892" s="63"/>
      <c r="I9892" s="63"/>
      <c r="J9892" s="63"/>
    </row>
    <row r="9893" spans="1:10" s="64" customFormat="1" x14ac:dyDescent="0.25">
      <c r="A9893" s="61"/>
      <c r="B9893" s="62"/>
      <c r="C9893" s="62"/>
      <c r="D9893" s="62"/>
      <c r="E9893" s="28"/>
      <c r="F9893" s="63"/>
      <c r="G9893" s="63"/>
      <c r="H9893" s="63"/>
      <c r="I9893" s="63"/>
      <c r="J9893" s="63"/>
    </row>
    <row r="9894" spans="1:10" s="64" customFormat="1" x14ac:dyDescent="0.25">
      <c r="A9894" s="61"/>
      <c r="B9894" s="62"/>
      <c r="C9894" s="62"/>
      <c r="D9894" s="62"/>
      <c r="E9894" s="28"/>
      <c r="F9894" s="63"/>
      <c r="G9894" s="63"/>
      <c r="H9894" s="63"/>
      <c r="I9894" s="63"/>
      <c r="J9894" s="63"/>
    </row>
    <row r="9895" spans="1:10" s="64" customFormat="1" x14ac:dyDescent="0.25">
      <c r="A9895" s="61"/>
      <c r="B9895" s="62"/>
      <c r="C9895" s="62"/>
      <c r="D9895" s="62"/>
      <c r="E9895" s="28"/>
      <c r="F9895" s="63"/>
      <c r="G9895" s="63"/>
      <c r="H9895" s="63"/>
      <c r="I9895" s="63"/>
      <c r="J9895" s="63"/>
    </row>
    <row r="9896" spans="1:10" s="64" customFormat="1" x14ac:dyDescent="0.25">
      <c r="A9896" s="61"/>
      <c r="B9896" s="62"/>
      <c r="C9896" s="62"/>
      <c r="D9896" s="62"/>
      <c r="E9896" s="28"/>
      <c r="F9896" s="63"/>
      <c r="G9896" s="63"/>
      <c r="H9896" s="63"/>
      <c r="I9896" s="63"/>
      <c r="J9896" s="63"/>
    </row>
    <row r="9897" spans="1:10" s="64" customFormat="1" x14ac:dyDescent="0.25">
      <c r="A9897" s="61"/>
      <c r="B9897" s="62"/>
      <c r="C9897" s="62"/>
      <c r="D9897" s="62"/>
      <c r="E9897" s="28"/>
      <c r="F9897" s="63"/>
      <c r="G9897" s="63"/>
      <c r="H9897" s="63"/>
      <c r="I9897" s="63"/>
      <c r="J9897" s="63"/>
    </row>
    <row r="9898" spans="1:10" s="64" customFormat="1" x14ac:dyDescent="0.25">
      <c r="A9898" s="61"/>
      <c r="B9898" s="62"/>
      <c r="C9898" s="62"/>
      <c r="D9898" s="62"/>
      <c r="E9898" s="28"/>
      <c r="F9898" s="63"/>
      <c r="G9898" s="63"/>
      <c r="H9898" s="63"/>
      <c r="I9898" s="63"/>
      <c r="J9898" s="63"/>
    </row>
    <row r="9899" spans="1:10" s="64" customFormat="1" x14ac:dyDescent="0.25">
      <c r="A9899" s="61"/>
      <c r="B9899" s="62"/>
      <c r="C9899" s="62"/>
      <c r="D9899" s="62"/>
      <c r="E9899" s="28"/>
      <c r="F9899" s="63"/>
      <c r="G9899" s="63"/>
      <c r="H9899" s="63"/>
      <c r="I9899" s="63"/>
      <c r="J9899" s="63"/>
    </row>
    <row r="9900" spans="1:10" s="64" customFormat="1" x14ac:dyDescent="0.25">
      <c r="A9900" s="61"/>
      <c r="B9900" s="62"/>
      <c r="C9900" s="62"/>
      <c r="D9900" s="62"/>
      <c r="E9900" s="28"/>
      <c r="F9900" s="63"/>
      <c r="G9900" s="63"/>
      <c r="H9900" s="63"/>
      <c r="I9900" s="63"/>
      <c r="J9900" s="63"/>
    </row>
    <row r="9901" spans="1:10" s="64" customFormat="1" x14ac:dyDescent="0.25">
      <c r="A9901" s="61"/>
      <c r="B9901" s="62"/>
      <c r="C9901" s="62"/>
      <c r="D9901" s="62"/>
      <c r="E9901" s="28"/>
      <c r="F9901" s="63"/>
      <c r="G9901" s="63"/>
      <c r="H9901" s="63"/>
      <c r="I9901" s="63"/>
      <c r="J9901" s="63"/>
    </row>
    <row r="9902" spans="1:10" s="64" customFormat="1" x14ac:dyDescent="0.25">
      <c r="A9902" s="61"/>
      <c r="B9902" s="62"/>
      <c r="C9902" s="62"/>
      <c r="D9902" s="62"/>
      <c r="E9902" s="28"/>
      <c r="F9902" s="63"/>
      <c r="G9902" s="63"/>
      <c r="H9902" s="63"/>
      <c r="I9902" s="63"/>
      <c r="J9902" s="63"/>
    </row>
    <row r="9903" spans="1:10" s="64" customFormat="1" x14ac:dyDescent="0.25">
      <c r="A9903" s="61"/>
      <c r="B9903" s="62"/>
      <c r="C9903" s="62"/>
      <c r="D9903" s="62"/>
      <c r="E9903" s="28"/>
      <c r="F9903" s="63"/>
      <c r="G9903" s="63"/>
      <c r="H9903" s="63"/>
      <c r="I9903" s="63"/>
      <c r="J9903" s="63"/>
    </row>
    <row r="9904" spans="1:10" s="64" customFormat="1" x14ac:dyDescent="0.25">
      <c r="A9904" s="61"/>
      <c r="B9904" s="62"/>
      <c r="C9904" s="62"/>
      <c r="D9904" s="62"/>
      <c r="E9904" s="28"/>
      <c r="F9904" s="63"/>
      <c r="G9904" s="63"/>
      <c r="H9904" s="63"/>
      <c r="I9904" s="63"/>
      <c r="J9904" s="63"/>
    </row>
    <row r="9905" spans="1:10" s="64" customFormat="1" x14ac:dyDescent="0.25">
      <c r="A9905" s="61"/>
      <c r="B9905" s="62"/>
      <c r="C9905" s="62"/>
      <c r="D9905" s="62"/>
      <c r="E9905" s="28"/>
      <c r="F9905" s="63"/>
      <c r="G9905" s="63"/>
      <c r="H9905" s="63"/>
      <c r="I9905" s="63"/>
      <c r="J9905" s="63"/>
    </row>
    <row r="9906" spans="1:10" s="64" customFormat="1" x14ac:dyDescent="0.25">
      <c r="A9906" s="61"/>
      <c r="B9906" s="62"/>
      <c r="C9906" s="62"/>
      <c r="D9906" s="62"/>
      <c r="E9906" s="28"/>
      <c r="F9906" s="63"/>
      <c r="G9906" s="63"/>
      <c r="H9906" s="63"/>
      <c r="I9906" s="63"/>
      <c r="J9906" s="63"/>
    </row>
    <row r="9907" spans="1:10" s="64" customFormat="1" x14ac:dyDescent="0.25">
      <c r="A9907" s="61"/>
      <c r="B9907" s="62"/>
      <c r="C9907" s="62"/>
      <c r="D9907" s="62"/>
      <c r="E9907" s="28"/>
      <c r="F9907" s="63"/>
      <c r="G9907" s="63"/>
      <c r="H9907" s="63"/>
      <c r="I9907" s="63"/>
      <c r="J9907" s="63"/>
    </row>
    <row r="9908" spans="1:10" s="64" customFormat="1" x14ac:dyDescent="0.25">
      <c r="A9908" s="61"/>
      <c r="B9908" s="62"/>
      <c r="C9908" s="62"/>
      <c r="D9908" s="62"/>
      <c r="E9908" s="28"/>
      <c r="F9908" s="63"/>
      <c r="G9908" s="63"/>
      <c r="H9908" s="63"/>
      <c r="I9908" s="63"/>
      <c r="J9908" s="63"/>
    </row>
    <row r="9909" spans="1:10" s="64" customFormat="1" x14ac:dyDescent="0.25">
      <c r="A9909" s="61"/>
      <c r="B9909" s="62"/>
      <c r="C9909" s="62"/>
      <c r="D9909" s="62"/>
      <c r="E9909" s="28"/>
      <c r="F9909" s="63"/>
      <c r="G9909" s="63"/>
      <c r="H9909" s="63"/>
      <c r="I9909" s="63"/>
      <c r="J9909" s="63"/>
    </row>
    <row r="9910" spans="1:10" s="64" customFormat="1" x14ac:dyDescent="0.25">
      <c r="A9910" s="61"/>
      <c r="B9910" s="62"/>
      <c r="C9910" s="62"/>
      <c r="D9910" s="62"/>
      <c r="E9910" s="28"/>
      <c r="F9910" s="63"/>
      <c r="G9910" s="63"/>
      <c r="H9910" s="63"/>
      <c r="I9910" s="63"/>
      <c r="J9910" s="63"/>
    </row>
    <row r="9911" spans="1:10" s="64" customFormat="1" x14ac:dyDescent="0.25">
      <c r="A9911" s="61"/>
      <c r="B9911" s="62"/>
      <c r="C9911" s="62"/>
      <c r="D9911" s="62"/>
      <c r="E9911" s="28"/>
      <c r="F9911" s="63"/>
      <c r="G9911" s="63"/>
      <c r="H9911" s="63"/>
      <c r="I9911" s="63"/>
      <c r="J9911" s="63"/>
    </row>
    <row r="9912" spans="1:10" s="64" customFormat="1" x14ac:dyDescent="0.25">
      <c r="A9912" s="61"/>
      <c r="B9912" s="62"/>
      <c r="C9912" s="62"/>
      <c r="D9912" s="62"/>
      <c r="E9912" s="28"/>
      <c r="F9912" s="63"/>
      <c r="G9912" s="63"/>
      <c r="H9912" s="63"/>
      <c r="I9912" s="63"/>
      <c r="J9912" s="63"/>
    </row>
    <row r="9913" spans="1:10" s="64" customFormat="1" x14ac:dyDescent="0.25">
      <c r="A9913" s="61"/>
      <c r="B9913" s="62"/>
      <c r="C9913" s="62"/>
      <c r="D9913" s="62"/>
      <c r="E9913" s="28"/>
      <c r="F9913" s="63"/>
      <c r="G9913" s="63"/>
      <c r="H9913" s="63"/>
      <c r="I9913" s="63"/>
      <c r="J9913" s="63"/>
    </row>
    <row r="9914" spans="1:10" s="64" customFormat="1" x14ac:dyDescent="0.25">
      <c r="A9914" s="61"/>
      <c r="B9914" s="62"/>
      <c r="C9914" s="62"/>
      <c r="D9914" s="62"/>
      <c r="E9914" s="28"/>
      <c r="F9914" s="63"/>
      <c r="G9914" s="63"/>
      <c r="H9914" s="63"/>
      <c r="I9914" s="63"/>
      <c r="J9914" s="63"/>
    </row>
    <row r="9915" spans="1:10" s="64" customFormat="1" x14ac:dyDescent="0.25">
      <c r="A9915" s="61"/>
      <c r="B9915" s="62"/>
      <c r="C9915" s="62"/>
      <c r="D9915" s="62"/>
      <c r="E9915" s="28"/>
      <c r="F9915" s="63"/>
      <c r="G9915" s="63"/>
      <c r="H9915" s="63"/>
      <c r="I9915" s="63"/>
      <c r="J9915" s="63"/>
    </row>
    <row r="9916" spans="1:10" s="64" customFormat="1" x14ac:dyDescent="0.25">
      <c r="A9916" s="61"/>
      <c r="B9916" s="62"/>
      <c r="C9916" s="62"/>
      <c r="D9916" s="62"/>
      <c r="E9916" s="28"/>
      <c r="F9916" s="63"/>
      <c r="G9916" s="63"/>
      <c r="H9916" s="63"/>
      <c r="I9916" s="63"/>
      <c r="J9916" s="63"/>
    </row>
    <row r="9917" spans="1:10" s="64" customFormat="1" x14ac:dyDescent="0.25">
      <c r="A9917" s="61"/>
      <c r="B9917" s="62"/>
      <c r="C9917" s="62"/>
      <c r="D9917" s="62"/>
      <c r="E9917" s="28"/>
      <c r="F9917" s="63"/>
      <c r="G9917" s="63"/>
      <c r="H9917" s="63"/>
      <c r="I9917" s="63"/>
      <c r="J9917" s="63"/>
    </row>
    <row r="9918" spans="1:10" s="64" customFormat="1" x14ac:dyDescent="0.25">
      <c r="A9918" s="61"/>
      <c r="B9918" s="62"/>
      <c r="C9918" s="62"/>
      <c r="D9918" s="62"/>
      <c r="E9918" s="28"/>
      <c r="F9918" s="63"/>
      <c r="G9918" s="63"/>
      <c r="H9918" s="63"/>
      <c r="I9918" s="63"/>
      <c r="J9918" s="63"/>
    </row>
    <row r="9919" spans="1:10" s="64" customFormat="1" x14ac:dyDescent="0.25">
      <c r="A9919" s="61"/>
      <c r="B9919" s="62"/>
      <c r="C9919" s="62"/>
      <c r="D9919" s="62"/>
      <c r="E9919" s="28"/>
      <c r="F9919" s="63"/>
      <c r="G9919" s="63"/>
      <c r="H9919" s="63"/>
      <c r="I9919" s="63"/>
      <c r="J9919" s="63"/>
    </row>
    <row r="9920" spans="1:10" s="64" customFormat="1" x14ac:dyDescent="0.25">
      <c r="A9920" s="61"/>
      <c r="B9920" s="62"/>
      <c r="C9920" s="62"/>
      <c r="D9920" s="62"/>
      <c r="E9920" s="28"/>
      <c r="F9920" s="63"/>
      <c r="G9920" s="63"/>
      <c r="H9920" s="63"/>
      <c r="I9920" s="63"/>
      <c r="J9920" s="63"/>
    </row>
    <row r="9921" spans="1:10" s="64" customFormat="1" x14ac:dyDescent="0.25">
      <c r="A9921" s="61"/>
      <c r="B9921" s="62"/>
      <c r="C9921" s="62"/>
      <c r="D9921" s="62"/>
      <c r="E9921" s="28"/>
      <c r="F9921" s="63"/>
      <c r="G9921" s="63"/>
      <c r="H9921" s="63"/>
      <c r="I9921" s="63"/>
      <c r="J9921" s="63"/>
    </row>
    <row r="9922" spans="1:10" s="64" customFormat="1" x14ac:dyDescent="0.25">
      <c r="A9922" s="61"/>
      <c r="B9922" s="62"/>
      <c r="C9922" s="62"/>
      <c r="D9922" s="62"/>
      <c r="E9922" s="28"/>
      <c r="F9922" s="63"/>
      <c r="G9922" s="63"/>
      <c r="H9922" s="63"/>
      <c r="I9922" s="63"/>
      <c r="J9922" s="63"/>
    </row>
    <row r="9923" spans="1:10" s="64" customFormat="1" x14ac:dyDescent="0.25">
      <c r="A9923" s="61"/>
      <c r="B9923" s="62"/>
      <c r="C9923" s="62"/>
      <c r="D9923" s="62"/>
      <c r="E9923" s="28"/>
      <c r="F9923" s="63"/>
      <c r="G9923" s="63"/>
      <c r="H9923" s="63"/>
      <c r="I9923" s="63"/>
      <c r="J9923" s="63"/>
    </row>
    <row r="9924" spans="1:10" s="64" customFormat="1" x14ac:dyDescent="0.25">
      <c r="A9924" s="61"/>
      <c r="B9924" s="62"/>
      <c r="C9924" s="62"/>
      <c r="D9924" s="62"/>
      <c r="E9924" s="28"/>
      <c r="F9924" s="63"/>
      <c r="G9924" s="63"/>
      <c r="H9924" s="63"/>
      <c r="I9924" s="63"/>
      <c r="J9924" s="63"/>
    </row>
    <row r="9925" spans="1:10" s="64" customFormat="1" x14ac:dyDescent="0.25">
      <c r="A9925" s="61"/>
      <c r="B9925" s="62"/>
      <c r="C9925" s="62"/>
      <c r="D9925" s="62"/>
      <c r="E9925" s="28"/>
      <c r="F9925" s="63"/>
      <c r="G9925" s="63"/>
      <c r="H9925" s="63"/>
      <c r="I9925" s="63"/>
      <c r="J9925" s="63"/>
    </row>
    <row r="9926" spans="1:10" s="64" customFormat="1" x14ac:dyDescent="0.25">
      <c r="A9926" s="61"/>
      <c r="B9926" s="62"/>
      <c r="C9926" s="62"/>
      <c r="D9926" s="62"/>
      <c r="E9926" s="28"/>
      <c r="F9926" s="63"/>
      <c r="G9926" s="63"/>
      <c r="H9926" s="63"/>
      <c r="I9926" s="63"/>
      <c r="J9926" s="63"/>
    </row>
    <row r="9927" spans="1:10" s="64" customFormat="1" x14ac:dyDescent="0.25">
      <c r="A9927" s="61"/>
      <c r="B9927" s="62"/>
      <c r="C9927" s="62"/>
      <c r="D9927" s="62"/>
      <c r="E9927" s="28"/>
      <c r="F9927" s="63"/>
      <c r="G9927" s="63"/>
      <c r="H9927" s="63"/>
      <c r="I9927" s="63"/>
      <c r="J9927" s="63"/>
    </row>
    <row r="9928" spans="1:10" s="64" customFormat="1" x14ac:dyDescent="0.25">
      <c r="A9928" s="61"/>
      <c r="B9928" s="62"/>
      <c r="C9928" s="62"/>
      <c r="D9928" s="62"/>
      <c r="E9928" s="28"/>
      <c r="F9928" s="63"/>
      <c r="G9928" s="63"/>
      <c r="H9928" s="63"/>
      <c r="I9928" s="63"/>
      <c r="J9928" s="63"/>
    </row>
    <row r="9929" spans="1:10" x14ac:dyDescent="0.25">
      <c r="A9929" s="61"/>
      <c r="B9929" s="62"/>
    </row>
    <row r="9930" spans="1:10" x14ac:dyDescent="0.25">
      <c r="A9930" s="61"/>
      <c r="B9930" s="62"/>
    </row>
    <row r="9931" spans="1:10" x14ac:dyDescent="0.25">
      <c r="A9931" s="61"/>
      <c r="B9931" s="62"/>
    </row>
    <row r="9932" spans="1:10" x14ac:dyDescent="0.25">
      <c r="A9932" s="61"/>
      <c r="B9932" s="62"/>
    </row>
    <row r="9933" spans="1:10" x14ac:dyDescent="0.25">
      <c r="A9933" s="61"/>
      <c r="B9933" s="62"/>
    </row>
    <row r="9934" spans="1:10" x14ac:dyDescent="0.25">
      <c r="A9934" s="61"/>
      <c r="B9934" s="62"/>
    </row>
  </sheetData>
  <autoFilter ref="J1:J9935"/>
  <mergeCells count="11">
    <mergeCell ref="I1:J1"/>
    <mergeCell ref="D5:D6"/>
    <mergeCell ref="A3:J3"/>
    <mergeCell ref="C4:H4"/>
    <mergeCell ref="E5:H5"/>
    <mergeCell ref="C5:C6"/>
    <mergeCell ref="I4:I6"/>
    <mergeCell ref="J4:J6"/>
    <mergeCell ref="A4:A6"/>
    <mergeCell ref="B4:B6"/>
    <mergeCell ref="A2:K2"/>
  </mergeCells>
  <pageMargins left="0.27559055118110237" right="0.15748031496062992" top="0.35433070866141736" bottom="0.27559055118110237" header="0.15748031496062992" footer="0.15748031496062992"/>
  <pageSetup paperSize="9" scale="10" fitToHeight="0" orientation="landscape" r:id="rId1"/>
  <rowBreaks count="56" manualBreakCount="56">
    <brk id="83" max="16383" man="1"/>
    <brk id="166" max="16383" man="1"/>
    <brk id="243" max="16383" man="1"/>
    <brk id="333" max="16383" man="1"/>
    <brk id="422" max="16383" man="1"/>
    <brk id="504" max="16383" man="1"/>
    <brk id="590" max="16383" man="1"/>
    <brk id="661" max="16383" man="1"/>
    <brk id="743" max="16383" man="1"/>
    <brk id="804" max="16383" man="1"/>
    <brk id="877" max="16383" man="1"/>
    <brk id="949" max="16383" man="1"/>
    <brk id="1018" max="16383" man="1"/>
    <brk id="1080" max="16383" man="1"/>
    <brk id="1202" max="16383" man="1"/>
    <brk id="1256" max="16383" man="1"/>
    <brk id="1346" max="16383" man="1"/>
    <brk id="1424" max="16383" man="1"/>
    <brk id="1491" max="16383" man="1"/>
    <brk id="1563" max="16383" man="1"/>
    <brk id="1615" max="16383" man="1"/>
    <brk id="1686" max="16383" man="1"/>
    <brk id="1763" max="16383" man="1"/>
    <brk id="1834" max="16383" man="1"/>
    <brk id="1901" max="16383" man="1"/>
    <brk id="1979" max="16383" man="1"/>
    <brk id="2049" max="16383" man="1"/>
    <brk id="2118" max="16383" man="1"/>
    <brk id="2195" max="16383" man="1"/>
    <brk id="2283" max="16383" man="1"/>
    <brk id="2364" max="16383" man="1"/>
    <brk id="2448" max="16383" man="1"/>
    <brk id="2530" max="16383" man="1"/>
    <brk id="2622" max="16383" man="1"/>
    <brk id="2710" max="16383" man="1"/>
    <brk id="2791" max="16383" man="1"/>
    <brk id="2952" max="16383" man="1"/>
    <brk id="3016" max="16383" man="1"/>
    <brk id="3730" max="16383" man="1"/>
    <brk id="3755" max="16383" man="1"/>
    <brk id="3791" max="16383" man="1"/>
    <brk id="3854" max="16383" man="1"/>
    <brk id="3917" max="16383" man="1"/>
    <brk id="3980" max="16383" man="1"/>
    <brk id="4030" max="16383" man="1"/>
    <brk id="4073" max="16383" man="1"/>
    <brk id="4117" max="16383" man="1"/>
    <brk id="4160" max="16383" man="1"/>
    <brk id="4212" max="16383" man="1"/>
    <brk id="4253" max="16383" man="1"/>
    <brk id="4291" max="16383" man="1"/>
    <brk id="4333" max="16383" man="1"/>
    <brk id="4375" max="16383" man="1"/>
    <brk id="4421" max="16383" man="1"/>
    <brk id="4461" max="16383" man="1"/>
    <brk id="4506" max="16383" man="1"/>
  </rowBreaks>
  <colBreaks count="1" manualBreakCount="1">
    <brk id="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06"/>
  <sheetViews>
    <sheetView topLeftCell="A249" zoomScale="96" zoomScaleNormal="96" workbookViewId="0">
      <selection activeCell="A6" sqref="A6:C306"/>
    </sheetView>
  </sheetViews>
  <sheetFormatPr defaultRowHeight="15" x14ac:dyDescent="0.25"/>
  <cols>
    <col min="1" max="1" width="33.5703125" style="73" customWidth="1"/>
    <col min="2" max="2" width="44.7109375" style="74" customWidth="1"/>
    <col min="3" max="3" width="22.140625" style="66" customWidth="1"/>
    <col min="4" max="4" width="15.140625" style="66" customWidth="1"/>
    <col min="5" max="5" width="18.85546875" style="66" customWidth="1"/>
    <col min="6" max="6" width="14.5703125" style="66" customWidth="1"/>
    <col min="7" max="7" width="9.28515625" style="51" customWidth="1"/>
    <col min="8" max="8" width="17.28515625" style="51" customWidth="1"/>
    <col min="9" max="9" width="12.28515625" style="51" customWidth="1"/>
    <col min="10" max="10" width="8.5703125" style="51" customWidth="1"/>
    <col min="11" max="11" width="7.28515625" style="51" customWidth="1"/>
    <col min="12" max="12" width="14" style="51" customWidth="1"/>
    <col min="13" max="13" width="13.140625" style="51" customWidth="1"/>
    <col min="14" max="14" width="14" style="51" customWidth="1"/>
    <col min="15" max="15" width="15.42578125" style="51" customWidth="1"/>
    <col min="16" max="16384" width="9.140625" style="50"/>
  </cols>
  <sheetData>
    <row r="1" spans="1:16" x14ac:dyDescent="0.25">
      <c r="A1" s="164" t="s">
        <v>363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x14ac:dyDescent="0.25">
      <c r="C2" s="87"/>
      <c r="D2" s="87"/>
      <c r="E2" s="87"/>
    </row>
    <row r="3" spans="1:16" x14ac:dyDescent="0.25">
      <c r="A3" s="167" t="s">
        <v>53</v>
      </c>
      <c r="B3" s="167" t="s">
        <v>14</v>
      </c>
      <c r="C3" s="165" t="s">
        <v>56</v>
      </c>
      <c r="D3" s="166" t="s">
        <v>15</v>
      </c>
      <c r="E3" s="166"/>
      <c r="F3" s="166"/>
      <c r="G3" s="166"/>
      <c r="H3" s="166"/>
      <c r="I3" s="166"/>
      <c r="J3" s="166"/>
      <c r="K3" s="166"/>
      <c r="L3" s="166" t="s">
        <v>16</v>
      </c>
      <c r="M3" s="166" t="s">
        <v>17</v>
      </c>
      <c r="N3" s="166"/>
      <c r="O3" s="166"/>
    </row>
    <row r="4" spans="1:16" ht="41.25" x14ac:dyDescent="0.25">
      <c r="A4" s="167"/>
      <c r="B4" s="167"/>
      <c r="C4" s="165"/>
      <c r="D4" s="88" t="s">
        <v>57</v>
      </c>
      <c r="E4" s="89" t="s">
        <v>58</v>
      </c>
      <c r="F4" s="75" t="s">
        <v>18</v>
      </c>
      <c r="G4" s="52" t="s">
        <v>19</v>
      </c>
      <c r="H4" s="52" t="s">
        <v>20</v>
      </c>
      <c r="I4" s="52" t="s">
        <v>21</v>
      </c>
      <c r="J4" s="52" t="s">
        <v>22</v>
      </c>
      <c r="K4" s="52" t="s">
        <v>23</v>
      </c>
      <c r="L4" s="166"/>
      <c r="M4" s="53" t="s">
        <v>24</v>
      </c>
      <c r="N4" s="54" t="s">
        <v>59</v>
      </c>
      <c r="O4" s="54" t="s">
        <v>60</v>
      </c>
    </row>
    <row r="5" spans="1:16" s="57" customFormat="1" ht="11.25" x14ac:dyDescent="0.2">
      <c r="A5" s="90">
        <v>1</v>
      </c>
      <c r="B5" s="90">
        <v>2</v>
      </c>
      <c r="C5" s="91">
        <v>3</v>
      </c>
      <c r="D5" s="91">
        <v>4</v>
      </c>
      <c r="E5" s="91">
        <v>5</v>
      </c>
      <c r="F5" s="67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6">
        <v>14</v>
      </c>
      <c r="O5" s="56">
        <v>15</v>
      </c>
    </row>
    <row r="6" spans="1:16" s="57" customFormat="1" ht="31.5" x14ac:dyDescent="0.25">
      <c r="A6" s="92" t="s">
        <v>162</v>
      </c>
      <c r="B6" s="93" t="s">
        <v>63</v>
      </c>
      <c r="C6" s="94">
        <v>1747174.08</v>
      </c>
      <c r="D6" s="94">
        <v>1747174.08</v>
      </c>
      <c r="E6" s="94">
        <v>1747174.08</v>
      </c>
      <c r="F6" s="152">
        <f>F8</f>
        <v>0</v>
      </c>
      <c r="G6" s="152">
        <f t="shared" ref="G6:O6" si="0">G8</f>
        <v>0</v>
      </c>
      <c r="H6" s="152">
        <f t="shared" si="0"/>
        <v>0</v>
      </c>
      <c r="I6" s="152">
        <f t="shared" si="0"/>
        <v>0</v>
      </c>
      <c r="J6" s="152">
        <f t="shared" si="0"/>
        <v>0</v>
      </c>
      <c r="K6" s="152">
        <f t="shared" si="0"/>
        <v>0</v>
      </c>
      <c r="L6" s="152">
        <f t="shared" si="0"/>
        <v>0</v>
      </c>
      <c r="M6" s="152">
        <f t="shared" si="0"/>
        <v>0</v>
      </c>
      <c r="N6" s="152">
        <f t="shared" si="0"/>
        <v>0</v>
      </c>
      <c r="O6" s="152">
        <f t="shared" si="0"/>
        <v>0</v>
      </c>
    </row>
    <row r="7" spans="1:16" s="57" customFormat="1" ht="31.5" x14ac:dyDescent="0.25">
      <c r="A7" s="95" t="s">
        <v>140</v>
      </c>
      <c r="B7" s="93" t="s">
        <v>151</v>
      </c>
      <c r="C7" s="94">
        <v>1333525</v>
      </c>
      <c r="D7" s="94">
        <v>1333525</v>
      </c>
      <c r="E7" s="94">
        <v>1333525</v>
      </c>
      <c r="F7" s="152">
        <f>F9</f>
        <v>0</v>
      </c>
      <c r="G7" s="152">
        <f t="shared" ref="G7:O7" si="1">G9</f>
        <v>0</v>
      </c>
      <c r="H7" s="152">
        <f t="shared" si="1"/>
        <v>0</v>
      </c>
      <c r="I7" s="152">
        <f t="shared" si="1"/>
        <v>0</v>
      </c>
      <c r="J7" s="152">
        <f t="shared" si="1"/>
        <v>0</v>
      </c>
      <c r="K7" s="152">
        <f t="shared" si="1"/>
        <v>0</v>
      </c>
      <c r="L7" s="152">
        <f t="shared" si="1"/>
        <v>0</v>
      </c>
      <c r="M7" s="152">
        <f t="shared" si="1"/>
        <v>0</v>
      </c>
      <c r="N7" s="152">
        <f t="shared" si="1"/>
        <v>0</v>
      </c>
      <c r="O7" s="152">
        <f t="shared" si="1"/>
        <v>0</v>
      </c>
      <c r="P7" s="152"/>
    </row>
    <row r="8" spans="1:16" s="70" customFormat="1" ht="31.5" x14ac:dyDescent="0.25">
      <c r="A8" s="95" t="s">
        <v>141</v>
      </c>
      <c r="B8" s="93" t="s">
        <v>151</v>
      </c>
      <c r="C8" s="94">
        <v>2515844.96</v>
      </c>
      <c r="D8" s="94">
        <v>2515844.96</v>
      </c>
      <c r="E8" s="94">
        <v>2515844.96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</row>
    <row r="9" spans="1:16" s="70" customFormat="1" ht="31.5" x14ac:dyDescent="0.25">
      <c r="A9" s="95" t="s">
        <v>163</v>
      </c>
      <c r="B9" s="93" t="s">
        <v>63</v>
      </c>
      <c r="C9" s="94">
        <v>713130.11</v>
      </c>
      <c r="D9" s="94">
        <v>713130.11</v>
      </c>
      <c r="E9" s="94">
        <v>713130.11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</row>
    <row r="10" spans="1:16" s="70" customFormat="1" ht="31.5" x14ac:dyDescent="0.25">
      <c r="A10" s="96" t="s">
        <v>164</v>
      </c>
      <c r="B10" s="93" t="s">
        <v>63</v>
      </c>
      <c r="C10" s="94">
        <v>997101.59</v>
      </c>
      <c r="D10" s="94">
        <v>997101.59</v>
      </c>
      <c r="E10" s="94">
        <v>997101.59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</row>
    <row r="11" spans="1:16" s="70" customFormat="1" ht="31.5" x14ac:dyDescent="0.25">
      <c r="A11" s="95" t="s">
        <v>142</v>
      </c>
      <c r="B11" s="93" t="s">
        <v>151</v>
      </c>
      <c r="C11" s="94">
        <v>698030.18</v>
      </c>
      <c r="D11" s="94">
        <v>698030.18</v>
      </c>
      <c r="E11" s="94">
        <v>698030.18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</row>
    <row r="12" spans="1:16" s="70" customFormat="1" ht="31.5" x14ac:dyDescent="0.25">
      <c r="A12" s="95" t="s">
        <v>165</v>
      </c>
      <c r="B12" s="93" t="s">
        <v>64</v>
      </c>
      <c r="C12" s="94">
        <v>401354</v>
      </c>
      <c r="D12" s="94">
        <v>401354</v>
      </c>
      <c r="E12" s="94">
        <v>401354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</row>
    <row r="13" spans="1:16" s="70" customFormat="1" ht="31.5" x14ac:dyDescent="0.25">
      <c r="A13" s="95" t="s">
        <v>143</v>
      </c>
      <c r="B13" s="93" t="s">
        <v>64</v>
      </c>
      <c r="C13" s="94">
        <v>1188268</v>
      </c>
      <c r="D13" s="94">
        <v>1188268</v>
      </c>
      <c r="E13" s="94">
        <v>1188268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</row>
    <row r="14" spans="1:16" s="70" customFormat="1" ht="31.5" x14ac:dyDescent="0.25">
      <c r="A14" s="95" t="s">
        <v>82</v>
      </c>
      <c r="B14" s="93" t="s">
        <v>151</v>
      </c>
      <c r="C14" s="94">
        <v>1417391</v>
      </c>
      <c r="D14" s="94">
        <v>1417391</v>
      </c>
      <c r="E14" s="94">
        <v>1417391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</row>
    <row r="15" spans="1:16" s="70" customFormat="1" ht="15.75" x14ac:dyDescent="0.25">
      <c r="A15" s="95" t="s">
        <v>166</v>
      </c>
      <c r="B15" s="97" t="s">
        <v>167</v>
      </c>
      <c r="C15" s="94">
        <v>1371676</v>
      </c>
      <c r="D15" s="94">
        <v>1371676</v>
      </c>
      <c r="E15" s="94">
        <v>1371676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</row>
    <row r="16" spans="1:16" s="70" customFormat="1" ht="31.5" x14ac:dyDescent="0.25">
      <c r="A16" s="95" t="s">
        <v>78</v>
      </c>
      <c r="B16" s="93" t="s">
        <v>62</v>
      </c>
      <c r="C16" s="94">
        <v>1399707</v>
      </c>
      <c r="D16" s="94">
        <v>1399707</v>
      </c>
      <c r="E16" s="94">
        <v>1399707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</row>
    <row r="17" spans="1:15" s="70" customFormat="1" ht="31.5" x14ac:dyDescent="0.25">
      <c r="A17" s="95" t="s">
        <v>78</v>
      </c>
      <c r="B17" s="93" t="s">
        <v>154</v>
      </c>
      <c r="C17" s="94">
        <v>1140987</v>
      </c>
      <c r="D17" s="94">
        <v>1140987</v>
      </c>
      <c r="E17" s="94">
        <v>1140987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</row>
    <row r="18" spans="1:15" s="70" customFormat="1" ht="31.5" x14ac:dyDescent="0.25">
      <c r="A18" s="95" t="s">
        <v>79</v>
      </c>
      <c r="B18" s="97" t="s">
        <v>167</v>
      </c>
      <c r="C18" s="94">
        <v>564520.26</v>
      </c>
      <c r="D18" s="94">
        <v>564520.26</v>
      </c>
      <c r="E18" s="94">
        <v>564520.26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</row>
    <row r="19" spans="1:15" s="70" customFormat="1" ht="31.5" x14ac:dyDescent="0.25">
      <c r="A19" s="95" t="s">
        <v>127</v>
      </c>
      <c r="B19" s="97" t="s">
        <v>167</v>
      </c>
      <c r="C19" s="94">
        <v>2118812.7200000002</v>
      </c>
      <c r="D19" s="94">
        <v>2118812.7200000002</v>
      </c>
      <c r="E19" s="94">
        <v>2118812.7200000002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</row>
    <row r="20" spans="1:15" s="70" customFormat="1" ht="31.5" x14ac:dyDescent="0.25">
      <c r="A20" s="95" t="s">
        <v>168</v>
      </c>
      <c r="B20" s="93" t="s">
        <v>64</v>
      </c>
      <c r="C20" s="94">
        <v>771223</v>
      </c>
      <c r="D20" s="94">
        <v>771223</v>
      </c>
      <c r="E20" s="94">
        <v>771223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</row>
    <row r="21" spans="1:15" s="70" customFormat="1" ht="31.5" x14ac:dyDescent="0.25">
      <c r="A21" s="95" t="s">
        <v>169</v>
      </c>
      <c r="B21" s="93" t="s">
        <v>151</v>
      </c>
      <c r="C21" s="94">
        <v>485112.9</v>
      </c>
      <c r="D21" s="94">
        <v>485112.9</v>
      </c>
      <c r="E21" s="94">
        <v>485112.9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</row>
    <row r="22" spans="1:15" s="70" customFormat="1" ht="15.75" x14ac:dyDescent="0.25">
      <c r="A22" s="95" t="s">
        <v>128</v>
      </c>
      <c r="B22" s="98" t="s">
        <v>153</v>
      </c>
      <c r="C22" s="94">
        <v>380478</v>
      </c>
      <c r="D22" s="94">
        <v>380478</v>
      </c>
      <c r="E22" s="94">
        <v>380478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</row>
    <row r="23" spans="1:15" s="70" customFormat="1" ht="15.75" x14ac:dyDescent="0.25">
      <c r="A23" s="95" t="s">
        <v>129</v>
      </c>
      <c r="B23" s="97" t="s">
        <v>167</v>
      </c>
      <c r="C23" s="94">
        <v>928605.72</v>
      </c>
      <c r="D23" s="94">
        <v>928605.72</v>
      </c>
      <c r="E23" s="94">
        <v>928605.72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</row>
    <row r="24" spans="1:15" s="70" customFormat="1" ht="15.75" x14ac:dyDescent="0.25">
      <c r="A24" s="95" t="s">
        <v>129</v>
      </c>
      <c r="B24" s="97" t="s">
        <v>170</v>
      </c>
      <c r="C24" s="94">
        <v>357594.28</v>
      </c>
      <c r="D24" s="94">
        <v>357594.28</v>
      </c>
      <c r="E24" s="94">
        <v>357594.28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</row>
    <row r="25" spans="1:15" s="70" customFormat="1" ht="31.5" x14ac:dyDescent="0.25">
      <c r="A25" s="95" t="s">
        <v>171</v>
      </c>
      <c r="B25" s="97" t="s">
        <v>167</v>
      </c>
      <c r="C25" s="94">
        <v>1411206</v>
      </c>
      <c r="D25" s="94">
        <v>1411206</v>
      </c>
      <c r="E25" s="94">
        <v>1411206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</row>
    <row r="26" spans="1:15" s="70" customFormat="1" ht="24" customHeight="1" x14ac:dyDescent="0.25">
      <c r="A26" s="95" t="s">
        <v>172</v>
      </c>
      <c r="B26" s="97" t="s">
        <v>167</v>
      </c>
      <c r="C26" s="94">
        <v>1445515.34</v>
      </c>
      <c r="D26" s="94">
        <v>1445515.34</v>
      </c>
      <c r="E26" s="94">
        <v>1445515.34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</row>
    <row r="27" spans="1:15" s="70" customFormat="1" ht="31.5" x14ac:dyDescent="0.25">
      <c r="A27" s="95" t="s">
        <v>80</v>
      </c>
      <c r="B27" s="97" t="s">
        <v>167</v>
      </c>
      <c r="C27" s="94">
        <v>2280337</v>
      </c>
      <c r="D27" s="94">
        <v>2280337</v>
      </c>
      <c r="E27" s="94">
        <v>2280337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</row>
    <row r="28" spans="1:15" s="70" customFormat="1" ht="31.5" x14ac:dyDescent="0.25">
      <c r="A28" s="95" t="s">
        <v>131</v>
      </c>
      <c r="B28" s="97" t="s">
        <v>167</v>
      </c>
      <c r="C28" s="94">
        <v>1041055</v>
      </c>
      <c r="D28" s="94">
        <v>1041055</v>
      </c>
      <c r="E28" s="94">
        <v>1041055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</row>
    <row r="29" spans="1:15" s="70" customFormat="1" ht="31.5" x14ac:dyDescent="0.25">
      <c r="A29" s="95" t="s">
        <v>81</v>
      </c>
      <c r="B29" s="97" t="s">
        <v>167</v>
      </c>
      <c r="C29" s="94">
        <v>1117862</v>
      </c>
      <c r="D29" s="94">
        <v>1117862</v>
      </c>
      <c r="E29" s="94">
        <v>1117862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0</v>
      </c>
    </row>
    <row r="30" spans="1:15" s="70" customFormat="1" ht="31.5" x14ac:dyDescent="0.25">
      <c r="A30" s="95" t="s">
        <v>130</v>
      </c>
      <c r="B30" s="97" t="s">
        <v>167</v>
      </c>
      <c r="C30" s="94">
        <v>660120</v>
      </c>
      <c r="D30" s="94">
        <v>660120</v>
      </c>
      <c r="E30" s="94">
        <v>660120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</row>
    <row r="31" spans="1:15" s="70" customFormat="1" ht="31.5" x14ac:dyDescent="0.25">
      <c r="A31" s="95" t="s">
        <v>173</v>
      </c>
      <c r="B31" s="93" t="s">
        <v>63</v>
      </c>
      <c r="C31" s="94">
        <v>962144.16</v>
      </c>
      <c r="D31" s="94">
        <v>962144.16</v>
      </c>
      <c r="E31" s="94">
        <v>962144.16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</row>
    <row r="32" spans="1:15" s="70" customFormat="1" ht="31.5" x14ac:dyDescent="0.25">
      <c r="A32" s="95" t="s">
        <v>132</v>
      </c>
      <c r="B32" s="93" t="s">
        <v>151</v>
      </c>
      <c r="C32" s="94">
        <v>702553</v>
      </c>
      <c r="D32" s="94">
        <v>702553</v>
      </c>
      <c r="E32" s="94">
        <v>702553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</row>
    <row r="33" spans="1:15" s="70" customFormat="1" ht="31.5" x14ac:dyDescent="0.25">
      <c r="A33" s="95" t="s">
        <v>174</v>
      </c>
      <c r="B33" s="93" t="s">
        <v>63</v>
      </c>
      <c r="C33" s="94">
        <v>962144.16</v>
      </c>
      <c r="D33" s="94">
        <v>962144.16</v>
      </c>
      <c r="E33" s="94">
        <v>962144.16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</row>
    <row r="34" spans="1:15" s="70" customFormat="1" ht="31.5" x14ac:dyDescent="0.25">
      <c r="A34" s="95" t="s">
        <v>175</v>
      </c>
      <c r="B34" s="93" t="s">
        <v>64</v>
      </c>
      <c r="C34" s="94">
        <v>535934</v>
      </c>
      <c r="D34" s="94">
        <v>535934</v>
      </c>
      <c r="E34" s="94">
        <v>535934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</row>
    <row r="35" spans="1:15" s="70" customFormat="1" ht="31.5" x14ac:dyDescent="0.25">
      <c r="A35" s="95" t="s">
        <v>176</v>
      </c>
      <c r="B35" s="93" t="s">
        <v>63</v>
      </c>
      <c r="C35" s="94">
        <v>962144.16</v>
      </c>
      <c r="D35" s="94">
        <v>962144.16</v>
      </c>
      <c r="E35" s="94">
        <v>962144.16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9">
        <v>0</v>
      </c>
    </row>
    <row r="36" spans="1:15" s="70" customFormat="1" ht="31.5" x14ac:dyDescent="0.25">
      <c r="A36" s="95" t="s">
        <v>133</v>
      </c>
      <c r="B36" s="93" t="s">
        <v>151</v>
      </c>
      <c r="C36" s="94">
        <v>698030.18</v>
      </c>
      <c r="D36" s="94">
        <v>698030.18</v>
      </c>
      <c r="E36" s="94">
        <v>698030.18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9">
        <v>0</v>
      </c>
    </row>
    <row r="37" spans="1:15" s="70" customFormat="1" ht="31.5" x14ac:dyDescent="0.25">
      <c r="A37" s="95" t="s">
        <v>133</v>
      </c>
      <c r="B37" s="93" t="s">
        <v>64</v>
      </c>
      <c r="C37" s="94">
        <v>1272619.3799999999</v>
      </c>
      <c r="D37" s="94">
        <v>1272619.3799999999</v>
      </c>
      <c r="E37" s="94">
        <v>1272619.3799999999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9">
        <v>0</v>
      </c>
    </row>
    <row r="38" spans="1:15" s="70" customFormat="1" ht="15.75" x14ac:dyDescent="0.25">
      <c r="A38" s="95" t="s">
        <v>134</v>
      </c>
      <c r="B38" s="97" t="s">
        <v>167</v>
      </c>
      <c r="C38" s="94">
        <v>1078957</v>
      </c>
      <c r="D38" s="94">
        <v>1078957</v>
      </c>
      <c r="E38" s="94">
        <v>1078957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9">
        <v>0</v>
      </c>
    </row>
    <row r="39" spans="1:15" s="70" customFormat="1" ht="31.5" x14ac:dyDescent="0.25">
      <c r="A39" s="95" t="s">
        <v>177</v>
      </c>
      <c r="B39" s="97" t="s">
        <v>167</v>
      </c>
      <c r="C39" s="94">
        <v>1799838</v>
      </c>
      <c r="D39" s="94">
        <v>1799838</v>
      </c>
      <c r="E39" s="94">
        <v>1799838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9">
        <v>0</v>
      </c>
    </row>
    <row r="40" spans="1:15" s="70" customFormat="1" ht="15.75" x14ac:dyDescent="0.25">
      <c r="A40" s="95" t="s">
        <v>178</v>
      </c>
      <c r="B40" s="97" t="s">
        <v>167</v>
      </c>
      <c r="C40" s="94">
        <v>727359</v>
      </c>
      <c r="D40" s="94">
        <v>727359</v>
      </c>
      <c r="E40" s="94">
        <v>727359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9">
        <v>0</v>
      </c>
    </row>
    <row r="41" spans="1:15" s="70" customFormat="1" ht="15.75" x14ac:dyDescent="0.25">
      <c r="A41" s="95" t="s">
        <v>179</v>
      </c>
      <c r="B41" s="97" t="s">
        <v>167</v>
      </c>
      <c r="C41" s="94">
        <v>1472911.2</v>
      </c>
      <c r="D41" s="94">
        <v>1472911.2</v>
      </c>
      <c r="E41" s="94">
        <v>1472911.2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9">
        <v>0</v>
      </c>
    </row>
    <row r="42" spans="1:15" s="70" customFormat="1" ht="31.5" x14ac:dyDescent="0.25">
      <c r="A42" s="95" t="s">
        <v>180</v>
      </c>
      <c r="B42" s="93" t="s">
        <v>64</v>
      </c>
      <c r="C42" s="94">
        <v>1041342</v>
      </c>
      <c r="D42" s="94">
        <v>1041342</v>
      </c>
      <c r="E42" s="94">
        <v>1041342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9">
        <v>0</v>
      </c>
    </row>
    <row r="43" spans="1:15" s="70" customFormat="1" ht="31.5" x14ac:dyDescent="0.25">
      <c r="A43" s="95" t="s">
        <v>181</v>
      </c>
      <c r="B43" s="93" t="s">
        <v>64</v>
      </c>
      <c r="C43" s="94">
        <v>1033022</v>
      </c>
      <c r="D43" s="94">
        <v>1033022</v>
      </c>
      <c r="E43" s="94">
        <v>1033022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9">
        <v>0</v>
      </c>
    </row>
    <row r="44" spans="1:15" s="70" customFormat="1" ht="31.5" x14ac:dyDescent="0.25">
      <c r="A44" s="95" t="s">
        <v>136</v>
      </c>
      <c r="B44" s="97" t="s">
        <v>167</v>
      </c>
      <c r="C44" s="94">
        <v>1266148</v>
      </c>
      <c r="D44" s="94">
        <v>1266148</v>
      </c>
      <c r="E44" s="94">
        <v>1266148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9">
        <v>0</v>
      </c>
    </row>
    <row r="45" spans="1:15" s="70" customFormat="1" ht="31.5" x14ac:dyDescent="0.25">
      <c r="A45" s="95" t="s">
        <v>137</v>
      </c>
      <c r="B45" s="97" t="s">
        <v>167</v>
      </c>
      <c r="C45" s="94">
        <v>1145760</v>
      </c>
      <c r="D45" s="94">
        <v>1145760</v>
      </c>
      <c r="E45" s="94">
        <v>1145760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9">
        <v>0</v>
      </c>
    </row>
    <row r="46" spans="1:15" s="70" customFormat="1" ht="31.5" x14ac:dyDescent="0.25">
      <c r="A46" s="95" t="s">
        <v>138</v>
      </c>
      <c r="B46" s="97" t="s">
        <v>167</v>
      </c>
      <c r="C46" s="94">
        <v>822219.28</v>
      </c>
      <c r="D46" s="94">
        <v>822219.28</v>
      </c>
      <c r="E46" s="94">
        <v>822219.28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9">
        <v>0</v>
      </c>
    </row>
    <row r="47" spans="1:15" s="70" customFormat="1" ht="31.5" x14ac:dyDescent="0.25">
      <c r="A47" s="95" t="s">
        <v>182</v>
      </c>
      <c r="B47" s="97" t="s">
        <v>167</v>
      </c>
      <c r="C47" s="94">
        <v>1250894.3999999999</v>
      </c>
      <c r="D47" s="94">
        <v>1250894.3999999999</v>
      </c>
      <c r="E47" s="94">
        <v>1250894.3999999999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9">
        <v>0</v>
      </c>
    </row>
    <row r="48" spans="1:15" s="70" customFormat="1" ht="15.75" x14ac:dyDescent="0.25">
      <c r="A48" s="95" t="s">
        <v>135</v>
      </c>
      <c r="B48" s="97" t="s">
        <v>167</v>
      </c>
      <c r="C48" s="94">
        <v>585288.26</v>
      </c>
      <c r="D48" s="94">
        <v>585288.26</v>
      </c>
      <c r="E48" s="94">
        <v>585288.26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9">
        <v>0</v>
      </c>
    </row>
    <row r="49" spans="1:15" s="70" customFormat="1" ht="15.75" x14ac:dyDescent="0.25">
      <c r="A49" s="95" t="s">
        <v>183</v>
      </c>
      <c r="B49" s="97" t="s">
        <v>167</v>
      </c>
      <c r="C49" s="94">
        <v>1349200</v>
      </c>
      <c r="D49" s="94">
        <v>1349200</v>
      </c>
      <c r="E49" s="94">
        <v>1349200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9">
        <v>0</v>
      </c>
    </row>
    <row r="50" spans="1:15" s="70" customFormat="1" ht="15.75" x14ac:dyDescent="0.25">
      <c r="A50" s="95" t="s">
        <v>139</v>
      </c>
      <c r="B50" s="97" t="s">
        <v>167</v>
      </c>
      <c r="C50" s="94">
        <v>938765</v>
      </c>
      <c r="D50" s="94">
        <v>938765</v>
      </c>
      <c r="E50" s="94">
        <v>938765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9">
        <v>0</v>
      </c>
    </row>
    <row r="51" spans="1:15" s="70" customFormat="1" ht="31.5" x14ac:dyDescent="0.25">
      <c r="A51" s="97" t="s">
        <v>184</v>
      </c>
      <c r="B51" s="97" t="s">
        <v>185</v>
      </c>
      <c r="C51" s="94">
        <v>827166</v>
      </c>
      <c r="D51" s="94">
        <v>827166</v>
      </c>
      <c r="E51" s="94">
        <v>827166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9">
        <v>0</v>
      </c>
    </row>
    <row r="52" spans="1:15" s="70" customFormat="1" ht="31.5" x14ac:dyDescent="0.25">
      <c r="A52" s="95" t="s">
        <v>186</v>
      </c>
      <c r="B52" s="93" t="s">
        <v>151</v>
      </c>
      <c r="C52" s="94">
        <v>319277.7</v>
      </c>
      <c r="D52" s="94">
        <v>319277.7</v>
      </c>
      <c r="E52" s="94">
        <v>319277.7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9">
        <v>0</v>
      </c>
    </row>
    <row r="53" spans="1:15" s="70" customFormat="1" ht="31.5" x14ac:dyDescent="0.25">
      <c r="A53" s="95" t="s">
        <v>187</v>
      </c>
      <c r="B53" s="93" t="s">
        <v>152</v>
      </c>
      <c r="C53" s="94">
        <v>575409.23</v>
      </c>
      <c r="D53" s="94">
        <v>575409.23</v>
      </c>
      <c r="E53" s="94">
        <v>575409.23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9">
        <v>0</v>
      </c>
    </row>
    <row r="54" spans="1:15" s="70" customFormat="1" ht="47.25" x14ac:dyDescent="0.25">
      <c r="A54" s="97" t="s">
        <v>83</v>
      </c>
      <c r="B54" s="93" t="s">
        <v>65</v>
      </c>
      <c r="C54" s="94">
        <v>235972.86</v>
      </c>
      <c r="D54" s="94">
        <v>235972.86</v>
      </c>
      <c r="E54" s="94">
        <v>235972.86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9">
        <v>0</v>
      </c>
    </row>
    <row r="55" spans="1:15" s="70" customFormat="1" ht="31.5" x14ac:dyDescent="0.25">
      <c r="A55" s="97" t="s">
        <v>84</v>
      </c>
      <c r="B55" s="93" t="s">
        <v>152</v>
      </c>
      <c r="C55" s="94">
        <v>347236.24</v>
      </c>
      <c r="D55" s="94">
        <v>347236.24</v>
      </c>
      <c r="E55" s="94">
        <v>347236.24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9">
        <v>0</v>
      </c>
    </row>
    <row r="56" spans="1:15" s="70" customFormat="1" ht="31.5" x14ac:dyDescent="0.25">
      <c r="A56" s="97" t="s">
        <v>188</v>
      </c>
      <c r="B56" s="97" t="s">
        <v>152</v>
      </c>
      <c r="C56" s="94">
        <v>252242.7</v>
      </c>
      <c r="D56" s="94">
        <v>252242.7</v>
      </c>
      <c r="E56" s="94">
        <v>252242.7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9">
        <v>0</v>
      </c>
    </row>
    <row r="57" spans="1:15" s="70" customFormat="1" ht="15.75" x14ac:dyDescent="0.25">
      <c r="A57" s="97" t="s">
        <v>189</v>
      </c>
      <c r="B57" s="97" t="s">
        <v>167</v>
      </c>
      <c r="C57" s="94">
        <v>1084403.48</v>
      </c>
      <c r="D57" s="94">
        <v>1084403.48</v>
      </c>
      <c r="E57" s="94">
        <v>1084403.48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9">
        <v>0</v>
      </c>
    </row>
    <row r="58" spans="1:15" s="70" customFormat="1" ht="15.75" x14ac:dyDescent="0.25">
      <c r="A58" s="97" t="s">
        <v>190</v>
      </c>
      <c r="B58" s="93" t="s">
        <v>62</v>
      </c>
      <c r="C58" s="94">
        <v>2947479.52</v>
      </c>
      <c r="D58" s="94">
        <v>2947479.52</v>
      </c>
      <c r="E58" s="94">
        <v>2947479.52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9">
        <v>0</v>
      </c>
    </row>
    <row r="59" spans="1:15" s="70" customFormat="1" ht="15.75" x14ac:dyDescent="0.25">
      <c r="A59" s="97" t="s">
        <v>145</v>
      </c>
      <c r="B59" s="97" t="s">
        <v>167</v>
      </c>
      <c r="C59" s="94">
        <v>1410250</v>
      </c>
      <c r="D59" s="94">
        <v>1410250</v>
      </c>
      <c r="E59" s="94">
        <v>1410250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9">
        <v>0</v>
      </c>
    </row>
    <row r="60" spans="1:15" s="70" customFormat="1" ht="15.75" x14ac:dyDescent="0.25">
      <c r="A60" s="97" t="s">
        <v>88</v>
      </c>
      <c r="B60" s="93" t="s">
        <v>62</v>
      </c>
      <c r="C60" s="94">
        <v>1564270.54</v>
      </c>
      <c r="D60" s="94">
        <v>1564270.54</v>
      </c>
      <c r="E60" s="94">
        <v>1564270.54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9">
        <v>0</v>
      </c>
    </row>
    <row r="61" spans="1:15" s="70" customFormat="1" ht="15.75" x14ac:dyDescent="0.25">
      <c r="A61" s="92" t="s">
        <v>191</v>
      </c>
      <c r="B61" s="97" t="s">
        <v>167</v>
      </c>
      <c r="C61" s="94">
        <v>4901817.9400000004</v>
      </c>
      <c r="D61" s="94">
        <v>4901817.9400000004</v>
      </c>
      <c r="E61" s="94">
        <v>4901817.9400000004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9">
        <v>0</v>
      </c>
    </row>
    <row r="62" spans="1:15" s="70" customFormat="1" ht="15.75" x14ac:dyDescent="0.25">
      <c r="A62" s="97" t="s">
        <v>89</v>
      </c>
      <c r="B62" s="93" t="s">
        <v>62</v>
      </c>
      <c r="C62" s="94">
        <v>1505405.1</v>
      </c>
      <c r="D62" s="94">
        <v>1505405.1</v>
      </c>
      <c r="E62" s="94">
        <v>1505405.1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9">
        <v>0</v>
      </c>
    </row>
    <row r="63" spans="1:15" s="70" customFormat="1" ht="15.75" x14ac:dyDescent="0.25">
      <c r="A63" s="97" t="s">
        <v>192</v>
      </c>
      <c r="B63" s="93" t="s">
        <v>62</v>
      </c>
      <c r="C63" s="94">
        <v>1134623.1000000001</v>
      </c>
      <c r="D63" s="94">
        <v>1134623.1000000001</v>
      </c>
      <c r="E63" s="94">
        <v>1134623.1000000001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9">
        <v>0</v>
      </c>
    </row>
    <row r="64" spans="1:15" s="70" customFormat="1" ht="31.5" x14ac:dyDescent="0.25">
      <c r="A64" s="97" t="s">
        <v>193</v>
      </c>
      <c r="B64" s="93" t="s">
        <v>151</v>
      </c>
      <c r="C64" s="94">
        <v>1710542.16</v>
      </c>
      <c r="D64" s="94">
        <v>1710542.16</v>
      </c>
      <c r="E64" s="94">
        <v>1710542.16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9">
        <v>0</v>
      </c>
    </row>
    <row r="65" spans="1:15" s="70" customFormat="1" ht="31.5" x14ac:dyDescent="0.25">
      <c r="A65" s="92" t="s">
        <v>194</v>
      </c>
      <c r="B65" s="93" t="s">
        <v>62</v>
      </c>
      <c r="C65" s="94">
        <v>1769136.24</v>
      </c>
      <c r="D65" s="94">
        <v>1769136.24</v>
      </c>
      <c r="E65" s="94">
        <v>1769136.24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9">
        <v>0</v>
      </c>
    </row>
    <row r="66" spans="1:15" s="70" customFormat="1" ht="31.5" x14ac:dyDescent="0.25">
      <c r="A66" s="92" t="s">
        <v>195</v>
      </c>
      <c r="B66" s="93" t="s">
        <v>64</v>
      </c>
      <c r="C66" s="94">
        <v>592258.52</v>
      </c>
      <c r="D66" s="94">
        <v>592258.52</v>
      </c>
      <c r="E66" s="94">
        <v>592258.52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9">
        <v>0</v>
      </c>
    </row>
    <row r="67" spans="1:15" s="70" customFormat="1" ht="47.25" x14ac:dyDescent="0.25">
      <c r="A67" s="92" t="s">
        <v>67</v>
      </c>
      <c r="B67" s="93" t="s">
        <v>62</v>
      </c>
      <c r="C67" s="94">
        <v>1145109.0900000001</v>
      </c>
      <c r="D67" s="94">
        <v>1145109.0900000001</v>
      </c>
      <c r="E67" s="94">
        <v>1145109.0900000001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9">
        <v>0</v>
      </c>
    </row>
    <row r="68" spans="1:15" s="70" customFormat="1" ht="31.5" x14ac:dyDescent="0.25">
      <c r="A68" s="92" t="s">
        <v>196</v>
      </c>
      <c r="B68" s="97" t="s">
        <v>167</v>
      </c>
      <c r="C68" s="94">
        <v>7383080.6400000006</v>
      </c>
      <c r="D68" s="94">
        <v>7383080.6400000006</v>
      </c>
      <c r="E68" s="94">
        <v>7383080.6400000006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9">
        <v>0</v>
      </c>
    </row>
    <row r="69" spans="1:15" s="70" customFormat="1" ht="31.5" x14ac:dyDescent="0.25">
      <c r="A69" s="92" t="s">
        <v>197</v>
      </c>
      <c r="B69" s="97" t="s">
        <v>167</v>
      </c>
      <c r="C69" s="94">
        <v>4564276.58</v>
      </c>
      <c r="D69" s="94">
        <v>4564276.58</v>
      </c>
      <c r="E69" s="94">
        <v>4564276.58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9">
        <v>0</v>
      </c>
    </row>
    <row r="70" spans="1:15" s="70" customFormat="1" ht="15.75" x14ac:dyDescent="0.25">
      <c r="A70" s="92" t="s">
        <v>100</v>
      </c>
      <c r="B70" s="93" t="s">
        <v>62</v>
      </c>
      <c r="C70" s="94">
        <v>1040226.64</v>
      </c>
      <c r="D70" s="94">
        <v>1040226.64</v>
      </c>
      <c r="E70" s="94">
        <v>1040226.64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9">
        <v>0</v>
      </c>
    </row>
    <row r="71" spans="1:15" s="70" customFormat="1" ht="31.5" x14ac:dyDescent="0.25">
      <c r="A71" s="92" t="s">
        <v>198</v>
      </c>
      <c r="B71" s="93" t="s">
        <v>64</v>
      </c>
      <c r="C71" s="94">
        <v>210798</v>
      </c>
      <c r="D71" s="94">
        <v>210798</v>
      </c>
      <c r="E71" s="94">
        <v>210798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9">
        <v>0</v>
      </c>
    </row>
    <row r="72" spans="1:15" s="70" customFormat="1" ht="31.5" x14ac:dyDescent="0.25">
      <c r="A72" s="92" t="s">
        <v>198</v>
      </c>
      <c r="B72" s="93" t="s">
        <v>61</v>
      </c>
      <c r="C72" s="94">
        <v>1296200.5</v>
      </c>
      <c r="D72" s="94">
        <v>1296200.5</v>
      </c>
      <c r="E72" s="94">
        <v>1296200.5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9">
        <v>0</v>
      </c>
    </row>
    <row r="73" spans="1:15" s="70" customFormat="1" ht="31.5" x14ac:dyDescent="0.25">
      <c r="A73" s="99" t="s">
        <v>199</v>
      </c>
      <c r="B73" s="93" t="s">
        <v>61</v>
      </c>
      <c r="C73" s="94">
        <v>3364635.98</v>
      </c>
      <c r="D73" s="94">
        <v>3364635.98</v>
      </c>
      <c r="E73" s="94">
        <v>3364635.98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9">
        <v>0</v>
      </c>
    </row>
    <row r="74" spans="1:15" s="70" customFormat="1" ht="31.5" x14ac:dyDescent="0.25">
      <c r="A74" s="99" t="s">
        <v>94</v>
      </c>
      <c r="B74" s="93" t="s">
        <v>62</v>
      </c>
      <c r="C74" s="94">
        <v>1912538.25</v>
      </c>
      <c r="D74" s="94">
        <v>1912538.25</v>
      </c>
      <c r="E74" s="94">
        <v>1912538.25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9">
        <v>0</v>
      </c>
    </row>
    <row r="75" spans="1:15" s="70" customFormat="1" ht="31.5" x14ac:dyDescent="0.25">
      <c r="A75" s="99" t="s">
        <v>95</v>
      </c>
      <c r="B75" s="93" t="s">
        <v>62</v>
      </c>
      <c r="C75" s="94">
        <v>1840374.02</v>
      </c>
      <c r="D75" s="94">
        <v>1840374.02</v>
      </c>
      <c r="E75" s="94">
        <v>1840374.02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9">
        <v>0</v>
      </c>
    </row>
    <row r="76" spans="1:15" s="70" customFormat="1" ht="31.5" x14ac:dyDescent="0.25">
      <c r="A76" s="97" t="s">
        <v>90</v>
      </c>
      <c r="B76" s="93" t="s">
        <v>61</v>
      </c>
      <c r="C76" s="94">
        <v>145978</v>
      </c>
      <c r="D76" s="94">
        <v>145978</v>
      </c>
      <c r="E76" s="94">
        <v>145978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9">
        <v>0</v>
      </c>
    </row>
    <row r="77" spans="1:15" s="70" customFormat="1" ht="15.75" x14ac:dyDescent="0.25">
      <c r="A77" s="97" t="s">
        <v>91</v>
      </c>
      <c r="B77" s="93" t="s">
        <v>62</v>
      </c>
      <c r="C77" s="94">
        <v>943000.24</v>
      </c>
      <c r="D77" s="94">
        <v>943000.24</v>
      </c>
      <c r="E77" s="94">
        <v>943000.24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9">
        <v>0</v>
      </c>
    </row>
    <row r="78" spans="1:15" s="70" customFormat="1" ht="15.75" x14ac:dyDescent="0.25">
      <c r="A78" s="97" t="s">
        <v>200</v>
      </c>
      <c r="B78" s="93" t="s">
        <v>62</v>
      </c>
      <c r="C78" s="94">
        <v>1129273</v>
      </c>
      <c r="D78" s="94">
        <v>1129273</v>
      </c>
      <c r="E78" s="94">
        <v>1129273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9">
        <v>0</v>
      </c>
    </row>
    <row r="79" spans="1:15" s="70" customFormat="1" ht="31.5" x14ac:dyDescent="0.25">
      <c r="A79" s="97" t="s">
        <v>201</v>
      </c>
      <c r="B79" s="93" t="s">
        <v>62</v>
      </c>
      <c r="C79" s="94">
        <v>1114286.98</v>
      </c>
      <c r="D79" s="94">
        <v>1114286.98</v>
      </c>
      <c r="E79" s="94">
        <v>1114286.98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9">
        <v>0</v>
      </c>
    </row>
    <row r="80" spans="1:15" s="70" customFormat="1" ht="31.5" x14ac:dyDescent="0.25">
      <c r="A80" s="97" t="s">
        <v>202</v>
      </c>
      <c r="B80" s="97" t="s">
        <v>167</v>
      </c>
      <c r="C80" s="94">
        <v>1385919.44</v>
      </c>
      <c r="D80" s="94">
        <v>1385919.44</v>
      </c>
      <c r="E80" s="94">
        <v>1385919.44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9">
        <v>0</v>
      </c>
    </row>
    <row r="81" spans="1:15" s="70" customFormat="1" ht="31.5" x14ac:dyDescent="0.25">
      <c r="A81" s="97" t="s">
        <v>203</v>
      </c>
      <c r="B81" s="93" t="s">
        <v>62</v>
      </c>
      <c r="C81" s="94">
        <v>1387136.02</v>
      </c>
      <c r="D81" s="94">
        <v>1387136.02</v>
      </c>
      <c r="E81" s="94">
        <v>1387136.02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9">
        <v>0</v>
      </c>
    </row>
    <row r="82" spans="1:15" s="70" customFormat="1" ht="31.5" x14ac:dyDescent="0.25">
      <c r="A82" s="92" t="s">
        <v>101</v>
      </c>
      <c r="B82" s="93" t="s">
        <v>63</v>
      </c>
      <c r="C82" s="94">
        <v>752011.64</v>
      </c>
      <c r="D82" s="94">
        <v>752011.64</v>
      </c>
      <c r="E82" s="94">
        <v>752011.64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9">
        <v>0</v>
      </c>
    </row>
    <row r="83" spans="1:15" s="70" customFormat="1" ht="31.5" x14ac:dyDescent="0.25">
      <c r="A83" s="99" t="s">
        <v>204</v>
      </c>
      <c r="B83" s="97" t="s">
        <v>167</v>
      </c>
      <c r="C83" s="94">
        <v>1787678.69</v>
      </c>
      <c r="D83" s="94">
        <v>1787678.69</v>
      </c>
      <c r="E83" s="94">
        <v>1787678.69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9">
        <v>0</v>
      </c>
    </row>
    <row r="84" spans="1:15" s="70" customFormat="1" ht="31.5" x14ac:dyDescent="0.25">
      <c r="A84" s="92" t="s">
        <v>205</v>
      </c>
      <c r="B84" s="93" t="s">
        <v>61</v>
      </c>
      <c r="C84" s="94">
        <v>3051905.5</v>
      </c>
      <c r="D84" s="94">
        <v>3051905.5</v>
      </c>
      <c r="E84" s="94">
        <v>3051905.5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9">
        <v>0</v>
      </c>
    </row>
    <row r="85" spans="1:15" s="70" customFormat="1" ht="31.5" x14ac:dyDescent="0.25">
      <c r="A85" s="92" t="s">
        <v>206</v>
      </c>
      <c r="B85" s="93" t="s">
        <v>64</v>
      </c>
      <c r="C85" s="94">
        <v>419165.5</v>
      </c>
      <c r="D85" s="94">
        <v>419165.5</v>
      </c>
      <c r="E85" s="94">
        <v>419165.5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9">
        <v>0</v>
      </c>
    </row>
    <row r="86" spans="1:15" s="70" customFormat="1" ht="31.5" x14ac:dyDescent="0.25">
      <c r="A86" s="99" t="s">
        <v>207</v>
      </c>
      <c r="B86" s="97" t="s">
        <v>167</v>
      </c>
      <c r="C86" s="94">
        <v>1172920</v>
      </c>
      <c r="D86" s="94">
        <v>1172920</v>
      </c>
      <c r="E86" s="94">
        <v>1172920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9">
        <v>0</v>
      </c>
    </row>
    <row r="87" spans="1:15" s="70" customFormat="1" ht="31.5" x14ac:dyDescent="0.25">
      <c r="A87" s="99" t="s">
        <v>208</v>
      </c>
      <c r="B87" s="93" t="s">
        <v>62</v>
      </c>
      <c r="C87" s="94">
        <v>1522112.66</v>
      </c>
      <c r="D87" s="94">
        <v>1522112.66</v>
      </c>
      <c r="E87" s="94">
        <v>1522112.66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9">
        <v>0</v>
      </c>
    </row>
    <row r="88" spans="1:15" s="70" customFormat="1" ht="31.5" x14ac:dyDescent="0.25">
      <c r="A88" s="99" t="s">
        <v>209</v>
      </c>
      <c r="B88" s="93" t="s">
        <v>62</v>
      </c>
      <c r="C88" s="94">
        <v>1309577</v>
      </c>
      <c r="D88" s="94">
        <v>1309577</v>
      </c>
      <c r="E88" s="94">
        <v>1309577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9">
        <v>0</v>
      </c>
    </row>
    <row r="89" spans="1:15" s="70" customFormat="1" ht="31.5" x14ac:dyDescent="0.25">
      <c r="A89" s="99" t="s">
        <v>210</v>
      </c>
      <c r="B89" s="93" t="s">
        <v>63</v>
      </c>
      <c r="C89" s="94">
        <v>928964.44</v>
      </c>
      <c r="D89" s="94">
        <v>928964.44</v>
      </c>
      <c r="E89" s="94">
        <v>928964.44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9">
        <v>0</v>
      </c>
    </row>
    <row r="90" spans="1:15" s="70" customFormat="1" ht="31.5" x14ac:dyDescent="0.25">
      <c r="A90" s="99" t="s">
        <v>211</v>
      </c>
      <c r="B90" s="93" t="s">
        <v>62</v>
      </c>
      <c r="C90" s="94">
        <v>1243025.1000000001</v>
      </c>
      <c r="D90" s="94">
        <v>1243025.1000000001</v>
      </c>
      <c r="E90" s="94">
        <v>1243025.1000000001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9">
        <v>0</v>
      </c>
    </row>
    <row r="91" spans="1:15" s="70" customFormat="1" ht="31.5" x14ac:dyDescent="0.25">
      <c r="A91" s="99" t="s">
        <v>212</v>
      </c>
      <c r="B91" s="93" t="s">
        <v>62</v>
      </c>
      <c r="C91" s="94">
        <v>1248222.8800000001</v>
      </c>
      <c r="D91" s="94">
        <v>1248222.8800000001</v>
      </c>
      <c r="E91" s="94">
        <v>1248222.8800000001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9">
        <v>0</v>
      </c>
    </row>
    <row r="92" spans="1:15" s="70" customFormat="1" ht="31.5" x14ac:dyDescent="0.25">
      <c r="A92" s="99" t="s">
        <v>213</v>
      </c>
      <c r="B92" s="93" t="s">
        <v>62</v>
      </c>
      <c r="C92" s="94">
        <v>1555084.72</v>
      </c>
      <c r="D92" s="94">
        <v>1555084.72</v>
      </c>
      <c r="E92" s="94">
        <v>1555084.72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9">
        <v>0</v>
      </c>
    </row>
    <row r="93" spans="1:15" s="70" customFormat="1" ht="31.5" x14ac:dyDescent="0.25">
      <c r="A93" s="99" t="s">
        <v>214</v>
      </c>
      <c r="B93" s="93" t="s">
        <v>62</v>
      </c>
      <c r="C93" s="94">
        <v>1687148</v>
      </c>
      <c r="D93" s="94">
        <v>1687148</v>
      </c>
      <c r="E93" s="94">
        <v>1687148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9">
        <v>0</v>
      </c>
    </row>
    <row r="94" spans="1:15" s="70" customFormat="1" ht="31.5" x14ac:dyDescent="0.25">
      <c r="A94" s="99" t="s">
        <v>215</v>
      </c>
      <c r="B94" s="93" t="s">
        <v>62</v>
      </c>
      <c r="C94" s="94">
        <v>1512774.16</v>
      </c>
      <c r="D94" s="94">
        <v>1512774.16</v>
      </c>
      <c r="E94" s="94">
        <v>1512774.16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9">
        <v>0</v>
      </c>
    </row>
    <row r="95" spans="1:15" s="70" customFormat="1" ht="31.5" x14ac:dyDescent="0.25">
      <c r="A95" s="99" t="s">
        <v>96</v>
      </c>
      <c r="B95" s="97" t="s">
        <v>167</v>
      </c>
      <c r="C95" s="94">
        <v>862584.31</v>
      </c>
      <c r="D95" s="94">
        <v>862584.31</v>
      </c>
      <c r="E95" s="94">
        <v>862584.31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9">
        <v>0</v>
      </c>
    </row>
    <row r="96" spans="1:15" s="70" customFormat="1" ht="31.5" x14ac:dyDescent="0.25">
      <c r="A96" s="99" t="s">
        <v>97</v>
      </c>
      <c r="B96" s="93" t="s">
        <v>152</v>
      </c>
      <c r="C96" s="94">
        <v>1045423.34</v>
      </c>
      <c r="D96" s="94">
        <v>1045423.34</v>
      </c>
      <c r="E96" s="94">
        <v>1045423.34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9">
        <v>0</v>
      </c>
    </row>
    <row r="97" spans="1:15" s="70" customFormat="1" ht="31.5" x14ac:dyDescent="0.25">
      <c r="A97" s="99" t="s">
        <v>216</v>
      </c>
      <c r="B97" s="93" t="s">
        <v>62</v>
      </c>
      <c r="C97" s="94">
        <v>1201041.02</v>
      </c>
      <c r="D97" s="94">
        <v>1201041.02</v>
      </c>
      <c r="E97" s="94">
        <v>1201041.02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9">
        <v>0</v>
      </c>
    </row>
    <row r="98" spans="1:15" s="70" customFormat="1" ht="31.5" x14ac:dyDescent="0.25">
      <c r="A98" s="99" t="s">
        <v>217</v>
      </c>
      <c r="B98" s="93" t="s">
        <v>63</v>
      </c>
      <c r="C98" s="94">
        <v>298991.94</v>
      </c>
      <c r="D98" s="94">
        <v>298991.94</v>
      </c>
      <c r="E98" s="94">
        <v>298991.94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9">
        <v>0</v>
      </c>
    </row>
    <row r="99" spans="1:15" s="70" customFormat="1" ht="31.5" x14ac:dyDescent="0.25">
      <c r="A99" s="99" t="s">
        <v>218</v>
      </c>
      <c r="B99" s="97" t="s">
        <v>167</v>
      </c>
      <c r="C99" s="94">
        <v>1047950.05</v>
      </c>
      <c r="D99" s="94">
        <v>1047950.05</v>
      </c>
      <c r="E99" s="94">
        <v>1047950.05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9">
        <v>0</v>
      </c>
    </row>
    <row r="100" spans="1:15" s="70" customFormat="1" ht="31.5" x14ac:dyDescent="0.25">
      <c r="A100" s="99" t="s">
        <v>219</v>
      </c>
      <c r="B100" s="93" t="s">
        <v>64</v>
      </c>
      <c r="C100" s="94">
        <v>412440.68</v>
      </c>
      <c r="D100" s="94">
        <v>412440.68</v>
      </c>
      <c r="E100" s="94">
        <v>412440.68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9">
        <v>0</v>
      </c>
    </row>
    <row r="101" spans="1:15" s="70" customFormat="1" ht="15.75" x14ac:dyDescent="0.25">
      <c r="A101" s="99" t="s">
        <v>220</v>
      </c>
      <c r="B101" s="93" t="s">
        <v>62</v>
      </c>
      <c r="C101" s="94">
        <v>1907329.58</v>
      </c>
      <c r="D101" s="94">
        <v>1907329.58</v>
      </c>
      <c r="E101" s="94">
        <v>1907329.58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9">
        <v>0</v>
      </c>
    </row>
    <row r="102" spans="1:15" s="70" customFormat="1" ht="31.5" x14ac:dyDescent="0.25">
      <c r="A102" s="92" t="s">
        <v>221</v>
      </c>
      <c r="B102" s="93" t="s">
        <v>61</v>
      </c>
      <c r="C102" s="94">
        <v>3758422.78</v>
      </c>
      <c r="D102" s="94">
        <v>3758422.78</v>
      </c>
      <c r="E102" s="94">
        <v>3758422.78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9">
        <v>0</v>
      </c>
    </row>
    <row r="103" spans="1:15" s="70" customFormat="1" ht="31.5" x14ac:dyDescent="0.25">
      <c r="A103" s="92" t="s">
        <v>222</v>
      </c>
      <c r="B103" s="93" t="s">
        <v>63</v>
      </c>
      <c r="C103" s="94">
        <v>2259189.06</v>
      </c>
      <c r="D103" s="94">
        <v>2259189.06</v>
      </c>
      <c r="E103" s="94">
        <v>2259189.06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9">
        <v>0</v>
      </c>
    </row>
    <row r="104" spans="1:15" s="70" customFormat="1" ht="15.75" x14ac:dyDescent="0.25">
      <c r="A104" s="92" t="s">
        <v>102</v>
      </c>
      <c r="B104" s="97" t="s">
        <v>167</v>
      </c>
      <c r="C104" s="94">
        <v>5033796.22</v>
      </c>
      <c r="D104" s="94">
        <v>5033796.22</v>
      </c>
      <c r="E104" s="94">
        <v>5033796.22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9">
        <v>0</v>
      </c>
    </row>
    <row r="105" spans="1:15" s="70" customFormat="1" ht="31.5" x14ac:dyDescent="0.25">
      <c r="A105" s="97" t="s">
        <v>66</v>
      </c>
      <c r="B105" s="93" t="s">
        <v>61</v>
      </c>
      <c r="C105" s="94">
        <v>2139849</v>
      </c>
      <c r="D105" s="94">
        <v>2139849</v>
      </c>
      <c r="E105" s="94">
        <v>2139849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9">
        <v>0</v>
      </c>
    </row>
    <row r="106" spans="1:15" s="70" customFormat="1" ht="31.5" x14ac:dyDescent="0.25">
      <c r="A106" s="97" t="s">
        <v>223</v>
      </c>
      <c r="B106" s="93" t="s">
        <v>61</v>
      </c>
      <c r="C106" s="94">
        <v>4599845.32</v>
      </c>
      <c r="D106" s="94">
        <v>4599845.32</v>
      </c>
      <c r="E106" s="94">
        <v>4599845.32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9">
        <v>0</v>
      </c>
    </row>
    <row r="107" spans="1:15" s="70" customFormat="1" ht="31.5" x14ac:dyDescent="0.25">
      <c r="A107" s="97" t="s">
        <v>224</v>
      </c>
      <c r="B107" s="93" t="s">
        <v>63</v>
      </c>
      <c r="C107" s="94">
        <v>4008875.36</v>
      </c>
      <c r="D107" s="94">
        <v>4008875.36</v>
      </c>
      <c r="E107" s="94">
        <v>4008875.36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9">
        <v>0</v>
      </c>
    </row>
    <row r="108" spans="1:15" s="70" customFormat="1" ht="15.75" x14ac:dyDescent="0.25">
      <c r="A108" s="97" t="s">
        <v>225</v>
      </c>
      <c r="B108" s="93" t="s">
        <v>62</v>
      </c>
      <c r="C108" s="94">
        <v>1089836.2</v>
      </c>
      <c r="D108" s="94">
        <v>1089836.2</v>
      </c>
      <c r="E108" s="94">
        <v>1089836.2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9">
        <v>0</v>
      </c>
    </row>
    <row r="109" spans="1:15" s="70" customFormat="1" ht="31.5" x14ac:dyDescent="0.25">
      <c r="A109" s="97" t="s">
        <v>226</v>
      </c>
      <c r="B109" s="93" t="s">
        <v>62</v>
      </c>
      <c r="C109" s="94">
        <v>1282411</v>
      </c>
      <c r="D109" s="94">
        <v>1282411</v>
      </c>
      <c r="E109" s="94">
        <v>1282411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9">
        <v>0</v>
      </c>
    </row>
    <row r="110" spans="1:15" s="70" customFormat="1" ht="31.5" x14ac:dyDescent="0.25">
      <c r="A110" s="99" t="s">
        <v>227</v>
      </c>
      <c r="B110" s="93" t="s">
        <v>62</v>
      </c>
      <c r="C110" s="94">
        <v>788769.82</v>
      </c>
      <c r="D110" s="94">
        <v>788769.82</v>
      </c>
      <c r="E110" s="94">
        <v>788769.82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9">
        <v>0</v>
      </c>
    </row>
    <row r="111" spans="1:15" s="70" customFormat="1" ht="31.5" x14ac:dyDescent="0.25">
      <c r="A111" s="99" t="s">
        <v>228</v>
      </c>
      <c r="B111" s="93" t="s">
        <v>151</v>
      </c>
      <c r="C111" s="94">
        <v>651105.12</v>
      </c>
      <c r="D111" s="94">
        <v>651105.12</v>
      </c>
      <c r="E111" s="94">
        <v>651105.12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9">
        <v>0</v>
      </c>
    </row>
    <row r="112" spans="1:15" s="70" customFormat="1" ht="31.5" x14ac:dyDescent="0.25">
      <c r="A112" s="99" t="s">
        <v>229</v>
      </c>
      <c r="B112" s="93" t="s">
        <v>61</v>
      </c>
      <c r="C112" s="94">
        <v>476347.12</v>
      </c>
      <c r="D112" s="94">
        <v>476347.12</v>
      </c>
      <c r="E112" s="94">
        <v>476347.12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9">
        <v>0</v>
      </c>
    </row>
    <row r="113" spans="1:15" s="70" customFormat="1" ht="31.5" x14ac:dyDescent="0.25">
      <c r="A113" s="92" t="s">
        <v>105</v>
      </c>
      <c r="B113" s="93" t="s">
        <v>61</v>
      </c>
      <c r="C113" s="94">
        <v>1189760.8999999999</v>
      </c>
      <c r="D113" s="94">
        <v>1189760.8999999999</v>
      </c>
      <c r="E113" s="94">
        <v>1189760.8999999999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9">
        <v>0</v>
      </c>
    </row>
    <row r="114" spans="1:15" s="70" customFormat="1" ht="31.5" x14ac:dyDescent="0.25">
      <c r="A114" s="92" t="s">
        <v>230</v>
      </c>
      <c r="B114" s="93" t="s">
        <v>63</v>
      </c>
      <c r="C114" s="100">
        <v>1311101.54</v>
      </c>
      <c r="D114" s="100">
        <v>1311101.54</v>
      </c>
      <c r="E114" s="100">
        <v>1311101.54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9">
        <v>0</v>
      </c>
    </row>
    <row r="115" spans="1:15" s="70" customFormat="1" ht="31.5" x14ac:dyDescent="0.25">
      <c r="A115" s="92" t="s">
        <v>104</v>
      </c>
      <c r="B115" s="93" t="s">
        <v>62</v>
      </c>
      <c r="C115" s="100">
        <v>2222853.3199999998</v>
      </c>
      <c r="D115" s="100">
        <v>2222853.3199999998</v>
      </c>
      <c r="E115" s="100">
        <v>2222853.3199999998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9">
        <v>0</v>
      </c>
    </row>
    <row r="116" spans="1:15" s="70" customFormat="1" ht="31.5" x14ac:dyDescent="0.25">
      <c r="A116" s="92" t="s">
        <v>231</v>
      </c>
      <c r="B116" s="93" t="s">
        <v>62</v>
      </c>
      <c r="C116" s="100">
        <v>589830</v>
      </c>
      <c r="D116" s="100">
        <v>589830</v>
      </c>
      <c r="E116" s="100">
        <v>589830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9">
        <v>0</v>
      </c>
    </row>
    <row r="117" spans="1:15" s="70" customFormat="1" ht="31.5" x14ac:dyDescent="0.25">
      <c r="A117" s="99" t="s">
        <v>232</v>
      </c>
      <c r="B117" s="93" t="s">
        <v>61</v>
      </c>
      <c r="C117" s="101">
        <v>3551230.06</v>
      </c>
      <c r="D117" s="101">
        <v>3551230.06</v>
      </c>
      <c r="E117" s="101">
        <v>3551230.06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9">
        <v>0</v>
      </c>
    </row>
    <row r="118" spans="1:15" s="70" customFormat="1" ht="31.5" x14ac:dyDescent="0.25">
      <c r="A118" s="99" t="s">
        <v>98</v>
      </c>
      <c r="B118" s="93" t="s">
        <v>61</v>
      </c>
      <c r="C118" s="100">
        <v>2283035.46</v>
      </c>
      <c r="D118" s="100">
        <v>2283035.46</v>
      </c>
      <c r="E118" s="100">
        <v>2283035.46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9">
        <v>0</v>
      </c>
    </row>
    <row r="119" spans="1:15" s="70" customFormat="1" ht="31.5" x14ac:dyDescent="0.25">
      <c r="A119" s="97" t="s">
        <v>233</v>
      </c>
      <c r="B119" s="93" t="s">
        <v>62</v>
      </c>
      <c r="C119" s="100">
        <v>3396104.9</v>
      </c>
      <c r="D119" s="100">
        <v>3396104.9</v>
      </c>
      <c r="E119" s="100">
        <v>3396104.9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9">
        <v>0</v>
      </c>
    </row>
    <row r="120" spans="1:15" s="70" customFormat="1" ht="31.5" x14ac:dyDescent="0.25">
      <c r="A120" s="97" t="s">
        <v>234</v>
      </c>
      <c r="B120" s="93" t="s">
        <v>62</v>
      </c>
      <c r="C120" s="100">
        <v>508555.43</v>
      </c>
      <c r="D120" s="100">
        <v>508555.43</v>
      </c>
      <c r="E120" s="100">
        <v>508555.43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9">
        <v>0</v>
      </c>
    </row>
    <row r="121" spans="1:15" s="70" customFormat="1" ht="15.75" x14ac:dyDescent="0.25">
      <c r="A121" s="97" t="s">
        <v>92</v>
      </c>
      <c r="B121" s="97" t="s">
        <v>167</v>
      </c>
      <c r="C121" s="100">
        <v>2177869.36</v>
      </c>
      <c r="D121" s="100">
        <v>2177869.36</v>
      </c>
      <c r="E121" s="100">
        <v>2177869.36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9">
        <v>0</v>
      </c>
    </row>
    <row r="122" spans="1:15" s="70" customFormat="1" ht="31.5" x14ac:dyDescent="0.25">
      <c r="A122" s="92" t="s">
        <v>235</v>
      </c>
      <c r="B122" s="93" t="s">
        <v>63</v>
      </c>
      <c r="C122" s="100">
        <v>2515053.1800000002</v>
      </c>
      <c r="D122" s="100">
        <v>2515053.1800000002</v>
      </c>
      <c r="E122" s="100">
        <v>2515053.1800000002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9">
        <v>0</v>
      </c>
    </row>
    <row r="123" spans="1:15" s="70" customFormat="1" ht="15.75" x14ac:dyDescent="0.25">
      <c r="A123" s="92" t="s">
        <v>68</v>
      </c>
      <c r="B123" s="97" t="s">
        <v>167</v>
      </c>
      <c r="C123" s="100">
        <v>2454922.5</v>
      </c>
      <c r="D123" s="100">
        <v>2454922.5</v>
      </c>
      <c r="E123" s="100">
        <v>2454922.5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9">
        <v>0</v>
      </c>
    </row>
    <row r="124" spans="1:15" s="70" customFormat="1" ht="31.5" x14ac:dyDescent="0.25">
      <c r="A124" s="97" t="s">
        <v>236</v>
      </c>
      <c r="B124" s="93" t="s">
        <v>64</v>
      </c>
      <c r="C124" s="100">
        <v>763646.44</v>
      </c>
      <c r="D124" s="100">
        <v>763646.44</v>
      </c>
      <c r="E124" s="100">
        <v>763646.44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9">
        <v>0</v>
      </c>
    </row>
    <row r="125" spans="1:15" s="70" customFormat="1" ht="31.5" x14ac:dyDescent="0.25">
      <c r="A125" s="99" t="s">
        <v>237</v>
      </c>
      <c r="B125" s="93" t="s">
        <v>61</v>
      </c>
      <c r="C125" s="94">
        <v>1398851.06</v>
      </c>
      <c r="D125" s="94">
        <v>1398851.06</v>
      </c>
      <c r="E125" s="94">
        <v>1398851.06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9">
        <v>0</v>
      </c>
    </row>
    <row r="126" spans="1:15" s="70" customFormat="1" ht="31.5" x14ac:dyDescent="0.25">
      <c r="A126" s="97" t="s">
        <v>238</v>
      </c>
      <c r="B126" s="93" t="s">
        <v>62</v>
      </c>
      <c r="C126" s="94">
        <v>434295.99</v>
      </c>
      <c r="D126" s="94">
        <v>434295.99</v>
      </c>
      <c r="E126" s="94">
        <v>434295.99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9">
        <v>0</v>
      </c>
    </row>
    <row r="127" spans="1:15" s="70" customFormat="1" ht="31.5" x14ac:dyDescent="0.25">
      <c r="A127" s="99" t="s">
        <v>239</v>
      </c>
      <c r="B127" s="93" t="s">
        <v>62</v>
      </c>
      <c r="C127" s="94">
        <v>984247.44</v>
      </c>
      <c r="D127" s="94">
        <v>984247.44</v>
      </c>
      <c r="E127" s="94">
        <v>984247.44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9">
        <v>0</v>
      </c>
    </row>
    <row r="128" spans="1:15" s="70" customFormat="1" ht="31.5" x14ac:dyDescent="0.25">
      <c r="A128" s="99" t="s">
        <v>240</v>
      </c>
      <c r="B128" s="93" t="s">
        <v>62</v>
      </c>
      <c r="C128" s="94">
        <v>964510.76</v>
      </c>
      <c r="D128" s="94">
        <v>964510.76</v>
      </c>
      <c r="E128" s="94">
        <v>964510.76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9">
        <v>0</v>
      </c>
    </row>
    <row r="129" spans="1:15" s="70" customFormat="1" ht="31.5" x14ac:dyDescent="0.25">
      <c r="A129" s="99" t="s">
        <v>241</v>
      </c>
      <c r="B129" s="93" t="s">
        <v>62</v>
      </c>
      <c r="C129" s="94">
        <v>1458036.02</v>
      </c>
      <c r="D129" s="94">
        <v>1458036.02</v>
      </c>
      <c r="E129" s="94">
        <v>1458036.02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9">
        <v>0</v>
      </c>
    </row>
    <row r="130" spans="1:15" s="70" customFormat="1" ht="31.5" x14ac:dyDescent="0.25">
      <c r="A130" s="99" t="s">
        <v>1</v>
      </c>
      <c r="B130" s="93" t="s">
        <v>62</v>
      </c>
      <c r="C130" s="94">
        <v>1997815.52</v>
      </c>
      <c r="D130" s="94">
        <v>1997815.52</v>
      </c>
      <c r="E130" s="94">
        <v>1997815.52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9">
        <v>0</v>
      </c>
    </row>
    <row r="131" spans="1:15" s="70" customFormat="1" ht="31.5" x14ac:dyDescent="0.25">
      <c r="A131" s="99" t="s">
        <v>99</v>
      </c>
      <c r="B131" s="93" t="s">
        <v>62</v>
      </c>
      <c r="C131" s="94">
        <v>1533224.74</v>
      </c>
      <c r="D131" s="94">
        <v>1533224.74</v>
      </c>
      <c r="E131" s="94">
        <v>1533224.74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9">
        <v>0</v>
      </c>
    </row>
    <row r="132" spans="1:15" s="70" customFormat="1" ht="31.5" x14ac:dyDescent="0.25">
      <c r="A132" s="92" t="s">
        <v>103</v>
      </c>
      <c r="B132" s="93" t="s">
        <v>62</v>
      </c>
      <c r="C132" s="94">
        <v>2532696.54</v>
      </c>
      <c r="D132" s="94">
        <v>2532696.54</v>
      </c>
      <c r="E132" s="94">
        <v>2532696.54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9">
        <v>0</v>
      </c>
    </row>
    <row r="133" spans="1:15" s="70" customFormat="1" ht="31.5" x14ac:dyDescent="0.25">
      <c r="A133" s="92" t="s">
        <v>242</v>
      </c>
      <c r="B133" s="97" t="s">
        <v>167</v>
      </c>
      <c r="C133" s="94">
        <v>1120491.42</v>
      </c>
      <c r="D133" s="94">
        <v>1120491.42</v>
      </c>
      <c r="E133" s="94">
        <v>1120491.42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9">
        <v>0</v>
      </c>
    </row>
    <row r="134" spans="1:15" s="70" customFormat="1" ht="31.5" x14ac:dyDescent="0.25">
      <c r="A134" s="92" t="s">
        <v>243</v>
      </c>
      <c r="B134" s="97" t="s">
        <v>167</v>
      </c>
      <c r="C134" s="94">
        <v>1144315.6200000001</v>
      </c>
      <c r="D134" s="94">
        <v>1144315.6200000001</v>
      </c>
      <c r="E134" s="94">
        <v>1144315.6200000001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9">
        <v>0</v>
      </c>
    </row>
    <row r="135" spans="1:15" s="70" customFormat="1" ht="15.75" x14ac:dyDescent="0.25">
      <c r="A135" s="99" t="s">
        <v>244</v>
      </c>
      <c r="B135" s="93" t="s">
        <v>62</v>
      </c>
      <c r="C135" s="94">
        <v>868242.82</v>
      </c>
      <c r="D135" s="94">
        <v>868242.82</v>
      </c>
      <c r="E135" s="94">
        <v>868242.82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9">
        <v>0</v>
      </c>
    </row>
    <row r="136" spans="1:15" s="70" customFormat="1" ht="15.75" x14ac:dyDescent="0.25">
      <c r="A136" s="99" t="s">
        <v>245</v>
      </c>
      <c r="B136" s="93" t="s">
        <v>62</v>
      </c>
      <c r="C136" s="94">
        <v>905443</v>
      </c>
      <c r="D136" s="94">
        <v>905443</v>
      </c>
      <c r="E136" s="94">
        <v>905443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9">
        <v>0</v>
      </c>
    </row>
    <row r="137" spans="1:15" s="70" customFormat="1" ht="15.75" x14ac:dyDescent="0.25">
      <c r="A137" s="99" t="s">
        <v>246</v>
      </c>
      <c r="B137" s="97" t="s">
        <v>167</v>
      </c>
      <c r="C137" s="94">
        <v>662750.54</v>
      </c>
      <c r="D137" s="94">
        <v>662750.54</v>
      </c>
      <c r="E137" s="94">
        <v>662750.54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9">
        <v>0</v>
      </c>
    </row>
    <row r="138" spans="1:15" s="70" customFormat="1" ht="15.75" x14ac:dyDescent="0.25">
      <c r="A138" s="99" t="s">
        <v>247</v>
      </c>
      <c r="B138" s="102" t="s">
        <v>62</v>
      </c>
      <c r="C138" s="94">
        <v>1168483.46</v>
      </c>
      <c r="D138" s="94">
        <v>1168483.46</v>
      </c>
      <c r="E138" s="94">
        <v>1168483.46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9">
        <v>0</v>
      </c>
    </row>
    <row r="139" spans="1:15" s="70" customFormat="1" ht="31.5" x14ac:dyDescent="0.25">
      <c r="A139" s="97" t="s">
        <v>248</v>
      </c>
      <c r="B139" s="97" t="s">
        <v>167</v>
      </c>
      <c r="C139" s="94">
        <v>1808216.66</v>
      </c>
      <c r="D139" s="94">
        <v>1808216.66</v>
      </c>
      <c r="E139" s="94">
        <v>1808216.66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9">
        <v>0</v>
      </c>
    </row>
    <row r="140" spans="1:15" s="70" customFormat="1" ht="31.5" x14ac:dyDescent="0.25">
      <c r="A140" s="97" t="s">
        <v>249</v>
      </c>
      <c r="B140" s="93" t="s">
        <v>151</v>
      </c>
      <c r="C140" s="94">
        <v>299571.32</v>
      </c>
      <c r="D140" s="94">
        <v>299571.32</v>
      </c>
      <c r="E140" s="94">
        <v>299571.32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9">
        <v>0</v>
      </c>
    </row>
    <row r="141" spans="1:15" s="70" customFormat="1" ht="31.5" x14ac:dyDescent="0.25">
      <c r="A141" s="97" t="s">
        <v>250</v>
      </c>
      <c r="B141" s="93" t="s">
        <v>63</v>
      </c>
      <c r="C141" s="94">
        <v>1515345.38</v>
      </c>
      <c r="D141" s="94">
        <v>1515345.38</v>
      </c>
      <c r="E141" s="94">
        <v>1515345.38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9">
        <v>0</v>
      </c>
    </row>
    <row r="142" spans="1:15" s="70" customFormat="1" ht="31.5" x14ac:dyDescent="0.25">
      <c r="A142" s="97" t="s">
        <v>251</v>
      </c>
      <c r="B142" s="93" t="s">
        <v>62</v>
      </c>
      <c r="C142" s="94">
        <v>2307858.16</v>
      </c>
      <c r="D142" s="94">
        <v>2307858.16</v>
      </c>
      <c r="E142" s="94">
        <v>2307858.16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9">
        <v>0</v>
      </c>
    </row>
    <row r="143" spans="1:15" s="70" customFormat="1" ht="31.5" x14ac:dyDescent="0.25">
      <c r="A143" s="97" t="s">
        <v>252</v>
      </c>
      <c r="B143" s="93" t="s">
        <v>151</v>
      </c>
      <c r="C143" s="94">
        <v>703103</v>
      </c>
      <c r="D143" s="94">
        <v>703103</v>
      </c>
      <c r="E143" s="94">
        <v>703103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9">
        <v>0</v>
      </c>
    </row>
    <row r="144" spans="1:15" s="70" customFormat="1" ht="31.5" x14ac:dyDescent="0.25">
      <c r="A144" s="97" t="s">
        <v>253</v>
      </c>
      <c r="B144" s="93" t="s">
        <v>64</v>
      </c>
      <c r="C144" s="94">
        <v>757215.44</v>
      </c>
      <c r="D144" s="94">
        <v>757215.44</v>
      </c>
      <c r="E144" s="94">
        <v>757215.44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9">
        <v>0</v>
      </c>
    </row>
    <row r="145" spans="1:15" s="70" customFormat="1" ht="31.5" x14ac:dyDescent="0.25">
      <c r="A145" s="92" t="s">
        <v>254</v>
      </c>
      <c r="B145" s="93" t="s">
        <v>61</v>
      </c>
      <c r="C145" s="94">
        <v>1913480.92</v>
      </c>
      <c r="D145" s="94">
        <v>1913480.92</v>
      </c>
      <c r="E145" s="94">
        <v>1913480.92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9">
        <v>0</v>
      </c>
    </row>
    <row r="146" spans="1:15" s="70" customFormat="1" ht="31.5" x14ac:dyDescent="0.25">
      <c r="A146" s="92" t="s">
        <v>255</v>
      </c>
      <c r="B146" s="93" t="s">
        <v>62</v>
      </c>
      <c r="C146" s="94">
        <v>2422292.2000000002</v>
      </c>
      <c r="D146" s="94">
        <v>2422292.2000000002</v>
      </c>
      <c r="E146" s="94">
        <v>2422292.2000000002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9">
        <v>0</v>
      </c>
    </row>
    <row r="147" spans="1:15" s="70" customFormat="1" ht="31.5" x14ac:dyDescent="0.25">
      <c r="A147" s="92" t="s">
        <v>256</v>
      </c>
      <c r="B147" s="93" t="s">
        <v>62</v>
      </c>
      <c r="C147" s="94">
        <v>2001059.34</v>
      </c>
      <c r="D147" s="94">
        <v>2001059.34</v>
      </c>
      <c r="E147" s="94">
        <v>2001059.34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9">
        <v>0</v>
      </c>
    </row>
    <row r="148" spans="1:15" s="70" customFormat="1" ht="15.75" x14ac:dyDescent="0.25">
      <c r="A148" s="92" t="s">
        <v>257</v>
      </c>
      <c r="B148" s="93" t="s">
        <v>62</v>
      </c>
      <c r="C148" s="94">
        <v>1554311.34</v>
      </c>
      <c r="D148" s="94">
        <v>1554311.34</v>
      </c>
      <c r="E148" s="94">
        <v>1554311.34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9">
        <v>0</v>
      </c>
    </row>
    <row r="149" spans="1:15" s="70" customFormat="1" ht="31.5" x14ac:dyDescent="0.25">
      <c r="A149" s="92" t="s">
        <v>258</v>
      </c>
      <c r="B149" s="93" t="s">
        <v>151</v>
      </c>
      <c r="C149" s="94">
        <v>1233895.32</v>
      </c>
      <c r="D149" s="94">
        <v>1233895.32</v>
      </c>
      <c r="E149" s="94">
        <v>1233895.32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9">
        <v>0</v>
      </c>
    </row>
    <row r="150" spans="1:15" s="70" customFormat="1" ht="31.5" x14ac:dyDescent="0.25">
      <c r="A150" s="92" t="s">
        <v>259</v>
      </c>
      <c r="B150" s="93" t="s">
        <v>62</v>
      </c>
      <c r="C150" s="94">
        <v>1814667.72</v>
      </c>
      <c r="D150" s="94">
        <v>1814667.72</v>
      </c>
      <c r="E150" s="94">
        <v>1814667.72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9">
        <v>0</v>
      </c>
    </row>
    <row r="151" spans="1:15" s="70" customFormat="1" ht="31.5" x14ac:dyDescent="0.25">
      <c r="A151" s="97" t="s">
        <v>260</v>
      </c>
      <c r="B151" s="93" t="s">
        <v>63</v>
      </c>
      <c r="C151" s="94">
        <v>2724261.28</v>
      </c>
      <c r="D151" s="94">
        <v>2724261.28</v>
      </c>
      <c r="E151" s="94">
        <v>2724261.28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9">
        <v>0</v>
      </c>
    </row>
    <row r="152" spans="1:15" s="70" customFormat="1" ht="31.5" x14ac:dyDescent="0.25">
      <c r="A152" s="97" t="s">
        <v>261</v>
      </c>
      <c r="B152" s="93" t="s">
        <v>63</v>
      </c>
      <c r="C152" s="94">
        <v>5071128</v>
      </c>
      <c r="D152" s="94">
        <v>5071128</v>
      </c>
      <c r="E152" s="94">
        <v>5071128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9">
        <v>0</v>
      </c>
    </row>
    <row r="153" spans="1:15" s="70" customFormat="1" ht="31.5" x14ac:dyDescent="0.25">
      <c r="A153" s="97" t="s">
        <v>262</v>
      </c>
      <c r="B153" s="93" t="s">
        <v>63</v>
      </c>
      <c r="C153" s="94">
        <v>3261157.74</v>
      </c>
      <c r="D153" s="94">
        <v>3261157.74</v>
      </c>
      <c r="E153" s="94">
        <v>3261157.74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9">
        <v>0</v>
      </c>
    </row>
    <row r="154" spans="1:15" s="70" customFormat="1" ht="31.5" x14ac:dyDescent="0.25">
      <c r="A154" s="97" t="s">
        <v>263</v>
      </c>
      <c r="B154" s="93" t="s">
        <v>63</v>
      </c>
      <c r="C154" s="94">
        <v>4068124.34</v>
      </c>
      <c r="D154" s="94">
        <v>4068124.34</v>
      </c>
      <c r="E154" s="94">
        <v>4068124.34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9">
        <v>0</v>
      </c>
    </row>
    <row r="155" spans="1:15" s="70" customFormat="1" ht="31.5" x14ac:dyDescent="0.25">
      <c r="A155" s="97" t="s">
        <v>264</v>
      </c>
      <c r="B155" s="93" t="s">
        <v>62</v>
      </c>
      <c r="C155" s="94">
        <v>409016.02</v>
      </c>
      <c r="D155" s="94">
        <v>409016.02</v>
      </c>
      <c r="E155" s="94">
        <v>409016.02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9">
        <v>0</v>
      </c>
    </row>
    <row r="156" spans="1:15" s="70" customFormat="1" ht="31.5" x14ac:dyDescent="0.25">
      <c r="A156" s="97" t="s">
        <v>93</v>
      </c>
      <c r="B156" s="97" t="s">
        <v>167</v>
      </c>
      <c r="C156" s="94">
        <v>1769966</v>
      </c>
      <c r="D156" s="94">
        <v>1769966</v>
      </c>
      <c r="E156" s="94">
        <v>1769966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9">
        <v>0</v>
      </c>
    </row>
    <row r="157" spans="1:15" s="70" customFormat="1" ht="15.75" x14ac:dyDescent="0.25">
      <c r="A157" s="92" t="s">
        <v>265</v>
      </c>
      <c r="B157" s="93" t="s">
        <v>62</v>
      </c>
      <c r="C157" s="94">
        <v>1688630</v>
      </c>
      <c r="D157" s="94">
        <v>1688630</v>
      </c>
      <c r="E157" s="94">
        <v>1688630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9">
        <v>0</v>
      </c>
    </row>
    <row r="158" spans="1:15" s="70" customFormat="1" ht="15.75" x14ac:dyDescent="0.25">
      <c r="A158" s="92" t="s">
        <v>265</v>
      </c>
      <c r="B158" s="97" t="s">
        <v>167</v>
      </c>
      <c r="C158" s="94">
        <v>3711941.34</v>
      </c>
      <c r="D158" s="94">
        <v>3711941.34</v>
      </c>
      <c r="E158" s="94">
        <v>3711941.34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9">
        <v>0</v>
      </c>
    </row>
    <row r="159" spans="1:15" s="70" customFormat="1" ht="15.75" x14ac:dyDescent="0.25">
      <c r="A159" s="92" t="s">
        <v>266</v>
      </c>
      <c r="B159" s="93" t="s">
        <v>62</v>
      </c>
      <c r="C159" s="94">
        <v>3142892.14</v>
      </c>
      <c r="D159" s="94">
        <v>3142892.14</v>
      </c>
      <c r="E159" s="94">
        <v>3142892.14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9">
        <v>0</v>
      </c>
    </row>
    <row r="160" spans="1:15" s="70" customFormat="1" ht="31.5" x14ac:dyDescent="0.25">
      <c r="A160" s="97" t="s">
        <v>111</v>
      </c>
      <c r="B160" s="93" t="s">
        <v>63</v>
      </c>
      <c r="C160" s="94">
        <v>1051670</v>
      </c>
      <c r="D160" s="94">
        <v>1051670</v>
      </c>
      <c r="E160" s="94">
        <v>1051670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9">
        <v>0</v>
      </c>
    </row>
    <row r="161" spans="1:15" s="70" customFormat="1" ht="31.5" x14ac:dyDescent="0.25">
      <c r="A161" s="97" t="s">
        <v>267</v>
      </c>
      <c r="B161" s="93" t="s">
        <v>62</v>
      </c>
      <c r="C161" s="94">
        <v>1010040</v>
      </c>
      <c r="D161" s="94">
        <v>1010040</v>
      </c>
      <c r="E161" s="94">
        <v>1010040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9">
        <v>0</v>
      </c>
    </row>
    <row r="162" spans="1:15" s="70" customFormat="1" ht="31.5" x14ac:dyDescent="0.25">
      <c r="A162" s="97" t="s">
        <v>109</v>
      </c>
      <c r="B162" s="93" t="s">
        <v>62</v>
      </c>
      <c r="C162" s="94">
        <v>885979.4</v>
      </c>
      <c r="D162" s="94">
        <v>885979.4</v>
      </c>
      <c r="E162" s="94">
        <v>885979.4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9">
        <v>0</v>
      </c>
    </row>
    <row r="163" spans="1:15" s="70" customFormat="1" ht="31.5" x14ac:dyDescent="0.25">
      <c r="A163" s="97" t="s">
        <v>110</v>
      </c>
      <c r="B163" s="93" t="s">
        <v>64</v>
      </c>
      <c r="C163" s="94">
        <v>134675.38</v>
      </c>
      <c r="D163" s="94">
        <v>134675.38</v>
      </c>
      <c r="E163" s="94">
        <v>134675.38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9">
        <v>0</v>
      </c>
    </row>
    <row r="164" spans="1:15" s="70" customFormat="1" ht="31.5" x14ac:dyDescent="0.25">
      <c r="A164" s="97" t="s">
        <v>268</v>
      </c>
      <c r="B164" s="93" t="s">
        <v>61</v>
      </c>
      <c r="C164" s="94">
        <v>550366.16</v>
      </c>
      <c r="D164" s="94">
        <v>550366.16</v>
      </c>
      <c r="E164" s="94">
        <v>550366.16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9">
        <v>0</v>
      </c>
    </row>
    <row r="165" spans="1:15" s="70" customFormat="1" ht="15.75" x14ac:dyDescent="0.25">
      <c r="A165" s="97" t="s">
        <v>269</v>
      </c>
      <c r="B165" s="93" t="s">
        <v>62</v>
      </c>
      <c r="C165" s="94">
        <v>969470</v>
      </c>
      <c r="D165" s="94">
        <v>969470</v>
      </c>
      <c r="E165" s="94">
        <v>969470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9">
        <v>0</v>
      </c>
    </row>
    <row r="166" spans="1:15" s="70" customFormat="1" ht="47.25" x14ac:dyDescent="0.25">
      <c r="A166" s="97" t="s">
        <v>114</v>
      </c>
      <c r="B166" s="93" t="s">
        <v>65</v>
      </c>
      <c r="C166" s="94">
        <v>359090</v>
      </c>
      <c r="D166" s="94">
        <v>359090</v>
      </c>
      <c r="E166" s="94">
        <v>359090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9">
        <v>0</v>
      </c>
    </row>
    <row r="167" spans="1:15" s="70" customFormat="1" ht="31.5" x14ac:dyDescent="0.25">
      <c r="A167" s="97" t="s">
        <v>69</v>
      </c>
      <c r="B167" s="93" t="s">
        <v>151</v>
      </c>
      <c r="C167" s="94">
        <v>314510</v>
      </c>
      <c r="D167" s="94">
        <v>314510</v>
      </c>
      <c r="E167" s="94">
        <v>314510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9">
        <v>0</v>
      </c>
    </row>
    <row r="168" spans="1:15" s="70" customFormat="1" ht="15.75" x14ac:dyDescent="0.25">
      <c r="A168" s="97" t="s">
        <v>270</v>
      </c>
      <c r="B168" s="97" t="s">
        <v>167</v>
      </c>
      <c r="C168" s="94">
        <v>1759120</v>
      </c>
      <c r="D168" s="94">
        <v>1759120</v>
      </c>
      <c r="E168" s="94">
        <v>1759120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9">
        <v>0</v>
      </c>
    </row>
    <row r="169" spans="1:15" s="70" customFormat="1" ht="31.5" x14ac:dyDescent="0.25">
      <c r="A169" s="97" t="s">
        <v>271</v>
      </c>
      <c r="B169" s="97" t="s">
        <v>152</v>
      </c>
      <c r="C169" s="94">
        <v>781237.88</v>
      </c>
      <c r="D169" s="94">
        <v>781237.88</v>
      </c>
      <c r="E169" s="94">
        <v>781237.88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9">
        <v>0</v>
      </c>
    </row>
    <row r="170" spans="1:15" s="70" customFormat="1" ht="47.25" x14ac:dyDescent="0.25">
      <c r="A170" s="97" t="s">
        <v>272</v>
      </c>
      <c r="B170" s="93" t="s">
        <v>65</v>
      </c>
      <c r="C170" s="94">
        <v>229396.68</v>
      </c>
      <c r="D170" s="94">
        <v>229396.68</v>
      </c>
      <c r="E170" s="94">
        <v>229396.68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9">
        <v>0</v>
      </c>
    </row>
    <row r="171" spans="1:15" s="70" customFormat="1" ht="15.75" x14ac:dyDescent="0.25">
      <c r="A171" s="97" t="s">
        <v>112</v>
      </c>
      <c r="B171" s="93" t="s">
        <v>62</v>
      </c>
      <c r="C171" s="94">
        <v>1993404</v>
      </c>
      <c r="D171" s="94">
        <v>1993404</v>
      </c>
      <c r="E171" s="94">
        <v>1993404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9">
        <v>0</v>
      </c>
    </row>
    <row r="172" spans="1:15" s="70" customFormat="1" ht="31.5" x14ac:dyDescent="0.25">
      <c r="A172" s="97" t="s">
        <v>273</v>
      </c>
      <c r="B172" s="93" t="s">
        <v>152</v>
      </c>
      <c r="C172" s="94">
        <v>677653.94</v>
      </c>
      <c r="D172" s="94">
        <v>677653.94</v>
      </c>
      <c r="E172" s="94">
        <v>677653.94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9">
        <v>0</v>
      </c>
    </row>
    <row r="173" spans="1:15" s="70" customFormat="1" ht="31.5" x14ac:dyDescent="0.25">
      <c r="A173" s="97" t="s">
        <v>113</v>
      </c>
      <c r="B173" s="93" t="s">
        <v>64</v>
      </c>
      <c r="C173" s="94">
        <v>1427404.7</v>
      </c>
      <c r="D173" s="94">
        <v>1427404.7</v>
      </c>
      <c r="E173" s="94">
        <v>1427404.7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9">
        <v>0</v>
      </c>
    </row>
    <row r="174" spans="1:15" s="70" customFormat="1" ht="47.25" x14ac:dyDescent="0.25">
      <c r="A174" s="97" t="s">
        <v>274</v>
      </c>
      <c r="B174" s="93" t="s">
        <v>65</v>
      </c>
      <c r="C174" s="94">
        <v>566089</v>
      </c>
      <c r="D174" s="94">
        <v>566089</v>
      </c>
      <c r="E174" s="94">
        <v>566089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9">
        <v>0</v>
      </c>
    </row>
    <row r="175" spans="1:15" s="70" customFormat="1" ht="31.5" x14ac:dyDescent="0.25">
      <c r="A175" s="97" t="s">
        <v>108</v>
      </c>
      <c r="B175" s="93" t="s">
        <v>151</v>
      </c>
      <c r="C175" s="94">
        <v>338681</v>
      </c>
      <c r="D175" s="94">
        <v>338681</v>
      </c>
      <c r="E175" s="94">
        <v>338681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9">
        <v>0</v>
      </c>
    </row>
    <row r="176" spans="1:15" s="70" customFormat="1" ht="47.25" x14ac:dyDescent="0.25">
      <c r="A176" s="97" t="s">
        <v>275</v>
      </c>
      <c r="B176" s="93" t="s">
        <v>65</v>
      </c>
      <c r="C176" s="94">
        <v>328864.82</v>
      </c>
      <c r="D176" s="94">
        <v>328864.82</v>
      </c>
      <c r="E176" s="94">
        <v>328864.82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9">
        <v>0</v>
      </c>
    </row>
    <row r="177" spans="1:15" s="70" customFormat="1" ht="15.75" x14ac:dyDescent="0.25">
      <c r="A177" s="97" t="s">
        <v>276</v>
      </c>
      <c r="B177" s="93" t="s">
        <v>62</v>
      </c>
      <c r="C177" s="94">
        <v>1316770</v>
      </c>
      <c r="D177" s="94">
        <v>1316770</v>
      </c>
      <c r="E177" s="94">
        <v>1316770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9">
        <v>0</v>
      </c>
    </row>
    <row r="178" spans="1:15" s="70" customFormat="1" ht="15.75" x14ac:dyDescent="0.25">
      <c r="A178" s="97" t="s">
        <v>277</v>
      </c>
      <c r="B178" s="93" t="s">
        <v>153</v>
      </c>
      <c r="C178" s="94">
        <v>592737</v>
      </c>
      <c r="D178" s="94">
        <v>592737</v>
      </c>
      <c r="E178" s="94">
        <v>592737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9">
        <v>0</v>
      </c>
    </row>
    <row r="179" spans="1:15" s="70" customFormat="1" ht="31.5" x14ac:dyDescent="0.25">
      <c r="A179" s="97" t="s">
        <v>278</v>
      </c>
      <c r="B179" s="93" t="s">
        <v>152</v>
      </c>
      <c r="C179" s="94">
        <v>273508.65999999997</v>
      </c>
      <c r="D179" s="94">
        <v>273508.65999999997</v>
      </c>
      <c r="E179" s="94">
        <v>273508.65999999997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9">
        <v>0</v>
      </c>
    </row>
    <row r="180" spans="1:15" s="70" customFormat="1" ht="31.5" x14ac:dyDescent="0.25">
      <c r="A180" s="97" t="s">
        <v>71</v>
      </c>
      <c r="B180" s="93" t="s">
        <v>151</v>
      </c>
      <c r="C180" s="94">
        <v>207375</v>
      </c>
      <c r="D180" s="94">
        <v>207375</v>
      </c>
      <c r="E180" s="94">
        <v>207375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9">
        <v>0</v>
      </c>
    </row>
    <row r="181" spans="1:15" s="70" customFormat="1" ht="31.5" x14ac:dyDescent="0.25">
      <c r="A181" s="97" t="s">
        <v>72</v>
      </c>
      <c r="B181" s="93" t="s">
        <v>151</v>
      </c>
      <c r="C181" s="94">
        <v>257099</v>
      </c>
      <c r="D181" s="94">
        <v>257099</v>
      </c>
      <c r="E181" s="94">
        <v>257099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9">
        <v>0</v>
      </c>
    </row>
    <row r="182" spans="1:15" s="70" customFormat="1" ht="31.5" x14ac:dyDescent="0.25">
      <c r="A182" s="97" t="s">
        <v>279</v>
      </c>
      <c r="B182" s="93" t="s">
        <v>64</v>
      </c>
      <c r="C182" s="94">
        <v>313960</v>
      </c>
      <c r="D182" s="94">
        <v>313960</v>
      </c>
      <c r="E182" s="94">
        <v>313960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9">
        <v>0</v>
      </c>
    </row>
    <row r="183" spans="1:15" s="70" customFormat="1" ht="31.5" x14ac:dyDescent="0.25">
      <c r="A183" s="97" t="s">
        <v>115</v>
      </c>
      <c r="B183" s="93" t="s">
        <v>152</v>
      </c>
      <c r="C183" s="94">
        <v>131273.82</v>
      </c>
      <c r="D183" s="94">
        <v>131273.82</v>
      </c>
      <c r="E183" s="94">
        <v>131273.82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9">
        <v>0</v>
      </c>
    </row>
    <row r="184" spans="1:15" s="70" customFormat="1" ht="31.5" x14ac:dyDescent="0.25">
      <c r="A184" s="97" t="s">
        <v>280</v>
      </c>
      <c r="B184" s="97" t="s">
        <v>152</v>
      </c>
      <c r="C184" s="94">
        <v>405900</v>
      </c>
      <c r="D184" s="94">
        <v>405900</v>
      </c>
      <c r="E184" s="94">
        <v>405900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9">
        <v>0</v>
      </c>
    </row>
    <row r="185" spans="1:15" s="70" customFormat="1" ht="31.5" x14ac:dyDescent="0.25">
      <c r="A185" s="97" t="s">
        <v>106</v>
      </c>
      <c r="B185" s="97" t="s">
        <v>64</v>
      </c>
      <c r="C185" s="94">
        <v>280481.28000000003</v>
      </c>
      <c r="D185" s="94">
        <v>280481.28000000003</v>
      </c>
      <c r="E185" s="94">
        <v>280481.28000000003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9">
        <v>0</v>
      </c>
    </row>
    <row r="186" spans="1:15" s="70" customFormat="1" ht="15.75" x14ac:dyDescent="0.25">
      <c r="A186" s="97" t="s">
        <v>281</v>
      </c>
      <c r="B186" s="97" t="s">
        <v>167</v>
      </c>
      <c r="C186" s="94">
        <v>1464444.9</v>
      </c>
      <c r="D186" s="94">
        <v>1464444.9</v>
      </c>
      <c r="E186" s="94">
        <v>1464444.9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9">
        <v>0</v>
      </c>
    </row>
    <row r="187" spans="1:15" s="70" customFormat="1" ht="31.5" x14ac:dyDescent="0.25">
      <c r="A187" s="97" t="s">
        <v>281</v>
      </c>
      <c r="B187" s="93" t="s">
        <v>152</v>
      </c>
      <c r="C187" s="94">
        <v>289268</v>
      </c>
      <c r="D187" s="94">
        <v>289268</v>
      </c>
      <c r="E187" s="94">
        <v>289268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9">
        <v>0</v>
      </c>
    </row>
    <row r="188" spans="1:15" s="70" customFormat="1" ht="47.25" x14ac:dyDescent="0.25">
      <c r="A188" s="97" t="s">
        <v>282</v>
      </c>
      <c r="B188" s="93" t="s">
        <v>65</v>
      </c>
      <c r="C188" s="94">
        <v>405900</v>
      </c>
      <c r="D188" s="94">
        <v>405900</v>
      </c>
      <c r="E188" s="94">
        <v>405900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9">
        <v>0</v>
      </c>
    </row>
    <row r="189" spans="1:15" s="70" customFormat="1" ht="31.5" x14ac:dyDescent="0.25">
      <c r="A189" s="97" t="s">
        <v>70</v>
      </c>
      <c r="B189" s="93" t="s">
        <v>61</v>
      </c>
      <c r="C189" s="94">
        <v>1159422.98</v>
      </c>
      <c r="D189" s="94">
        <v>1159422.98</v>
      </c>
      <c r="E189" s="94">
        <v>1159422.98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9">
        <v>0</v>
      </c>
    </row>
    <row r="190" spans="1:15" s="70" customFormat="1" ht="47.25" x14ac:dyDescent="0.25">
      <c r="A190" s="97" t="s">
        <v>283</v>
      </c>
      <c r="B190" s="93" t="s">
        <v>65</v>
      </c>
      <c r="C190" s="94">
        <v>653734.16</v>
      </c>
      <c r="D190" s="94">
        <v>653734.16</v>
      </c>
      <c r="E190" s="94">
        <v>653734.16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9">
        <v>0</v>
      </c>
    </row>
    <row r="191" spans="1:15" s="70" customFormat="1" ht="31.5" x14ac:dyDescent="0.25">
      <c r="A191" s="97" t="s">
        <v>284</v>
      </c>
      <c r="B191" s="93" t="s">
        <v>152</v>
      </c>
      <c r="C191" s="94">
        <v>260660</v>
      </c>
      <c r="D191" s="94">
        <v>260660</v>
      </c>
      <c r="E191" s="94">
        <v>260660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9">
        <v>0</v>
      </c>
    </row>
    <row r="192" spans="1:15" s="70" customFormat="1" ht="31.5" x14ac:dyDescent="0.25">
      <c r="A192" s="97" t="s">
        <v>285</v>
      </c>
      <c r="B192" s="93" t="s">
        <v>152</v>
      </c>
      <c r="C192" s="94">
        <v>436188.18</v>
      </c>
      <c r="D192" s="94">
        <v>436188.18</v>
      </c>
      <c r="E192" s="94">
        <v>436188.18</v>
      </c>
      <c r="F192" s="68"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9">
        <v>0</v>
      </c>
    </row>
    <row r="193" spans="1:15" s="70" customFormat="1" ht="47.25" x14ac:dyDescent="0.25">
      <c r="A193" s="97" t="s">
        <v>116</v>
      </c>
      <c r="B193" s="93" t="s">
        <v>65</v>
      </c>
      <c r="C193" s="94">
        <v>301440</v>
      </c>
      <c r="D193" s="94">
        <v>301440</v>
      </c>
      <c r="E193" s="94">
        <v>301440</v>
      </c>
      <c r="F193" s="68"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9">
        <v>0</v>
      </c>
    </row>
    <row r="194" spans="1:15" s="70" customFormat="1" ht="31.5" x14ac:dyDescent="0.25">
      <c r="A194" s="97" t="s">
        <v>286</v>
      </c>
      <c r="B194" s="93" t="s">
        <v>152</v>
      </c>
      <c r="C194" s="94">
        <v>489366.06</v>
      </c>
      <c r="D194" s="94">
        <v>489366.06</v>
      </c>
      <c r="E194" s="94">
        <v>489366.06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9">
        <v>0</v>
      </c>
    </row>
    <row r="195" spans="1:15" s="72" customFormat="1" ht="31.5" x14ac:dyDescent="0.25">
      <c r="A195" s="97" t="s">
        <v>287</v>
      </c>
      <c r="B195" s="93" t="s">
        <v>152</v>
      </c>
      <c r="C195" s="94">
        <v>425747.54</v>
      </c>
      <c r="D195" s="94">
        <v>425747.54</v>
      </c>
      <c r="E195" s="94">
        <v>425747.54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9">
        <v>0</v>
      </c>
    </row>
    <row r="196" spans="1:15" ht="31.5" x14ac:dyDescent="0.25">
      <c r="A196" s="97" t="s">
        <v>73</v>
      </c>
      <c r="B196" s="93" t="s">
        <v>64</v>
      </c>
      <c r="C196" s="94">
        <v>267570</v>
      </c>
      <c r="D196" s="94">
        <v>267570</v>
      </c>
      <c r="E196" s="94">
        <v>267570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9">
        <v>0</v>
      </c>
    </row>
    <row r="197" spans="1:15" ht="31.5" x14ac:dyDescent="0.25">
      <c r="A197" s="97" t="s">
        <v>107</v>
      </c>
      <c r="B197" s="93" t="s">
        <v>151</v>
      </c>
      <c r="C197" s="94">
        <v>614702.12</v>
      </c>
      <c r="D197" s="94">
        <v>614702.12</v>
      </c>
      <c r="E197" s="94">
        <v>614702.12</v>
      </c>
      <c r="F197" s="68"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9">
        <v>0</v>
      </c>
    </row>
    <row r="198" spans="1:15" ht="31.5" x14ac:dyDescent="0.25">
      <c r="A198" s="97" t="s">
        <v>74</v>
      </c>
      <c r="B198" s="93" t="s">
        <v>151</v>
      </c>
      <c r="C198" s="94">
        <v>176320</v>
      </c>
      <c r="D198" s="94">
        <v>176320</v>
      </c>
      <c r="E198" s="94">
        <v>176320</v>
      </c>
      <c r="F198" s="68">
        <v>0</v>
      </c>
      <c r="G198" s="68">
        <v>0</v>
      </c>
      <c r="H198" s="68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9">
        <v>0</v>
      </c>
    </row>
    <row r="199" spans="1:15" ht="31.5" x14ac:dyDescent="0.25">
      <c r="A199" s="97" t="s">
        <v>288</v>
      </c>
      <c r="B199" s="93" t="s">
        <v>64</v>
      </c>
      <c r="C199" s="94">
        <v>44377</v>
      </c>
      <c r="D199" s="94">
        <v>44377</v>
      </c>
      <c r="E199" s="94">
        <v>44377</v>
      </c>
      <c r="F199" s="68">
        <v>0</v>
      </c>
      <c r="G199" s="68">
        <v>0</v>
      </c>
      <c r="H199" s="68">
        <v>0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68">
        <v>0</v>
      </c>
      <c r="O199" s="69">
        <v>0</v>
      </c>
    </row>
    <row r="200" spans="1:15" ht="31.5" x14ac:dyDescent="0.25">
      <c r="A200" s="97" t="s">
        <v>289</v>
      </c>
      <c r="B200" s="93" t="s">
        <v>61</v>
      </c>
      <c r="C200" s="94">
        <v>337956.47</v>
      </c>
      <c r="D200" s="94">
        <v>337956.47</v>
      </c>
      <c r="E200" s="94">
        <v>337956.47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9">
        <v>0</v>
      </c>
    </row>
    <row r="201" spans="1:15" ht="31.5" x14ac:dyDescent="0.25">
      <c r="A201" s="97" t="s">
        <v>290</v>
      </c>
      <c r="B201" s="93" t="s">
        <v>62</v>
      </c>
      <c r="C201" s="94">
        <v>2238196</v>
      </c>
      <c r="D201" s="94">
        <v>2238196</v>
      </c>
      <c r="E201" s="94">
        <v>2238196</v>
      </c>
      <c r="F201" s="68">
        <v>0</v>
      </c>
      <c r="G201" s="68">
        <v>0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0</v>
      </c>
      <c r="O201" s="69">
        <v>0</v>
      </c>
    </row>
    <row r="202" spans="1:15" ht="31.5" x14ac:dyDescent="0.25">
      <c r="A202" s="97" t="s">
        <v>291</v>
      </c>
      <c r="B202" s="93" t="s">
        <v>64</v>
      </c>
      <c r="C202" s="94">
        <v>509980</v>
      </c>
      <c r="D202" s="94">
        <v>509980</v>
      </c>
      <c r="E202" s="94">
        <v>509980</v>
      </c>
      <c r="F202" s="68"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9">
        <v>0</v>
      </c>
    </row>
    <row r="203" spans="1:15" ht="15.75" x14ac:dyDescent="0.25">
      <c r="A203" s="97" t="s">
        <v>292</v>
      </c>
      <c r="B203" s="97" t="s">
        <v>167</v>
      </c>
      <c r="C203" s="94">
        <v>710500.4</v>
      </c>
      <c r="D203" s="94">
        <v>710500.4</v>
      </c>
      <c r="E203" s="94">
        <v>710500.4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9">
        <v>0</v>
      </c>
    </row>
    <row r="204" spans="1:15" ht="31.5" x14ac:dyDescent="0.25">
      <c r="A204" s="97" t="s">
        <v>293</v>
      </c>
      <c r="B204" s="93" t="s">
        <v>64</v>
      </c>
      <c r="C204" s="94">
        <v>179221.94</v>
      </c>
      <c r="D204" s="94">
        <v>179221.94</v>
      </c>
      <c r="E204" s="94">
        <v>179221.94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9">
        <v>0</v>
      </c>
    </row>
    <row r="205" spans="1:15" ht="31.5" x14ac:dyDescent="0.25">
      <c r="A205" s="97" t="s">
        <v>293</v>
      </c>
      <c r="B205" s="93" t="s">
        <v>63</v>
      </c>
      <c r="C205" s="94">
        <v>845962</v>
      </c>
      <c r="D205" s="94">
        <v>845962</v>
      </c>
      <c r="E205" s="94">
        <v>845962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v>0</v>
      </c>
      <c r="O205" s="69">
        <v>0</v>
      </c>
    </row>
    <row r="206" spans="1:15" ht="47.25" x14ac:dyDescent="0.25">
      <c r="A206" s="97" t="s">
        <v>294</v>
      </c>
      <c r="B206" s="97" t="s">
        <v>65</v>
      </c>
      <c r="C206" s="94">
        <v>647430</v>
      </c>
      <c r="D206" s="94">
        <v>647430</v>
      </c>
      <c r="E206" s="94">
        <v>647430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9">
        <v>0</v>
      </c>
    </row>
    <row r="207" spans="1:15" ht="31.5" x14ac:dyDescent="0.25">
      <c r="A207" s="97" t="s">
        <v>295</v>
      </c>
      <c r="B207" s="93" t="s">
        <v>63</v>
      </c>
      <c r="C207" s="94">
        <v>1754921</v>
      </c>
      <c r="D207" s="94">
        <v>1754921</v>
      </c>
      <c r="E207" s="94">
        <v>1754921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9">
        <v>0</v>
      </c>
    </row>
    <row r="208" spans="1:15" ht="31.5" x14ac:dyDescent="0.25">
      <c r="A208" s="95" t="s">
        <v>296</v>
      </c>
      <c r="B208" s="93" t="s">
        <v>152</v>
      </c>
      <c r="C208" s="103">
        <v>322553.03000000003</v>
      </c>
      <c r="D208" s="103">
        <v>322553.03000000003</v>
      </c>
      <c r="E208" s="103">
        <v>322553.03000000003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9">
        <v>0</v>
      </c>
    </row>
    <row r="209" spans="1:15" ht="31.5" x14ac:dyDescent="0.25">
      <c r="A209" s="95" t="s">
        <v>297</v>
      </c>
      <c r="B209" s="93" t="s">
        <v>152</v>
      </c>
      <c r="C209" s="103">
        <v>576135.84</v>
      </c>
      <c r="D209" s="103">
        <v>576135.84</v>
      </c>
      <c r="E209" s="103">
        <v>576135.84</v>
      </c>
      <c r="F209" s="68">
        <v>0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9">
        <v>0</v>
      </c>
    </row>
    <row r="210" spans="1:15" ht="31.5" x14ac:dyDescent="0.25">
      <c r="A210" s="95" t="s">
        <v>298</v>
      </c>
      <c r="B210" s="93" t="s">
        <v>152</v>
      </c>
      <c r="C210" s="103">
        <v>153488.89000000001</v>
      </c>
      <c r="D210" s="103">
        <v>153488.89000000001</v>
      </c>
      <c r="E210" s="103">
        <v>153488.89000000001</v>
      </c>
      <c r="F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9">
        <v>0</v>
      </c>
    </row>
    <row r="211" spans="1:15" ht="31.5" x14ac:dyDescent="0.25">
      <c r="A211" s="95" t="s">
        <v>299</v>
      </c>
      <c r="B211" s="93" t="s">
        <v>152</v>
      </c>
      <c r="C211" s="103">
        <v>315240.18</v>
      </c>
      <c r="D211" s="103">
        <v>315240.18</v>
      </c>
      <c r="E211" s="103">
        <v>315240.18</v>
      </c>
      <c r="F211" s="68">
        <v>0</v>
      </c>
      <c r="G211" s="68">
        <v>0</v>
      </c>
      <c r="H211" s="68">
        <v>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0</v>
      </c>
      <c r="O211" s="69">
        <v>0</v>
      </c>
    </row>
    <row r="212" spans="1:15" ht="31.5" x14ac:dyDescent="0.25">
      <c r="A212" s="95" t="s">
        <v>300</v>
      </c>
      <c r="B212" s="93" t="s">
        <v>152</v>
      </c>
      <c r="C212" s="103">
        <v>164781.57999999999</v>
      </c>
      <c r="D212" s="103">
        <v>164781.57999999999</v>
      </c>
      <c r="E212" s="103">
        <v>164781.57999999999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9">
        <v>0</v>
      </c>
    </row>
    <row r="213" spans="1:15" ht="31.5" x14ac:dyDescent="0.25">
      <c r="A213" s="95" t="s">
        <v>301</v>
      </c>
      <c r="B213" s="93" t="s">
        <v>152</v>
      </c>
      <c r="C213" s="103">
        <v>188735.41</v>
      </c>
      <c r="D213" s="103">
        <v>188735.41</v>
      </c>
      <c r="E213" s="103">
        <v>188735.41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9">
        <v>0</v>
      </c>
    </row>
    <row r="214" spans="1:15" ht="31.5" x14ac:dyDescent="0.25">
      <c r="A214" s="95" t="s">
        <v>302</v>
      </c>
      <c r="B214" s="93" t="s">
        <v>152</v>
      </c>
      <c r="C214" s="103">
        <v>315240.18</v>
      </c>
      <c r="D214" s="103">
        <v>315240.18</v>
      </c>
      <c r="E214" s="103">
        <v>315240.18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9">
        <v>0</v>
      </c>
    </row>
    <row r="215" spans="1:15" ht="31.5" x14ac:dyDescent="0.25">
      <c r="A215" s="95" t="s">
        <v>303</v>
      </c>
      <c r="B215" s="93" t="s">
        <v>152</v>
      </c>
      <c r="C215" s="103">
        <v>278971.57</v>
      </c>
      <c r="D215" s="103">
        <v>278971.57</v>
      </c>
      <c r="E215" s="103">
        <v>278971.57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9">
        <v>0</v>
      </c>
    </row>
    <row r="216" spans="1:15" ht="31.5" x14ac:dyDescent="0.25">
      <c r="A216" s="95" t="s">
        <v>304</v>
      </c>
      <c r="B216" s="93" t="s">
        <v>152</v>
      </c>
      <c r="C216" s="103">
        <v>243886.12</v>
      </c>
      <c r="D216" s="103">
        <v>243886.12</v>
      </c>
      <c r="E216" s="103">
        <v>243886.12</v>
      </c>
      <c r="F216" s="68">
        <v>0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9">
        <v>0</v>
      </c>
    </row>
    <row r="217" spans="1:15" ht="31.5" x14ac:dyDescent="0.25">
      <c r="A217" s="97" t="s">
        <v>305</v>
      </c>
      <c r="B217" s="97" t="s">
        <v>167</v>
      </c>
      <c r="C217" s="94">
        <v>2178260.2400000002</v>
      </c>
      <c r="D217" s="94">
        <v>2178260.2400000002</v>
      </c>
      <c r="E217" s="94">
        <v>2178260.2400000002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9">
        <v>0</v>
      </c>
    </row>
    <row r="218" spans="1:15" ht="15.75" x14ac:dyDescent="0.25">
      <c r="A218" s="95" t="s">
        <v>126</v>
      </c>
      <c r="B218" s="93" t="s">
        <v>62</v>
      </c>
      <c r="C218" s="94">
        <v>730292.55</v>
      </c>
      <c r="D218" s="94">
        <v>730292.55</v>
      </c>
      <c r="E218" s="94">
        <v>730292.55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9">
        <v>0</v>
      </c>
    </row>
    <row r="219" spans="1:15" ht="31.5" x14ac:dyDescent="0.25">
      <c r="A219" s="97" t="s">
        <v>306</v>
      </c>
      <c r="B219" s="93" t="s">
        <v>62</v>
      </c>
      <c r="C219" s="94">
        <v>2534527.9</v>
      </c>
      <c r="D219" s="94">
        <v>2534527.9</v>
      </c>
      <c r="E219" s="94">
        <v>2534527.9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9">
        <v>0</v>
      </c>
    </row>
    <row r="220" spans="1:15" ht="31.5" x14ac:dyDescent="0.25">
      <c r="A220" s="97" t="s">
        <v>307</v>
      </c>
      <c r="B220" s="93" t="s">
        <v>62</v>
      </c>
      <c r="C220" s="94">
        <v>1932370.38</v>
      </c>
      <c r="D220" s="94">
        <v>1932370.38</v>
      </c>
      <c r="E220" s="94">
        <v>1932370.38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9">
        <v>0</v>
      </c>
    </row>
    <row r="221" spans="1:15" ht="47.25" x14ac:dyDescent="0.25">
      <c r="A221" s="97" t="s">
        <v>308</v>
      </c>
      <c r="B221" s="93" t="s">
        <v>65</v>
      </c>
      <c r="C221" s="94">
        <v>133342.35999999999</v>
      </c>
      <c r="D221" s="94">
        <v>133342.35999999999</v>
      </c>
      <c r="E221" s="94">
        <v>133342.35999999999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9">
        <v>0</v>
      </c>
    </row>
    <row r="222" spans="1:15" ht="47.25" x14ac:dyDescent="0.25">
      <c r="A222" s="97" t="s">
        <v>309</v>
      </c>
      <c r="B222" s="93" t="s">
        <v>65</v>
      </c>
      <c r="C222" s="94">
        <v>148238.68</v>
      </c>
      <c r="D222" s="94">
        <v>148238.68</v>
      </c>
      <c r="E222" s="94">
        <v>148238.68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68">
        <v>0</v>
      </c>
      <c r="O222" s="69">
        <v>0</v>
      </c>
    </row>
    <row r="223" spans="1:15" ht="31.5" x14ac:dyDescent="0.25">
      <c r="A223" s="97" t="s">
        <v>75</v>
      </c>
      <c r="B223" s="97" t="s">
        <v>167</v>
      </c>
      <c r="C223" s="94">
        <v>1333391.54</v>
      </c>
      <c r="D223" s="94">
        <v>1333391.54</v>
      </c>
      <c r="E223" s="94">
        <v>1333391.54</v>
      </c>
      <c r="F223" s="68">
        <v>0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9">
        <v>0</v>
      </c>
    </row>
    <row r="224" spans="1:15" ht="31.5" x14ac:dyDescent="0.25">
      <c r="A224" s="97" t="s">
        <v>310</v>
      </c>
      <c r="B224" s="93" t="s">
        <v>64</v>
      </c>
      <c r="C224" s="94">
        <v>259614.16</v>
      </c>
      <c r="D224" s="94">
        <v>259614.16</v>
      </c>
      <c r="E224" s="94">
        <v>259614.16</v>
      </c>
      <c r="F224" s="68">
        <v>0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68">
        <v>0</v>
      </c>
      <c r="O224" s="69">
        <v>0</v>
      </c>
    </row>
    <row r="225" spans="1:15" ht="31.5" x14ac:dyDescent="0.25">
      <c r="A225" s="97" t="s">
        <v>85</v>
      </c>
      <c r="B225" s="93" t="s">
        <v>64</v>
      </c>
      <c r="C225" s="94">
        <v>235511.55</v>
      </c>
      <c r="D225" s="94">
        <v>235511.55</v>
      </c>
      <c r="E225" s="94">
        <v>235511.55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9">
        <v>0</v>
      </c>
    </row>
    <row r="226" spans="1:15" ht="31.5" x14ac:dyDescent="0.25">
      <c r="A226" s="97" t="s">
        <v>146</v>
      </c>
      <c r="B226" s="93" t="s">
        <v>62</v>
      </c>
      <c r="C226" s="94">
        <v>973350.14</v>
      </c>
      <c r="D226" s="94">
        <v>973350.14</v>
      </c>
      <c r="E226" s="94">
        <v>973350.14</v>
      </c>
      <c r="F226" s="68">
        <v>0</v>
      </c>
      <c r="G226" s="68">
        <v>0</v>
      </c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68">
        <v>0</v>
      </c>
      <c r="O226" s="69">
        <v>0</v>
      </c>
    </row>
    <row r="227" spans="1:15" ht="31.5" x14ac:dyDescent="0.25">
      <c r="A227" s="97" t="s">
        <v>311</v>
      </c>
      <c r="B227" s="93" t="s">
        <v>151</v>
      </c>
      <c r="C227" s="94">
        <v>487171.26</v>
      </c>
      <c r="D227" s="94">
        <v>487171.26</v>
      </c>
      <c r="E227" s="94">
        <v>487171.26</v>
      </c>
      <c r="F227" s="68">
        <v>0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9">
        <v>0</v>
      </c>
    </row>
    <row r="228" spans="1:15" ht="15.75" x14ac:dyDescent="0.25">
      <c r="A228" s="97" t="s">
        <v>150</v>
      </c>
      <c r="B228" s="97" t="s">
        <v>167</v>
      </c>
      <c r="C228" s="94">
        <v>969152.18</v>
      </c>
      <c r="D228" s="94">
        <v>969152.18</v>
      </c>
      <c r="E228" s="94">
        <v>969152.18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9">
        <v>0</v>
      </c>
    </row>
    <row r="229" spans="1:15" ht="31.5" x14ac:dyDescent="0.25">
      <c r="A229" s="95" t="s">
        <v>76</v>
      </c>
      <c r="B229" s="93" t="s">
        <v>64</v>
      </c>
      <c r="C229" s="94">
        <v>126558.54</v>
      </c>
      <c r="D229" s="94">
        <v>126558.54</v>
      </c>
      <c r="E229" s="94">
        <v>126558.54</v>
      </c>
      <c r="F229" s="68"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9">
        <v>0</v>
      </c>
    </row>
    <row r="230" spans="1:15" ht="31.5" x14ac:dyDescent="0.25">
      <c r="A230" s="95" t="s">
        <v>77</v>
      </c>
      <c r="B230" s="93" t="s">
        <v>64</v>
      </c>
      <c r="C230" s="94">
        <v>286446.18</v>
      </c>
      <c r="D230" s="94">
        <v>286446.18</v>
      </c>
      <c r="E230" s="94">
        <v>286446.18</v>
      </c>
      <c r="F230" s="68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9">
        <v>0</v>
      </c>
    </row>
    <row r="231" spans="1:15" ht="31.5" x14ac:dyDescent="0.25">
      <c r="A231" s="97" t="s">
        <v>312</v>
      </c>
      <c r="B231" s="93" t="s">
        <v>152</v>
      </c>
      <c r="C231" s="94">
        <v>116057.72</v>
      </c>
      <c r="D231" s="94">
        <v>116057.72</v>
      </c>
      <c r="E231" s="94">
        <v>116057.72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9">
        <v>0</v>
      </c>
    </row>
    <row r="232" spans="1:15" ht="15.75" x14ac:dyDescent="0.25">
      <c r="A232" s="97" t="s">
        <v>147</v>
      </c>
      <c r="B232" s="97" t="s">
        <v>167</v>
      </c>
      <c r="C232" s="94">
        <v>888329.96</v>
      </c>
      <c r="D232" s="94">
        <v>888329.96</v>
      </c>
      <c r="E232" s="94">
        <v>888329.96</v>
      </c>
      <c r="F232" s="68">
        <v>0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0</v>
      </c>
      <c r="O232" s="69">
        <v>0</v>
      </c>
    </row>
    <row r="233" spans="1:15" ht="15.75" x14ac:dyDescent="0.25">
      <c r="A233" s="97" t="s">
        <v>148</v>
      </c>
      <c r="B233" s="93" t="s">
        <v>62</v>
      </c>
      <c r="C233" s="94">
        <v>1370616.02</v>
      </c>
      <c r="D233" s="94">
        <v>1370616.02</v>
      </c>
      <c r="E233" s="94">
        <v>1370616.02</v>
      </c>
      <c r="F233" s="68">
        <v>0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69">
        <v>0</v>
      </c>
    </row>
    <row r="234" spans="1:15" ht="15.75" x14ac:dyDescent="0.25">
      <c r="A234" s="97" t="s">
        <v>149</v>
      </c>
      <c r="B234" s="93" t="s">
        <v>62</v>
      </c>
      <c r="C234" s="94">
        <v>1374139.5</v>
      </c>
      <c r="D234" s="94">
        <v>1374139.5</v>
      </c>
      <c r="E234" s="94">
        <v>1374139.5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9">
        <v>0</v>
      </c>
    </row>
    <row r="235" spans="1:15" ht="15.75" x14ac:dyDescent="0.25">
      <c r="A235" s="97" t="s">
        <v>86</v>
      </c>
      <c r="B235" s="93" t="s">
        <v>62</v>
      </c>
      <c r="C235" s="94">
        <v>1403699</v>
      </c>
      <c r="D235" s="94">
        <v>1403699</v>
      </c>
      <c r="E235" s="94">
        <v>1403699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9">
        <v>0</v>
      </c>
    </row>
    <row r="236" spans="1:15" ht="47.25" x14ac:dyDescent="0.25">
      <c r="A236" s="97" t="s">
        <v>87</v>
      </c>
      <c r="B236" s="93" t="s">
        <v>65</v>
      </c>
      <c r="C236" s="94">
        <v>169485.76</v>
      </c>
      <c r="D236" s="94">
        <v>169485.76</v>
      </c>
      <c r="E236" s="94">
        <v>169485.76</v>
      </c>
      <c r="F236" s="68">
        <v>0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0</v>
      </c>
      <c r="O236" s="69">
        <v>0</v>
      </c>
    </row>
    <row r="237" spans="1:15" ht="15.75" x14ac:dyDescent="0.25">
      <c r="A237" s="97" t="s">
        <v>313</v>
      </c>
      <c r="B237" s="93" t="s">
        <v>154</v>
      </c>
      <c r="C237" s="94">
        <v>108097.42</v>
      </c>
      <c r="D237" s="94">
        <v>108097.42</v>
      </c>
      <c r="E237" s="94">
        <v>108097.42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9">
        <v>0</v>
      </c>
    </row>
    <row r="238" spans="1:15" ht="15.75" x14ac:dyDescent="0.25">
      <c r="A238" s="95" t="s">
        <v>125</v>
      </c>
      <c r="B238" s="93" t="s">
        <v>62</v>
      </c>
      <c r="C238" s="94">
        <v>833800.05</v>
      </c>
      <c r="D238" s="94">
        <v>833800.05</v>
      </c>
      <c r="E238" s="94">
        <v>833800.05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9">
        <v>0</v>
      </c>
    </row>
    <row r="239" spans="1:15" ht="15.75" x14ac:dyDescent="0.25">
      <c r="A239" s="95" t="s">
        <v>124</v>
      </c>
      <c r="B239" s="93" t="s">
        <v>62</v>
      </c>
      <c r="C239" s="94">
        <v>842736.05</v>
      </c>
      <c r="D239" s="94">
        <v>842736.05</v>
      </c>
      <c r="E239" s="94">
        <v>842736.05</v>
      </c>
      <c r="F239" s="68"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9">
        <v>0</v>
      </c>
    </row>
    <row r="240" spans="1:15" ht="15.75" x14ac:dyDescent="0.25">
      <c r="A240" s="95" t="s">
        <v>123</v>
      </c>
      <c r="B240" s="93" t="s">
        <v>62</v>
      </c>
      <c r="C240" s="94">
        <v>933295.61</v>
      </c>
      <c r="D240" s="94">
        <v>933295.61</v>
      </c>
      <c r="E240" s="94">
        <v>933295.61</v>
      </c>
      <c r="F240" s="68">
        <v>0</v>
      </c>
      <c r="G240" s="68">
        <v>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68">
        <v>0</v>
      </c>
      <c r="O240" s="69">
        <v>0</v>
      </c>
    </row>
    <row r="241" spans="1:15" ht="15.75" x14ac:dyDescent="0.25">
      <c r="A241" s="97" t="s">
        <v>117</v>
      </c>
      <c r="B241" s="97" t="s">
        <v>167</v>
      </c>
      <c r="C241" s="94">
        <v>729510.22</v>
      </c>
      <c r="D241" s="94">
        <v>729510.22</v>
      </c>
      <c r="E241" s="94">
        <v>729510.22</v>
      </c>
      <c r="F241" s="68">
        <v>0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9">
        <v>0</v>
      </c>
    </row>
    <row r="242" spans="1:15" ht="15.75" x14ac:dyDescent="0.25">
      <c r="A242" s="97" t="s">
        <v>118</v>
      </c>
      <c r="B242" s="97" t="s">
        <v>167</v>
      </c>
      <c r="C242" s="94">
        <v>682661.86</v>
      </c>
      <c r="D242" s="94">
        <v>682661.86</v>
      </c>
      <c r="E242" s="94">
        <v>682661.86</v>
      </c>
      <c r="F242" s="68">
        <v>0</v>
      </c>
      <c r="G242" s="68">
        <v>0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9">
        <v>0</v>
      </c>
    </row>
    <row r="243" spans="1:15" ht="15.75" x14ac:dyDescent="0.25">
      <c r="A243" s="97" t="s">
        <v>119</v>
      </c>
      <c r="B243" s="97" t="s">
        <v>167</v>
      </c>
      <c r="C243" s="94">
        <v>682661.86</v>
      </c>
      <c r="D243" s="94">
        <v>682661.86</v>
      </c>
      <c r="E243" s="94">
        <v>682661.86</v>
      </c>
      <c r="F243" s="68"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69">
        <v>0</v>
      </c>
    </row>
    <row r="244" spans="1:15" ht="15.75" x14ac:dyDescent="0.25">
      <c r="A244" s="97" t="s">
        <v>120</v>
      </c>
      <c r="B244" s="97" t="s">
        <v>167</v>
      </c>
      <c r="C244" s="94">
        <v>729510.22</v>
      </c>
      <c r="D244" s="94">
        <v>729510.22</v>
      </c>
      <c r="E244" s="94">
        <v>729510.22</v>
      </c>
      <c r="F244" s="68">
        <v>0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9">
        <v>0</v>
      </c>
    </row>
    <row r="245" spans="1:15" ht="15.75" x14ac:dyDescent="0.25">
      <c r="A245" s="97" t="s">
        <v>121</v>
      </c>
      <c r="B245" s="97" t="s">
        <v>167</v>
      </c>
      <c r="C245" s="94">
        <v>722267.38</v>
      </c>
      <c r="D245" s="94">
        <v>722267.38</v>
      </c>
      <c r="E245" s="94">
        <v>722267.38</v>
      </c>
      <c r="F245" s="68">
        <v>0</v>
      </c>
      <c r="G245" s="68">
        <v>0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9">
        <v>0</v>
      </c>
    </row>
    <row r="246" spans="1:15" ht="15.75" x14ac:dyDescent="0.25">
      <c r="A246" s="97" t="s">
        <v>122</v>
      </c>
      <c r="B246" s="97" t="s">
        <v>167</v>
      </c>
      <c r="C246" s="94">
        <v>733218.96</v>
      </c>
      <c r="D246" s="94">
        <v>733218.96</v>
      </c>
      <c r="E246" s="94">
        <v>733218.96</v>
      </c>
      <c r="F246" s="68"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9">
        <v>0</v>
      </c>
    </row>
    <row r="247" spans="1:15" ht="31.5" x14ac:dyDescent="0.25">
      <c r="A247" s="97" t="s">
        <v>144</v>
      </c>
      <c r="B247" s="93" t="s">
        <v>151</v>
      </c>
      <c r="C247" s="94">
        <v>419754</v>
      </c>
      <c r="D247" s="94">
        <v>419754</v>
      </c>
      <c r="E247" s="94">
        <v>419754</v>
      </c>
      <c r="F247" s="68">
        <v>0</v>
      </c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9">
        <v>0</v>
      </c>
    </row>
    <row r="248" spans="1:15" ht="15.75" x14ac:dyDescent="0.25">
      <c r="A248" s="95" t="s">
        <v>314</v>
      </c>
      <c r="B248" s="93" t="s">
        <v>62</v>
      </c>
      <c r="C248" s="94">
        <v>961190.9</v>
      </c>
      <c r="D248" s="94">
        <v>961190.9</v>
      </c>
      <c r="E248" s="94">
        <v>961190.9</v>
      </c>
      <c r="F248" s="68"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9">
        <v>0</v>
      </c>
    </row>
    <row r="249" spans="1:15" ht="15.75" x14ac:dyDescent="0.25">
      <c r="A249" s="104" t="s">
        <v>156</v>
      </c>
      <c r="B249" s="105" t="s">
        <v>315</v>
      </c>
      <c r="C249" s="106">
        <v>15266</v>
      </c>
      <c r="D249" s="106">
        <v>15266</v>
      </c>
      <c r="E249" s="106">
        <v>15266</v>
      </c>
      <c r="F249" s="68"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9">
        <v>0</v>
      </c>
    </row>
    <row r="250" spans="1:15" ht="31.5" x14ac:dyDescent="0.25">
      <c r="A250" s="104" t="s">
        <v>156</v>
      </c>
      <c r="B250" s="107" t="s">
        <v>316</v>
      </c>
      <c r="C250" s="106">
        <v>189086</v>
      </c>
      <c r="D250" s="106">
        <v>189086</v>
      </c>
      <c r="E250" s="106">
        <v>189086</v>
      </c>
      <c r="F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9">
        <v>0</v>
      </c>
    </row>
    <row r="251" spans="1:15" ht="31.5" x14ac:dyDescent="0.25">
      <c r="A251" s="108" t="s">
        <v>159</v>
      </c>
      <c r="B251" s="108" t="s">
        <v>61</v>
      </c>
      <c r="C251" s="106">
        <v>410000</v>
      </c>
      <c r="D251" s="106">
        <v>410000</v>
      </c>
      <c r="E251" s="106">
        <v>410000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9">
        <v>0</v>
      </c>
    </row>
    <row r="252" spans="1:15" ht="31.5" x14ac:dyDescent="0.25">
      <c r="A252" s="104" t="s">
        <v>317</v>
      </c>
      <c r="B252" s="104" t="s">
        <v>62</v>
      </c>
      <c r="C252" s="109">
        <v>1699833</v>
      </c>
      <c r="D252" s="109">
        <v>1699833</v>
      </c>
      <c r="E252" s="109">
        <v>1699833</v>
      </c>
      <c r="F252" s="68">
        <v>0</v>
      </c>
      <c r="G252" s="68">
        <v>0</v>
      </c>
      <c r="H252" s="68">
        <v>0</v>
      </c>
      <c r="I252" s="68">
        <v>0</v>
      </c>
      <c r="J252" s="68">
        <v>0</v>
      </c>
      <c r="K252" s="68">
        <v>0</v>
      </c>
      <c r="L252" s="68">
        <v>0</v>
      </c>
      <c r="M252" s="68">
        <v>0</v>
      </c>
      <c r="N252" s="68">
        <v>0</v>
      </c>
      <c r="O252" s="69">
        <v>0</v>
      </c>
    </row>
    <row r="253" spans="1:15" ht="31.5" x14ac:dyDescent="0.25">
      <c r="A253" s="108" t="s">
        <v>318</v>
      </c>
      <c r="B253" s="105" t="s">
        <v>316</v>
      </c>
      <c r="C253" s="106">
        <v>1877799</v>
      </c>
      <c r="D253" s="106">
        <v>1877799</v>
      </c>
      <c r="E253" s="106">
        <v>1877799</v>
      </c>
      <c r="F253" s="68"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9">
        <v>0</v>
      </c>
    </row>
    <row r="254" spans="1:15" ht="31.5" x14ac:dyDescent="0.25">
      <c r="A254" s="104" t="s">
        <v>158</v>
      </c>
      <c r="B254" s="110" t="s">
        <v>61</v>
      </c>
      <c r="C254" s="109">
        <v>480003.38</v>
      </c>
      <c r="D254" s="109">
        <v>480003.38</v>
      </c>
      <c r="E254" s="109">
        <v>480003.38</v>
      </c>
      <c r="F254" s="68"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9">
        <v>0</v>
      </c>
    </row>
    <row r="255" spans="1:15" ht="31.5" x14ac:dyDescent="0.25">
      <c r="A255" s="108" t="s">
        <v>319</v>
      </c>
      <c r="B255" s="104" t="s">
        <v>155</v>
      </c>
      <c r="C255" s="106">
        <v>348019</v>
      </c>
      <c r="D255" s="106">
        <v>348019</v>
      </c>
      <c r="E255" s="106">
        <v>348019</v>
      </c>
      <c r="F255" s="68">
        <v>0</v>
      </c>
      <c r="G255" s="68">
        <v>0</v>
      </c>
      <c r="H255" s="68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9">
        <v>0</v>
      </c>
    </row>
    <row r="256" spans="1:15" ht="31.5" x14ac:dyDescent="0.25">
      <c r="A256" s="108" t="s">
        <v>320</v>
      </c>
      <c r="B256" s="111" t="s">
        <v>151</v>
      </c>
      <c r="C256" s="106">
        <v>250000</v>
      </c>
      <c r="D256" s="106">
        <v>250000</v>
      </c>
      <c r="E256" s="106">
        <v>250000</v>
      </c>
      <c r="F256" s="68">
        <v>0</v>
      </c>
      <c r="G256" s="68">
        <v>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9">
        <v>0</v>
      </c>
    </row>
    <row r="257" spans="1:15" ht="31.5" x14ac:dyDescent="0.25">
      <c r="A257" s="108" t="s">
        <v>320</v>
      </c>
      <c r="B257" s="104" t="s">
        <v>155</v>
      </c>
      <c r="C257" s="106">
        <v>288000</v>
      </c>
      <c r="D257" s="106">
        <v>288000</v>
      </c>
      <c r="E257" s="106">
        <v>288000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9">
        <v>0</v>
      </c>
    </row>
    <row r="258" spans="1:15" ht="31.5" x14ac:dyDescent="0.25">
      <c r="A258" s="112" t="s">
        <v>321</v>
      </c>
      <c r="B258" s="104" t="s">
        <v>62</v>
      </c>
      <c r="C258" s="106">
        <v>398242</v>
      </c>
      <c r="D258" s="106">
        <v>398242</v>
      </c>
      <c r="E258" s="106">
        <v>398242</v>
      </c>
      <c r="F258" s="68">
        <v>0</v>
      </c>
      <c r="G258" s="68">
        <v>0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0</v>
      </c>
      <c r="O258" s="69">
        <v>0</v>
      </c>
    </row>
    <row r="259" spans="1:15" ht="31.5" x14ac:dyDescent="0.25">
      <c r="A259" s="112" t="s">
        <v>321</v>
      </c>
      <c r="B259" s="112" t="s">
        <v>155</v>
      </c>
      <c r="C259" s="106">
        <v>81000</v>
      </c>
      <c r="D259" s="106">
        <v>81000</v>
      </c>
      <c r="E259" s="106">
        <v>81000</v>
      </c>
      <c r="F259" s="68">
        <v>0</v>
      </c>
      <c r="G259" s="68">
        <v>0</v>
      </c>
      <c r="H259" s="68">
        <v>0</v>
      </c>
      <c r="I259" s="68">
        <v>0</v>
      </c>
      <c r="J259" s="68">
        <v>0</v>
      </c>
      <c r="K259" s="68">
        <v>0</v>
      </c>
      <c r="L259" s="68">
        <v>0</v>
      </c>
      <c r="M259" s="68">
        <v>0</v>
      </c>
      <c r="N259" s="68">
        <v>0</v>
      </c>
      <c r="O259" s="69">
        <v>0</v>
      </c>
    </row>
    <row r="260" spans="1:15" ht="31.5" x14ac:dyDescent="0.25">
      <c r="A260" s="104" t="s">
        <v>322</v>
      </c>
      <c r="B260" s="113" t="s">
        <v>153</v>
      </c>
      <c r="C260" s="106">
        <v>330082</v>
      </c>
      <c r="D260" s="106">
        <v>330082</v>
      </c>
      <c r="E260" s="106">
        <v>330082</v>
      </c>
      <c r="F260" s="68">
        <v>0</v>
      </c>
      <c r="G260" s="68">
        <v>0</v>
      </c>
      <c r="H260" s="68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68">
        <v>0</v>
      </c>
      <c r="O260" s="69">
        <v>0</v>
      </c>
    </row>
    <row r="261" spans="1:15" ht="31.5" x14ac:dyDescent="0.25">
      <c r="A261" s="104" t="s">
        <v>323</v>
      </c>
      <c r="B261" s="105" t="s">
        <v>63</v>
      </c>
      <c r="C261" s="109">
        <v>230338.92</v>
      </c>
      <c r="D261" s="109">
        <v>230338.92</v>
      </c>
      <c r="E261" s="109">
        <v>230338.92</v>
      </c>
      <c r="F261" s="68">
        <v>0</v>
      </c>
      <c r="G261" s="68">
        <v>0</v>
      </c>
      <c r="H261" s="68">
        <v>0</v>
      </c>
      <c r="I261" s="68">
        <v>0</v>
      </c>
      <c r="J261" s="68">
        <v>0</v>
      </c>
      <c r="K261" s="68">
        <v>0</v>
      </c>
      <c r="L261" s="68">
        <v>0</v>
      </c>
      <c r="M261" s="68">
        <v>0</v>
      </c>
      <c r="N261" s="68">
        <v>0</v>
      </c>
      <c r="O261" s="69">
        <v>0</v>
      </c>
    </row>
    <row r="262" spans="1:15" ht="31.5" x14ac:dyDescent="0.25">
      <c r="A262" s="104" t="s">
        <v>323</v>
      </c>
      <c r="B262" s="110" t="s">
        <v>61</v>
      </c>
      <c r="C262" s="109">
        <v>359559.3</v>
      </c>
      <c r="D262" s="109">
        <v>359559.3</v>
      </c>
      <c r="E262" s="109">
        <v>359559.3</v>
      </c>
      <c r="F262" s="68">
        <v>0</v>
      </c>
      <c r="G262" s="68">
        <v>0</v>
      </c>
      <c r="H262" s="68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68">
        <v>0</v>
      </c>
      <c r="O262" s="69">
        <v>0</v>
      </c>
    </row>
    <row r="263" spans="1:15" ht="31.5" x14ac:dyDescent="0.25">
      <c r="A263" s="104" t="s">
        <v>323</v>
      </c>
      <c r="B263" s="113" t="s">
        <v>153</v>
      </c>
      <c r="C263" s="109">
        <v>337550.8</v>
      </c>
      <c r="D263" s="109">
        <v>337550.8</v>
      </c>
      <c r="E263" s="109">
        <v>337550.8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9">
        <v>0</v>
      </c>
    </row>
    <row r="264" spans="1:15" ht="31.5" x14ac:dyDescent="0.25">
      <c r="A264" s="108" t="s">
        <v>324</v>
      </c>
      <c r="B264" s="108" t="s">
        <v>61</v>
      </c>
      <c r="C264" s="106">
        <v>919324</v>
      </c>
      <c r="D264" s="106">
        <v>919324</v>
      </c>
      <c r="E264" s="106">
        <v>919324</v>
      </c>
      <c r="F264" s="68"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9">
        <v>0</v>
      </c>
    </row>
    <row r="265" spans="1:15" ht="31.5" x14ac:dyDescent="0.25">
      <c r="A265" s="104" t="s">
        <v>325</v>
      </c>
      <c r="B265" s="110" t="s">
        <v>61</v>
      </c>
      <c r="C265" s="109">
        <v>798776</v>
      </c>
      <c r="D265" s="109">
        <v>798776</v>
      </c>
      <c r="E265" s="109">
        <v>798776</v>
      </c>
      <c r="F265" s="68">
        <v>0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O265" s="69">
        <v>0</v>
      </c>
    </row>
    <row r="266" spans="1:15" ht="31.5" x14ac:dyDescent="0.25">
      <c r="A266" s="108" t="s">
        <v>326</v>
      </c>
      <c r="B266" s="105" t="s">
        <v>63</v>
      </c>
      <c r="C266" s="106">
        <v>1056691.8</v>
      </c>
      <c r="D266" s="106">
        <v>1056691.8</v>
      </c>
      <c r="E266" s="106">
        <v>1056691.8</v>
      </c>
      <c r="F266" s="68">
        <v>0</v>
      </c>
      <c r="G266" s="68">
        <v>0</v>
      </c>
      <c r="H266" s="68">
        <v>0</v>
      </c>
      <c r="I266" s="68">
        <v>0</v>
      </c>
      <c r="J266" s="68">
        <v>0</v>
      </c>
      <c r="K266" s="68">
        <v>0</v>
      </c>
      <c r="L266" s="68">
        <v>0</v>
      </c>
      <c r="M266" s="68">
        <v>0</v>
      </c>
      <c r="N266" s="68">
        <v>0</v>
      </c>
      <c r="O266" s="69">
        <v>0</v>
      </c>
    </row>
    <row r="267" spans="1:15" ht="31.5" x14ac:dyDescent="0.25">
      <c r="A267" s="108" t="s">
        <v>327</v>
      </c>
      <c r="B267" s="111" t="s">
        <v>151</v>
      </c>
      <c r="C267" s="109">
        <v>219049.60000000001</v>
      </c>
      <c r="D267" s="109">
        <v>219049.60000000001</v>
      </c>
      <c r="E267" s="109">
        <v>219049.60000000001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9">
        <v>0</v>
      </c>
    </row>
    <row r="268" spans="1:15" ht="31.5" x14ac:dyDescent="0.25">
      <c r="A268" s="108" t="s">
        <v>328</v>
      </c>
      <c r="B268" s="105" t="s">
        <v>63</v>
      </c>
      <c r="C268" s="109">
        <v>1075577.31</v>
      </c>
      <c r="D268" s="109">
        <v>1075577.31</v>
      </c>
      <c r="E268" s="109">
        <v>1075577.31</v>
      </c>
      <c r="F268" s="68"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9">
        <v>0</v>
      </c>
    </row>
    <row r="269" spans="1:15" ht="31.5" x14ac:dyDescent="0.25">
      <c r="A269" s="108" t="s">
        <v>329</v>
      </c>
      <c r="B269" s="104" t="s">
        <v>155</v>
      </c>
      <c r="C269" s="109">
        <v>525136</v>
      </c>
      <c r="D269" s="109">
        <v>525136</v>
      </c>
      <c r="E269" s="109">
        <v>525136</v>
      </c>
      <c r="F269" s="68"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0</v>
      </c>
      <c r="O269" s="69">
        <v>0</v>
      </c>
    </row>
    <row r="270" spans="1:15" ht="31.5" x14ac:dyDescent="0.25">
      <c r="A270" s="114" t="s">
        <v>330</v>
      </c>
      <c r="B270" s="113" t="s">
        <v>153</v>
      </c>
      <c r="C270" s="106">
        <v>379911</v>
      </c>
      <c r="D270" s="106">
        <v>379911</v>
      </c>
      <c r="E270" s="106">
        <v>379911</v>
      </c>
      <c r="F270" s="68">
        <v>0</v>
      </c>
      <c r="G270" s="68">
        <v>0</v>
      </c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8">
        <v>0</v>
      </c>
      <c r="O270" s="69">
        <v>0</v>
      </c>
    </row>
    <row r="271" spans="1:15" ht="31.5" x14ac:dyDescent="0.25">
      <c r="A271" s="108" t="s">
        <v>331</v>
      </c>
      <c r="B271" s="113" t="s">
        <v>153</v>
      </c>
      <c r="C271" s="106">
        <v>290060</v>
      </c>
      <c r="D271" s="106">
        <v>290060</v>
      </c>
      <c r="E271" s="106">
        <v>290060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9">
        <v>0</v>
      </c>
    </row>
    <row r="272" spans="1:15" ht="31.5" x14ac:dyDescent="0.25">
      <c r="A272" s="114" t="s">
        <v>332</v>
      </c>
      <c r="B272" s="111" t="s">
        <v>151</v>
      </c>
      <c r="C272" s="106">
        <v>374538</v>
      </c>
      <c r="D272" s="106">
        <v>374538</v>
      </c>
      <c r="E272" s="106">
        <v>374538</v>
      </c>
      <c r="F272" s="68">
        <v>0</v>
      </c>
      <c r="G272" s="68">
        <v>0</v>
      </c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68">
        <v>0</v>
      </c>
      <c r="O272" s="69">
        <v>0</v>
      </c>
    </row>
    <row r="273" spans="1:15" ht="31.5" x14ac:dyDescent="0.25">
      <c r="A273" s="108" t="s">
        <v>333</v>
      </c>
      <c r="B273" s="105" t="s">
        <v>63</v>
      </c>
      <c r="C273" s="109">
        <v>578793</v>
      </c>
      <c r="D273" s="109">
        <v>578793</v>
      </c>
      <c r="E273" s="109">
        <v>578793</v>
      </c>
      <c r="F273" s="68"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9">
        <v>0</v>
      </c>
    </row>
    <row r="274" spans="1:15" ht="31.5" x14ac:dyDescent="0.25">
      <c r="A274" s="108" t="s">
        <v>334</v>
      </c>
      <c r="B274" s="111" t="s">
        <v>63</v>
      </c>
      <c r="C274" s="115">
        <v>659218</v>
      </c>
      <c r="D274" s="115">
        <v>659218</v>
      </c>
      <c r="E274" s="115">
        <v>659218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9">
        <v>0</v>
      </c>
    </row>
    <row r="275" spans="1:15" ht="31.5" x14ac:dyDescent="0.25">
      <c r="A275" s="108" t="s">
        <v>335</v>
      </c>
      <c r="B275" s="105" t="s">
        <v>63</v>
      </c>
      <c r="C275" s="115">
        <v>90000</v>
      </c>
      <c r="D275" s="115">
        <v>90000</v>
      </c>
      <c r="E275" s="115">
        <v>90000</v>
      </c>
      <c r="F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9">
        <v>0</v>
      </c>
    </row>
    <row r="276" spans="1:15" ht="15.75" x14ac:dyDescent="0.25">
      <c r="A276" s="116" t="s">
        <v>336</v>
      </c>
      <c r="B276" s="111" t="s">
        <v>62</v>
      </c>
      <c r="C276" s="109">
        <v>371686.47</v>
      </c>
      <c r="D276" s="109">
        <v>371686.47</v>
      </c>
      <c r="E276" s="109">
        <v>371686.47</v>
      </c>
      <c r="F276" s="68">
        <v>0</v>
      </c>
      <c r="G276" s="68">
        <v>0</v>
      </c>
      <c r="H276" s="68">
        <v>0</v>
      </c>
      <c r="I276" s="68">
        <v>0</v>
      </c>
      <c r="J276" s="68">
        <v>0</v>
      </c>
      <c r="K276" s="68">
        <v>0</v>
      </c>
      <c r="L276" s="68">
        <v>0</v>
      </c>
      <c r="M276" s="68">
        <v>0</v>
      </c>
      <c r="N276" s="68">
        <v>0</v>
      </c>
      <c r="O276" s="69">
        <v>0</v>
      </c>
    </row>
    <row r="277" spans="1:15" ht="15.75" x14ac:dyDescent="0.25">
      <c r="A277" s="108" t="s">
        <v>337</v>
      </c>
      <c r="B277" s="117" t="s">
        <v>55</v>
      </c>
      <c r="C277" s="109">
        <v>365000</v>
      </c>
      <c r="D277" s="109">
        <v>365000</v>
      </c>
      <c r="E277" s="109">
        <v>365000</v>
      </c>
      <c r="F277" s="68">
        <v>0</v>
      </c>
      <c r="G277" s="68">
        <v>0</v>
      </c>
      <c r="H277" s="68">
        <v>0</v>
      </c>
      <c r="I277" s="68">
        <v>0</v>
      </c>
      <c r="J277" s="68">
        <v>0</v>
      </c>
      <c r="K277" s="68">
        <v>0</v>
      </c>
      <c r="L277" s="68">
        <v>0</v>
      </c>
      <c r="M277" s="68">
        <v>0</v>
      </c>
      <c r="N277" s="68">
        <v>0</v>
      </c>
      <c r="O277" s="69">
        <v>0</v>
      </c>
    </row>
    <row r="278" spans="1:15" ht="31.5" x14ac:dyDescent="0.25">
      <c r="A278" s="116" t="s">
        <v>338</v>
      </c>
      <c r="B278" s="118" t="s">
        <v>61</v>
      </c>
      <c r="C278" s="119">
        <v>563172.14</v>
      </c>
      <c r="D278" s="119">
        <v>563172.14</v>
      </c>
      <c r="E278" s="119">
        <v>563172.14</v>
      </c>
      <c r="F278" s="68">
        <v>0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9">
        <v>0</v>
      </c>
    </row>
    <row r="279" spans="1:15" ht="31.5" x14ac:dyDescent="0.25">
      <c r="A279" s="120" t="s">
        <v>339</v>
      </c>
      <c r="B279" s="111" t="s">
        <v>151</v>
      </c>
      <c r="C279" s="119">
        <v>235056.29</v>
      </c>
      <c r="D279" s="119">
        <v>235056.29</v>
      </c>
      <c r="E279" s="119">
        <v>235056.29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9">
        <v>0</v>
      </c>
    </row>
    <row r="280" spans="1:15" ht="31.5" x14ac:dyDescent="0.25">
      <c r="A280" s="121" t="s">
        <v>340</v>
      </c>
      <c r="B280" s="122" t="s">
        <v>61</v>
      </c>
      <c r="C280" s="123">
        <v>210000</v>
      </c>
      <c r="D280" s="123">
        <v>210000</v>
      </c>
      <c r="E280" s="123">
        <v>210000</v>
      </c>
      <c r="F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9">
        <v>0</v>
      </c>
    </row>
    <row r="281" spans="1:15" ht="47.25" x14ac:dyDescent="0.25">
      <c r="A281" s="124" t="s">
        <v>341</v>
      </c>
      <c r="B281" s="125" t="s">
        <v>342</v>
      </c>
      <c r="C281" s="126">
        <v>216000</v>
      </c>
      <c r="D281" s="126">
        <v>216000</v>
      </c>
      <c r="E281" s="126">
        <v>216000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9">
        <v>0</v>
      </c>
    </row>
    <row r="282" spans="1:15" ht="15.75" x14ac:dyDescent="0.25">
      <c r="A282" s="124" t="s">
        <v>341</v>
      </c>
      <c r="B282" s="127" t="s">
        <v>153</v>
      </c>
      <c r="C282" s="126">
        <v>330000</v>
      </c>
      <c r="D282" s="126">
        <v>330000</v>
      </c>
      <c r="E282" s="126">
        <v>330000</v>
      </c>
      <c r="F282" s="128">
        <v>0</v>
      </c>
      <c r="G282" s="128">
        <v>0</v>
      </c>
      <c r="H282" s="128">
        <v>0</v>
      </c>
      <c r="I282" s="128">
        <v>0</v>
      </c>
      <c r="J282" s="128">
        <v>0</v>
      </c>
      <c r="K282" s="128">
        <v>0</v>
      </c>
      <c r="L282" s="128">
        <v>0</v>
      </c>
      <c r="M282" s="128">
        <v>0</v>
      </c>
      <c r="N282" s="128">
        <v>0</v>
      </c>
      <c r="O282" s="129">
        <v>0</v>
      </c>
    </row>
    <row r="283" spans="1:15" ht="31.5" x14ac:dyDescent="0.25">
      <c r="A283" s="130" t="s">
        <v>343</v>
      </c>
      <c r="B283" s="131" t="s">
        <v>62</v>
      </c>
      <c r="C283" s="132">
        <v>1345860</v>
      </c>
      <c r="D283" s="132">
        <v>1345860</v>
      </c>
      <c r="E283" s="132">
        <v>1345860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9">
        <v>0</v>
      </c>
    </row>
    <row r="284" spans="1:15" ht="31.5" x14ac:dyDescent="0.25">
      <c r="A284" s="130" t="s">
        <v>344</v>
      </c>
      <c r="B284" s="127" t="s">
        <v>153</v>
      </c>
      <c r="C284" s="132">
        <v>125000</v>
      </c>
      <c r="D284" s="132">
        <v>125000</v>
      </c>
      <c r="E284" s="132">
        <v>125000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9">
        <v>0</v>
      </c>
    </row>
    <row r="285" spans="1:15" ht="15.75" x14ac:dyDescent="0.25">
      <c r="A285" s="133" t="s">
        <v>345</v>
      </c>
      <c r="B285" s="134" t="s">
        <v>55</v>
      </c>
      <c r="C285" s="132">
        <v>795000</v>
      </c>
      <c r="D285" s="132">
        <v>795000</v>
      </c>
      <c r="E285" s="132">
        <v>795000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9">
        <v>0</v>
      </c>
    </row>
    <row r="286" spans="1:15" ht="31.5" x14ac:dyDescent="0.25">
      <c r="A286" s="133" t="s">
        <v>157</v>
      </c>
      <c r="B286" s="135" t="s">
        <v>155</v>
      </c>
      <c r="C286" s="136">
        <v>748525</v>
      </c>
      <c r="D286" s="136">
        <v>748525</v>
      </c>
      <c r="E286" s="136">
        <v>748525</v>
      </c>
      <c r="F286" s="128">
        <v>0</v>
      </c>
      <c r="G286" s="128">
        <v>0</v>
      </c>
      <c r="H286" s="128">
        <v>0</v>
      </c>
      <c r="I286" s="128">
        <v>0</v>
      </c>
      <c r="J286" s="128">
        <v>0</v>
      </c>
      <c r="K286" s="128">
        <v>0</v>
      </c>
      <c r="L286" s="128">
        <v>0</v>
      </c>
      <c r="M286" s="128">
        <v>0</v>
      </c>
      <c r="N286" s="128">
        <v>0</v>
      </c>
      <c r="O286" s="129">
        <v>0</v>
      </c>
    </row>
    <row r="287" spans="1:15" ht="31.5" x14ac:dyDescent="0.25">
      <c r="A287" s="137" t="s">
        <v>346</v>
      </c>
      <c r="B287" s="138" t="s">
        <v>64</v>
      </c>
      <c r="C287" s="136">
        <v>245312</v>
      </c>
      <c r="D287" s="136">
        <v>245312</v>
      </c>
      <c r="E287" s="136">
        <v>245312</v>
      </c>
      <c r="F287" s="128">
        <v>0</v>
      </c>
      <c r="G287" s="128">
        <v>0</v>
      </c>
      <c r="H287" s="128">
        <v>0</v>
      </c>
      <c r="I287" s="128">
        <v>0</v>
      </c>
      <c r="J287" s="128">
        <v>0</v>
      </c>
      <c r="K287" s="128">
        <v>0</v>
      </c>
      <c r="L287" s="128">
        <v>0</v>
      </c>
      <c r="M287" s="128">
        <v>0</v>
      </c>
      <c r="N287" s="128">
        <v>0</v>
      </c>
      <c r="O287" s="129">
        <v>0</v>
      </c>
    </row>
    <row r="288" spans="1:15" ht="31.5" x14ac:dyDescent="0.25">
      <c r="A288" s="137" t="s">
        <v>347</v>
      </c>
      <c r="B288" s="139" t="s">
        <v>61</v>
      </c>
      <c r="C288" s="136">
        <v>116904</v>
      </c>
      <c r="D288" s="136">
        <v>116904</v>
      </c>
      <c r="E288" s="136">
        <v>116904</v>
      </c>
      <c r="F288" s="128">
        <v>0</v>
      </c>
      <c r="G288" s="128">
        <v>0</v>
      </c>
      <c r="H288" s="128">
        <v>0</v>
      </c>
      <c r="I288" s="128">
        <v>0</v>
      </c>
      <c r="J288" s="128">
        <v>0</v>
      </c>
      <c r="K288" s="128">
        <v>0</v>
      </c>
      <c r="L288" s="128">
        <v>0</v>
      </c>
      <c r="M288" s="128">
        <v>0</v>
      </c>
      <c r="N288" s="128">
        <v>0</v>
      </c>
      <c r="O288" s="129">
        <v>0</v>
      </c>
    </row>
    <row r="289" spans="1:15" ht="31.5" x14ac:dyDescent="0.25">
      <c r="A289" s="140" t="s">
        <v>348</v>
      </c>
      <c r="B289" s="141" t="s">
        <v>316</v>
      </c>
      <c r="C289" s="142">
        <v>287000</v>
      </c>
      <c r="D289" s="142">
        <v>287000</v>
      </c>
      <c r="E289" s="142">
        <v>287000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9">
        <v>0</v>
      </c>
    </row>
    <row r="290" spans="1:15" ht="31.5" x14ac:dyDescent="0.25">
      <c r="A290" s="140" t="s">
        <v>349</v>
      </c>
      <c r="B290" s="143" t="s">
        <v>316</v>
      </c>
      <c r="C290" s="142">
        <v>222809</v>
      </c>
      <c r="D290" s="142">
        <v>222809</v>
      </c>
      <c r="E290" s="142">
        <v>222809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9">
        <v>0</v>
      </c>
    </row>
    <row r="291" spans="1:15" ht="15.75" x14ac:dyDescent="0.25">
      <c r="A291" s="140" t="s">
        <v>350</v>
      </c>
      <c r="B291" s="144" t="s">
        <v>153</v>
      </c>
      <c r="C291" s="123">
        <v>371575</v>
      </c>
      <c r="D291" s="123">
        <v>371575</v>
      </c>
      <c r="E291" s="123">
        <v>371575</v>
      </c>
      <c r="F291" s="68">
        <v>0</v>
      </c>
      <c r="G291" s="68">
        <v>0</v>
      </c>
      <c r="H291" s="68">
        <v>0</v>
      </c>
      <c r="I291" s="68">
        <v>0</v>
      </c>
      <c r="J291" s="68">
        <v>0</v>
      </c>
      <c r="K291" s="68">
        <v>0</v>
      </c>
      <c r="L291" s="68">
        <v>0</v>
      </c>
      <c r="M291" s="68">
        <v>0</v>
      </c>
      <c r="N291" s="68">
        <v>0</v>
      </c>
      <c r="O291" s="69">
        <v>0</v>
      </c>
    </row>
    <row r="292" spans="1:15" ht="31.5" x14ac:dyDescent="0.25">
      <c r="A292" s="140" t="s">
        <v>351</v>
      </c>
      <c r="B292" s="145" t="s">
        <v>55</v>
      </c>
      <c r="C292" s="142">
        <v>240000</v>
      </c>
      <c r="D292" s="142">
        <v>240000</v>
      </c>
      <c r="E292" s="142">
        <v>240000</v>
      </c>
      <c r="F292" s="68">
        <v>0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68">
        <v>0</v>
      </c>
      <c r="M292" s="68">
        <v>0</v>
      </c>
      <c r="N292" s="68">
        <v>0</v>
      </c>
      <c r="O292" s="69">
        <v>0</v>
      </c>
    </row>
    <row r="293" spans="1:15" ht="15.75" x14ac:dyDescent="0.25">
      <c r="A293" s="124" t="s">
        <v>352</v>
      </c>
      <c r="B293" s="125" t="s">
        <v>62</v>
      </c>
      <c r="C293" s="146">
        <v>1097702</v>
      </c>
      <c r="D293" s="146">
        <v>1097702</v>
      </c>
      <c r="E293" s="146">
        <v>1097702</v>
      </c>
      <c r="F293" s="68">
        <v>0</v>
      </c>
      <c r="G293" s="68">
        <v>0</v>
      </c>
      <c r="H293" s="68">
        <v>0</v>
      </c>
      <c r="I293" s="68">
        <v>0</v>
      </c>
      <c r="J293" s="68">
        <v>0</v>
      </c>
      <c r="K293" s="68">
        <v>0</v>
      </c>
      <c r="L293" s="68">
        <v>0</v>
      </c>
      <c r="M293" s="68">
        <v>0</v>
      </c>
      <c r="N293" s="68">
        <v>0</v>
      </c>
      <c r="O293" s="69">
        <v>0</v>
      </c>
    </row>
    <row r="294" spans="1:15" ht="31.5" x14ac:dyDescent="0.25">
      <c r="A294" s="124" t="s">
        <v>353</v>
      </c>
      <c r="B294" s="147" t="s">
        <v>151</v>
      </c>
      <c r="C294" s="148">
        <v>385645.18</v>
      </c>
      <c r="D294" s="148">
        <v>385645.18</v>
      </c>
      <c r="E294" s="148">
        <v>385645.18</v>
      </c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  <c r="L294" s="68">
        <v>0</v>
      </c>
      <c r="M294" s="68">
        <v>0</v>
      </c>
      <c r="N294" s="68">
        <v>0</v>
      </c>
      <c r="O294" s="69">
        <v>0</v>
      </c>
    </row>
    <row r="295" spans="1:15" ht="31.5" x14ac:dyDescent="0.25">
      <c r="A295" s="124" t="s">
        <v>354</v>
      </c>
      <c r="B295" s="147" t="s">
        <v>63</v>
      </c>
      <c r="C295" s="148">
        <v>162000</v>
      </c>
      <c r="D295" s="148">
        <v>162000</v>
      </c>
      <c r="E295" s="148">
        <v>162000</v>
      </c>
      <c r="F295" s="68">
        <v>0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68">
        <v>0</v>
      </c>
      <c r="O295" s="69">
        <v>0</v>
      </c>
    </row>
    <row r="296" spans="1:15" ht="47.25" x14ac:dyDescent="0.25">
      <c r="A296" s="124" t="s">
        <v>355</v>
      </c>
      <c r="B296" s="127" t="s">
        <v>356</v>
      </c>
      <c r="C296" s="148">
        <v>21229</v>
      </c>
      <c r="D296" s="148">
        <v>21229</v>
      </c>
      <c r="E296" s="148">
        <v>21229</v>
      </c>
      <c r="F296" s="68">
        <v>0</v>
      </c>
      <c r="G296" s="68">
        <v>0</v>
      </c>
      <c r="H296" s="68">
        <v>0</v>
      </c>
      <c r="I296" s="68">
        <v>0</v>
      </c>
      <c r="J296" s="68">
        <v>0</v>
      </c>
      <c r="K296" s="68">
        <v>0</v>
      </c>
      <c r="L296" s="68">
        <v>0</v>
      </c>
      <c r="M296" s="68">
        <v>0</v>
      </c>
      <c r="N296" s="68">
        <v>0</v>
      </c>
      <c r="O296" s="69">
        <v>0</v>
      </c>
    </row>
    <row r="297" spans="1:15" ht="47.25" x14ac:dyDescent="0.25">
      <c r="A297" s="124" t="s">
        <v>355</v>
      </c>
      <c r="B297" s="125" t="s">
        <v>342</v>
      </c>
      <c r="C297" s="146">
        <v>186800</v>
      </c>
      <c r="D297" s="146">
        <v>186800</v>
      </c>
      <c r="E297" s="146">
        <v>186800</v>
      </c>
      <c r="F297" s="68">
        <v>0</v>
      </c>
      <c r="G297" s="68">
        <v>0</v>
      </c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  <c r="N297" s="68">
        <v>0</v>
      </c>
      <c r="O297" s="69">
        <v>0</v>
      </c>
    </row>
    <row r="298" spans="1:15" ht="31.5" x14ac:dyDescent="0.25">
      <c r="A298" s="124" t="s">
        <v>355</v>
      </c>
      <c r="B298" s="125" t="s">
        <v>315</v>
      </c>
      <c r="C298" s="148">
        <v>35000</v>
      </c>
      <c r="D298" s="148">
        <v>35000</v>
      </c>
      <c r="E298" s="148">
        <v>35000</v>
      </c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0</v>
      </c>
      <c r="O298" s="69">
        <v>0</v>
      </c>
    </row>
    <row r="299" spans="1:15" ht="15.75" x14ac:dyDescent="0.25">
      <c r="A299" s="124" t="s">
        <v>357</v>
      </c>
      <c r="B299" s="134" t="s">
        <v>55</v>
      </c>
      <c r="C299" s="148">
        <v>126000</v>
      </c>
      <c r="D299" s="148">
        <v>126000</v>
      </c>
      <c r="E299" s="148">
        <v>126000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8">
        <v>0</v>
      </c>
      <c r="N299" s="68">
        <v>0</v>
      </c>
      <c r="O299" s="69">
        <v>0</v>
      </c>
    </row>
    <row r="300" spans="1:15" ht="31.5" x14ac:dyDescent="0.25">
      <c r="A300" s="124" t="s">
        <v>358</v>
      </c>
      <c r="B300" s="125" t="s">
        <v>151</v>
      </c>
      <c r="C300" s="148">
        <v>550000</v>
      </c>
      <c r="D300" s="148">
        <v>550000</v>
      </c>
      <c r="E300" s="148">
        <v>550000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68">
        <v>0</v>
      </c>
      <c r="O300" s="69">
        <v>0</v>
      </c>
    </row>
    <row r="301" spans="1:15" ht="15.75" x14ac:dyDescent="0.25">
      <c r="A301" s="140" t="s">
        <v>359</v>
      </c>
      <c r="B301" s="147" t="s">
        <v>62</v>
      </c>
      <c r="C301" s="148">
        <v>53036</v>
      </c>
      <c r="D301" s="148">
        <v>53036</v>
      </c>
      <c r="E301" s="148">
        <v>53036</v>
      </c>
      <c r="F301" s="68">
        <v>0</v>
      </c>
      <c r="G301" s="68">
        <v>0</v>
      </c>
      <c r="H301" s="68">
        <v>0</v>
      </c>
      <c r="I301" s="68">
        <v>0</v>
      </c>
      <c r="J301" s="68">
        <v>0</v>
      </c>
      <c r="K301" s="68">
        <v>0</v>
      </c>
      <c r="L301" s="68">
        <v>0</v>
      </c>
      <c r="M301" s="68">
        <v>0</v>
      </c>
      <c r="N301" s="68">
        <v>0</v>
      </c>
      <c r="O301" s="69">
        <v>0</v>
      </c>
    </row>
    <row r="302" spans="1:15" ht="15.75" x14ac:dyDescent="0.25">
      <c r="A302" s="140" t="s">
        <v>359</v>
      </c>
      <c r="B302" s="145" t="s">
        <v>55</v>
      </c>
      <c r="C302" s="148">
        <v>182775</v>
      </c>
      <c r="D302" s="148">
        <v>182775</v>
      </c>
      <c r="E302" s="148">
        <v>182775</v>
      </c>
      <c r="F302" s="68">
        <v>0</v>
      </c>
      <c r="G302" s="68">
        <v>0</v>
      </c>
      <c r="H302" s="68">
        <v>0</v>
      </c>
      <c r="I302" s="68">
        <v>0</v>
      </c>
      <c r="J302" s="68">
        <v>0</v>
      </c>
      <c r="K302" s="68">
        <v>0</v>
      </c>
      <c r="L302" s="68">
        <v>0</v>
      </c>
      <c r="M302" s="68">
        <v>0</v>
      </c>
      <c r="N302" s="68">
        <v>0</v>
      </c>
      <c r="O302" s="69">
        <v>0</v>
      </c>
    </row>
    <row r="303" spans="1:15" ht="31.5" x14ac:dyDescent="0.25">
      <c r="A303" s="140" t="s">
        <v>360</v>
      </c>
      <c r="B303" s="135" t="s">
        <v>155</v>
      </c>
      <c r="C303" s="149">
        <v>408465</v>
      </c>
      <c r="D303" s="149">
        <v>408465</v>
      </c>
      <c r="E303" s="149">
        <v>408465</v>
      </c>
      <c r="F303" s="68">
        <v>0</v>
      </c>
      <c r="G303" s="68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0</v>
      </c>
      <c r="O303" s="69">
        <v>0</v>
      </c>
    </row>
    <row r="304" spans="1:15" ht="15.75" x14ac:dyDescent="0.25">
      <c r="A304" s="140" t="s">
        <v>361</v>
      </c>
      <c r="B304" s="147" t="s">
        <v>362</v>
      </c>
      <c r="C304" s="150">
        <v>14894</v>
      </c>
      <c r="D304" s="150">
        <v>14894</v>
      </c>
      <c r="E304" s="150">
        <v>14894</v>
      </c>
      <c r="F304" s="68">
        <v>0</v>
      </c>
      <c r="G304" s="68">
        <v>0</v>
      </c>
      <c r="H304" s="68">
        <v>0</v>
      </c>
      <c r="I304" s="68">
        <v>0</v>
      </c>
      <c r="J304" s="68">
        <v>0</v>
      </c>
      <c r="K304" s="68">
        <v>0</v>
      </c>
      <c r="L304" s="68">
        <v>0</v>
      </c>
      <c r="M304" s="68">
        <v>0</v>
      </c>
      <c r="N304" s="68">
        <v>0</v>
      </c>
      <c r="O304" s="69">
        <v>0</v>
      </c>
    </row>
    <row r="305" spans="1:15" ht="31.5" x14ac:dyDescent="0.25">
      <c r="A305" s="140" t="s">
        <v>361</v>
      </c>
      <c r="B305" s="141" t="s">
        <v>316</v>
      </c>
      <c r="C305" s="123">
        <v>124645</v>
      </c>
      <c r="D305" s="123">
        <v>124645</v>
      </c>
      <c r="E305" s="123">
        <v>124645</v>
      </c>
      <c r="F305" s="68">
        <v>0</v>
      </c>
      <c r="G305" s="68">
        <v>0</v>
      </c>
      <c r="H305" s="68">
        <v>0</v>
      </c>
      <c r="I305" s="68">
        <v>0</v>
      </c>
      <c r="J305" s="68">
        <v>0</v>
      </c>
      <c r="K305" s="68">
        <v>0</v>
      </c>
      <c r="L305" s="68">
        <v>0</v>
      </c>
      <c r="M305" s="68">
        <v>0</v>
      </c>
      <c r="N305" s="68">
        <v>0</v>
      </c>
      <c r="O305" s="69">
        <v>0</v>
      </c>
    </row>
    <row r="306" spans="1:15" ht="15.75" x14ac:dyDescent="0.25">
      <c r="A306" s="163" t="s">
        <v>42</v>
      </c>
      <c r="B306" s="163"/>
      <c r="C306" s="151">
        <f>SUM(C6:C305)</f>
        <v>318861833.53000021</v>
      </c>
      <c r="D306" s="71">
        <f>SUM(D6:D305)</f>
        <v>318861833.53000021</v>
      </c>
      <c r="E306" s="71">
        <f>SUM(E6:E305)</f>
        <v>318861833.53000021</v>
      </c>
      <c r="F306" s="71">
        <f t="shared" ref="F306:O306" si="2">SUM(F138:F305)</f>
        <v>0</v>
      </c>
      <c r="G306" s="71">
        <f t="shared" si="2"/>
        <v>0</v>
      </c>
      <c r="H306" s="71">
        <f t="shared" si="2"/>
        <v>0</v>
      </c>
      <c r="I306" s="71">
        <f t="shared" si="2"/>
        <v>0</v>
      </c>
      <c r="J306" s="71">
        <f t="shared" si="2"/>
        <v>0</v>
      </c>
      <c r="K306" s="71">
        <f t="shared" si="2"/>
        <v>0</v>
      </c>
      <c r="L306" s="71">
        <f t="shared" si="2"/>
        <v>0</v>
      </c>
      <c r="M306" s="71">
        <f t="shared" si="2"/>
        <v>0</v>
      </c>
      <c r="N306" s="71">
        <f t="shared" si="2"/>
        <v>0</v>
      </c>
      <c r="O306" s="71">
        <f t="shared" si="2"/>
        <v>0</v>
      </c>
    </row>
  </sheetData>
  <autoFilter ref="A1:A306"/>
  <mergeCells count="8">
    <mergeCell ref="A306:B306"/>
    <mergeCell ref="A1:P1"/>
    <mergeCell ref="C3:C4"/>
    <mergeCell ref="D3:K3"/>
    <mergeCell ref="L3:L4"/>
    <mergeCell ref="M3:O3"/>
    <mergeCell ref="A3:A4"/>
    <mergeCell ref="B3:B4"/>
  </mergeCells>
  <pageMargins left="0.7" right="0.7" top="0.75" bottom="0.75" header="0.3" footer="0.3"/>
  <pageSetup paperSize="9" scale="32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168" t="s">
        <v>26</v>
      </c>
      <c r="B1" s="168"/>
      <c r="C1" s="168"/>
      <c r="D1" s="168"/>
      <c r="E1" s="168"/>
      <c r="F1" s="168"/>
      <c r="G1" s="168"/>
      <c r="H1" s="168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27</v>
      </c>
    </row>
    <row r="4" spans="1:8" x14ac:dyDescent="0.25">
      <c r="A4" s="169" t="s">
        <v>13</v>
      </c>
      <c r="B4" s="169" t="s">
        <v>28</v>
      </c>
      <c r="C4" s="169" t="s">
        <v>29</v>
      </c>
      <c r="D4" s="169" t="s">
        <v>30</v>
      </c>
      <c r="E4" s="172" t="s">
        <v>31</v>
      </c>
      <c r="F4" s="173"/>
      <c r="G4" s="174"/>
      <c r="H4" s="169" t="s">
        <v>32</v>
      </c>
    </row>
    <row r="5" spans="1:8" x14ac:dyDescent="0.25">
      <c r="A5" s="170"/>
      <c r="B5" s="170"/>
      <c r="C5" s="170"/>
      <c r="D5" s="170"/>
      <c r="E5" s="169" t="s">
        <v>33</v>
      </c>
      <c r="F5" s="172" t="s">
        <v>34</v>
      </c>
      <c r="G5" s="174"/>
      <c r="H5" s="170"/>
    </row>
    <row r="6" spans="1:8" ht="72" x14ac:dyDescent="0.25">
      <c r="A6" s="170"/>
      <c r="B6" s="171"/>
      <c r="C6" s="171"/>
      <c r="D6" s="171"/>
      <c r="E6" s="171"/>
      <c r="F6" s="3" t="s">
        <v>35</v>
      </c>
      <c r="G6" s="1" t="s">
        <v>36</v>
      </c>
      <c r="H6" s="171"/>
    </row>
    <row r="7" spans="1:8" x14ac:dyDescent="0.25">
      <c r="A7" s="171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40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43"/>
  <sheetViews>
    <sheetView workbookViewId="0">
      <pane ySplit="5" topLeftCell="A4503" activePane="bottomLeft" state="frozen"/>
      <selection pane="bottomLeft" activeCell="A1612" sqref="A1612:XFD1612"/>
    </sheetView>
  </sheetViews>
  <sheetFormatPr defaultRowHeight="12.75" x14ac:dyDescent="0.2"/>
  <cols>
    <col min="1" max="1" width="74.7109375" style="16" customWidth="1"/>
    <col min="2" max="2" width="20.7109375" style="16" hidden="1" customWidth="1"/>
    <col min="3" max="3" width="1.5703125" style="17" hidden="1" customWidth="1"/>
    <col min="4" max="4" width="30.5703125" style="16" customWidth="1"/>
    <col min="5" max="5" width="20.7109375" style="1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175" t="s">
        <v>364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27</v>
      </c>
    </row>
    <row r="4" spans="1:9" ht="12.75" customHeight="1" x14ac:dyDescent="0.2">
      <c r="A4" s="169" t="s">
        <v>43</v>
      </c>
      <c r="B4" s="172" t="s">
        <v>44</v>
      </c>
      <c r="C4" s="174"/>
      <c r="D4" s="172" t="s">
        <v>45</v>
      </c>
      <c r="E4" s="173"/>
      <c r="F4" s="174"/>
      <c r="G4" s="172" t="s">
        <v>46</v>
      </c>
      <c r="H4" s="174"/>
      <c r="I4" s="169" t="s">
        <v>47</v>
      </c>
    </row>
    <row r="5" spans="1:9" ht="75" customHeight="1" x14ac:dyDescent="0.2">
      <c r="A5" s="170"/>
      <c r="B5" s="19" t="s">
        <v>48</v>
      </c>
      <c r="C5" s="19" t="s">
        <v>49</v>
      </c>
      <c r="D5" s="19" t="s">
        <v>50</v>
      </c>
      <c r="E5" s="19" t="s">
        <v>51</v>
      </c>
      <c r="F5" s="19" t="s">
        <v>52</v>
      </c>
      <c r="G5" s="19" t="s">
        <v>48</v>
      </c>
      <c r="H5" s="19" t="s">
        <v>49</v>
      </c>
      <c r="I5" s="170"/>
    </row>
    <row r="6" spans="1:9" ht="15" x14ac:dyDescent="0.25">
      <c r="A6" s="24" t="s">
        <v>365</v>
      </c>
      <c r="B6" s="20">
        <v>0</v>
      </c>
      <c r="C6" s="21">
        <v>0</v>
      </c>
      <c r="D6" s="25">
        <v>915847.25000000012</v>
      </c>
      <c r="E6" s="25">
        <v>703335.7</v>
      </c>
      <c r="F6" s="21">
        <v>0</v>
      </c>
      <c r="G6" s="22">
        <f>D6-E6</f>
        <v>212511.55000000016</v>
      </c>
      <c r="H6" s="21">
        <v>0</v>
      </c>
      <c r="I6" s="21">
        <v>0</v>
      </c>
    </row>
    <row r="7" spans="1:9" ht="15" x14ac:dyDescent="0.25">
      <c r="A7" s="24" t="s">
        <v>366</v>
      </c>
      <c r="B7" s="20">
        <v>0</v>
      </c>
      <c r="C7" s="21">
        <v>0</v>
      </c>
      <c r="D7" s="25">
        <v>711540.5</v>
      </c>
      <c r="E7" s="25">
        <v>569302.79999999981</v>
      </c>
      <c r="F7" s="21">
        <v>0</v>
      </c>
      <c r="G7" s="22">
        <f t="shared" ref="G7:G70" si="0">D7-E7</f>
        <v>142237.70000000019</v>
      </c>
      <c r="H7" s="21">
        <v>0</v>
      </c>
      <c r="I7" s="21">
        <v>0</v>
      </c>
    </row>
    <row r="8" spans="1:9" ht="15" x14ac:dyDescent="0.25">
      <c r="A8" s="24" t="s">
        <v>367</v>
      </c>
      <c r="B8" s="20">
        <v>0</v>
      </c>
      <c r="C8" s="21">
        <v>0</v>
      </c>
      <c r="D8" s="25">
        <v>804581.03000000026</v>
      </c>
      <c r="E8" s="25">
        <v>700728.03</v>
      </c>
      <c r="F8" s="21">
        <v>0</v>
      </c>
      <c r="G8" s="22">
        <f t="shared" si="0"/>
        <v>103853.00000000023</v>
      </c>
      <c r="H8" s="21">
        <v>0</v>
      </c>
      <c r="I8" s="21">
        <v>0</v>
      </c>
    </row>
    <row r="9" spans="1:9" ht="15" x14ac:dyDescent="0.25">
      <c r="A9" s="24" t="s">
        <v>368</v>
      </c>
      <c r="B9" s="20">
        <v>0</v>
      </c>
      <c r="C9" s="21">
        <v>0</v>
      </c>
      <c r="D9" s="25">
        <v>545684.62</v>
      </c>
      <c r="E9" s="25">
        <v>465829.51999999996</v>
      </c>
      <c r="F9" s="21">
        <v>0</v>
      </c>
      <c r="G9" s="22">
        <f t="shared" si="0"/>
        <v>79855.100000000035</v>
      </c>
      <c r="H9" s="21">
        <v>0</v>
      </c>
      <c r="I9" s="21">
        <v>0</v>
      </c>
    </row>
    <row r="10" spans="1:9" ht="15" x14ac:dyDescent="0.25">
      <c r="A10" s="24" t="s">
        <v>369</v>
      </c>
      <c r="B10" s="20">
        <v>0</v>
      </c>
      <c r="C10" s="21">
        <v>0</v>
      </c>
      <c r="D10" s="25">
        <v>367438.52999999997</v>
      </c>
      <c r="E10" s="25">
        <v>128243.27999999998</v>
      </c>
      <c r="F10" s="21">
        <v>0</v>
      </c>
      <c r="G10" s="22">
        <f t="shared" si="0"/>
        <v>239195.25</v>
      </c>
      <c r="H10" s="21">
        <v>0</v>
      </c>
      <c r="I10" s="21">
        <v>0</v>
      </c>
    </row>
    <row r="11" spans="1:9" ht="15" x14ac:dyDescent="0.25">
      <c r="A11" s="24" t="s">
        <v>370</v>
      </c>
      <c r="B11" s="20">
        <v>0</v>
      </c>
      <c r="C11" s="21">
        <v>0</v>
      </c>
      <c r="D11" s="25">
        <v>1053610.7999999998</v>
      </c>
      <c r="E11" s="25">
        <v>873332.74000000011</v>
      </c>
      <c r="F11" s="21">
        <v>0</v>
      </c>
      <c r="G11" s="22">
        <f t="shared" si="0"/>
        <v>180278.05999999971</v>
      </c>
      <c r="H11" s="21">
        <v>0</v>
      </c>
      <c r="I11" s="21">
        <v>0</v>
      </c>
    </row>
    <row r="12" spans="1:9" ht="15" x14ac:dyDescent="0.25">
      <c r="A12" s="24" t="s">
        <v>371</v>
      </c>
      <c r="B12" s="20">
        <v>0</v>
      </c>
      <c r="C12" s="21">
        <v>0</v>
      </c>
      <c r="D12" s="25">
        <v>1082208.0400000003</v>
      </c>
      <c r="E12" s="25">
        <v>835777.42000000016</v>
      </c>
      <c r="F12" s="21">
        <v>0</v>
      </c>
      <c r="G12" s="22">
        <f t="shared" si="0"/>
        <v>246430.62000000011</v>
      </c>
      <c r="H12" s="21">
        <v>0</v>
      </c>
      <c r="I12" s="21">
        <v>0</v>
      </c>
    </row>
    <row r="13" spans="1:9" ht="15" x14ac:dyDescent="0.25">
      <c r="A13" s="24" t="s">
        <v>372</v>
      </c>
      <c r="B13" s="20">
        <v>0</v>
      </c>
      <c r="C13" s="21">
        <v>0</v>
      </c>
      <c r="D13" s="25">
        <v>627710.60000000021</v>
      </c>
      <c r="E13" s="25">
        <v>444548.5300000002</v>
      </c>
      <c r="F13" s="21">
        <v>0</v>
      </c>
      <c r="G13" s="22">
        <f t="shared" si="0"/>
        <v>183162.07</v>
      </c>
      <c r="H13" s="21">
        <v>0</v>
      </c>
      <c r="I13" s="21">
        <v>0</v>
      </c>
    </row>
    <row r="14" spans="1:9" ht="15" x14ac:dyDescent="0.25">
      <c r="A14" s="24" t="s">
        <v>373</v>
      </c>
      <c r="B14" s="20">
        <v>0</v>
      </c>
      <c r="C14" s="21">
        <v>0</v>
      </c>
      <c r="D14" s="25">
        <v>51957.4</v>
      </c>
      <c r="E14" s="25">
        <v>13675</v>
      </c>
      <c r="F14" s="21">
        <v>0</v>
      </c>
      <c r="G14" s="22">
        <f t="shared" si="0"/>
        <v>38282.400000000001</v>
      </c>
      <c r="H14" s="21">
        <v>0</v>
      </c>
      <c r="I14" s="21">
        <v>0</v>
      </c>
    </row>
    <row r="15" spans="1:9" ht="15" x14ac:dyDescent="0.25">
      <c r="A15" s="24" t="s">
        <v>374</v>
      </c>
      <c r="B15" s="20">
        <v>0</v>
      </c>
      <c r="C15" s="21">
        <v>0</v>
      </c>
      <c r="D15" s="25">
        <v>46126.3</v>
      </c>
      <c r="E15" s="25">
        <v>0</v>
      </c>
      <c r="F15" s="21">
        <v>0</v>
      </c>
      <c r="G15" s="22">
        <f t="shared" si="0"/>
        <v>46126.3</v>
      </c>
      <c r="H15" s="21">
        <v>0</v>
      </c>
      <c r="I15" s="21">
        <v>0</v>
      </c>
    </row>
    <row r="16" spans="1:9" ht="15" x14ac:dyDescent="0.25">
      <c r="A16" s="24" t="s">
        <v>375</v>
      </c>
      <c r="B16" s="20">
        <v>0</v>
      </c>
      <c r="C16" s="21">
        <v>0</v>
      </c>
      <c r="D16" s="25">
        <v>490888.75000000017</v>
      </c>
      <c r="E16" s="25">
        <v>468915.00000000017</v>
      </c>
      <c r="F16" s="21">
        <v>0</v>
      </c>
      <c r="G16" s="22">
        <f t="shared" si="0"/>
        <v>21973.75</v>
      </c>
      <c r="H16" s="21">
        <v>0</v>
      </c>
      <c r="I16" s="21">
        <v>0</v>
      </c>
    </row>
    <row r="17" spans="1:9" ht="15" x14ac:dyDescent="0.25">
      <c r="A17" s="24" t="s">
        <v>376</v>
      </c>
      <c r="B17" s="20">
        <v>0</v>
      </c>
      <c r="C17" s="21">
        <v>0</v>
      </c>
      <c r="D17" s="25">
        <v>193289.47000000003</v>
      </c>
      <c r="E17" s="25">
        <v>34316.300000000003</v>
      </c>
      <c r="F17" s="21">
        <v>0</v>
      </c>
      <c r="G17" s="22">
        <f t="shared" si="0"/>
        <v>158973.17000000004</v>
      </c>
      <c r="H17" s="21">
        <v>0</v>
      </c>
      <c r="I17" s="21">
        <v>0</v>
      </c>
    </row>
    <row r="18" spans="1:9" ht="15" x14ac:dyDescent="0.25">
      <c r="A18" s="24" t="s">
        <v>377</v>
      </c>
      <c r="B18" s="20">
        <v>0</v>
      </c>
      <c r="C18" s="21">
        <v>0</v>
      </c>
      <c r="D18" s="25">
        <v>157515.80000000002</v>
      </c>
      <c r="E18" s="25">
        <v>45950.799999999996</v>
      </c>
      <c r="F18" s="21">
        <v>0</v>
      </c>
      <c r="G18" s="22">
        <f t="shared" si="0"/>
        <v>111565.00000000003</v>
      </c>
      <c r="H18" s="21">
        <v>0</v>
      </c>
      <c r="I18" s="21">
        <v>0</v>
      </c>
    </row>
    <row r="19" spans="1:9" ht="15" x14ac:dyDescent="0.25">
      <c r="A19" s="24" t="s">
        <v>378</v>
      </c>
      <c r="B19" s="20">
        <v>0</v>
      </c>
      <c r="C19" s="21">
        <v>0</v>
      </c>
      <c r="D19" s="25">
        <v>142705.19999999998</v>
      </c>
      <c r="E19" s="25">
        <v>79338.899999999994</v>
      </c>
      <c r="F19" s="21">
        <v>0</v>
      </c>
      <c r="G19" s="22">
        <f t="shared" si="0"/>
        <v>63366.299999999988</v>
      </c>
      <c r="H19" s="21">
        <v>0</v>
      </c>
      <c r="I19" s="21">
        <v>0</v>
      </c>
    </row>
    <row r="20" spans="1:9" ht="15" x14ac:dyDescent="0.25">
      <c r="A20" s="24" t="s">
        <v>379</v>
      </c>
      <c r="B20" s="20">
        <v>0</v>
      </c>
      <c r="C20" s="21">
        <v>0</v>
      </c>
      <c r="D20" s="25">
        <v>23846.9</v>
      </c>
      <c r="E20" s="25">
        <v>8804.9</v>
      </c>
      <c r="F20" s="21">
        <v>0</v>
      </c>
      <c r="G20" s="22">
        <f t="shared" si="0"/>
        <v>15042.000000000002</v>
      </c>
      <c r="H20" s="21">
        <v>0</v>
      </c>
      <c r="I20" s="21">
        <v>0</v>
      </c>
    </row>
    <row r="21" spans="1:9" ht="15" x14ac:dyDescent="0.25">
      <c r="A21" s="24" t="s">
        <v>380</v>
      </c>
      <c r="B21" s="20">
        <v>0</v>
      </c>
      <c r="C21" s="21">
        <v>0</v>
      </c>
      <c r="D21" s="25">
        <v>78228.7</v>
      </c>
      <c r="E21" s="25">
        <v>26922.889999999996</v>
      </c>
      <c r="F21" s="21">
        <v>0</v>
      </c>
      <c r="G21" s="22">
        <f t="shared" si="0"/>
        <v>51305.81</v>
      </c>
      <c r="H21" s="21">
        <v>0</v>
      </c>
      <c r="I21" s="21">
        <v>0</v>
      </c>
    </row>
    <row r="22" spans="1:9" ht="15" x14ac:dyDescent="0.25">
      <c r="A22" s="24" t="s">
        <v>381</v>
      </c>
      <c r="B22" s="20">
        <v>0</v>
      </c>
      <c r="C22" s="21">
        <v>0</v>
      </c>
      <c r="D22" s="25">
        <v>184505.2</v>
      </c>
      <c r="E22" s="25">
        <v>20455.449999999997</v>
      </c>
      <c r="F22" s="21">
        <v>0</v>
      </c>
      <c r="G22" s="22">
        <f t="shared" si="0"/>
        <v>164049.75</v>
      </c>
      <c r="H22" s="21">
        <v>0</v>
      </c>
      <c r="I22" s="21">
        <v>0</v>
      </c>
    </row>
    <row r="23" spans="1:9" ht="15" x14ac:dyDescent="0.25">
      <c r="A23" s="24" t="s">
        <v>382</v>
      </c>
      <c r="B23" s="20">
        <v>0</v>
      </c>
      <c r="C23" s="21">
        <v>0</v>
      </c>
      <c r="D23" s="25">
        <v>110644.59999999999</v>
      </c>
      <c r="E23" s="25">
        <v>46974.299999999996</v>
      </c>
      <c r="F23" s="21">
        <v>0</v>
      </c>
      <c r="G23" s="22">
        <f t="shared" si="0"/>
        <v>63670.299999999996</v>
      </c>
      <c r="H23" s="21">
        <v>0</v>
      </c>
      <c r="I23" s="21">
        <v>0</v>
      </c>
    </row>
    <row r="24" spans="1:9" ht="15" x14ac:dyDescent="0.25">
      <c r="A24" s="24" t="s">
        <v>383</v>
      </c>
      <c r="B24" s="20">
        <v>0</v>
      </c>
      <c r="C24" s="21">
        <v>0</v>
      </c>
      <c r="D24" s="25">
        <v>85512.349999999991</v>
      </c>
      <c r="E24" s="25">
        <v>29434.5</v>
      </c>
      <c r="F24" s="21">
        <v>0</v>
      </c>
      <c r="G24" s="22">
        <f t="shared" si="0"/>
        <v>56077.849999999991</v>
      </c>
      <c r="H24" s="21">
        <v>0</v>
      </c>
      <c r="I24" s="21">
        <v>0</v>
      </c>
    </row>
    <row r="25" spans="1:9" ht="15" x14ac:dyDescent="0.25">
      <c r="A25" s="24" t="s">
        <v>384</v>
      </c>
      <c r="B25" s="20">
        <v>0</v>
      </c>
      <c r="C25" s="21">
        <v>0</v>
      </c>
      <c r="D25" s="25">
        <v>14086.6</v>
      </c>
      <c r="E25" s="25">
        <v>145.6</v>
      </c>
      <c r="F25" s="21">
        <v>0</v>
      </c>
      <c r="G25" s="22">
        <f t="shared" si="0"/>
        <v>13941</v>
      </c>
      <c r="H25" s="21">
        <v>0</v>
      </c>
      <c r="I25" s="21">
        <v>0</v>
      </c>
    </row>
    <row r="26" spans="1:9" ht="15" x14ac:dyDescent="0.25">
      <c r="A26" s="24" t="s">
        <v>385</v>
      </c>
      <c r="B26" s="20">
        <v>0</v>
      </c>
      <c r="C26" s="21">
        <v>0</v>
      </c>
      <c r="D26" s="25">
        <v>292338.30000000005</v>
      </c>
      <c r="E26" s="25">
        <v>178842.5</v>
      </c>
      <c r="F26" s="21">
        <v>0</v>
      </c>
      <c r="G26" s="22">
        <f t="shared" si="0"/>
        <v>113495.80000000005</v>
      </c>
      <c r="H26" s="21">
        <v>0</v>
      </c>
      <c r="I26" s="21">
        <v>0</v>
      </c>
    </row>
    <row r="27" spans="1:9" ht="15" x14ac:dyDescent="0.25">
      <c r="A27" s="24" t="s">
        <v>386</v>
      </c>
      <c r="B27" s="20">
        <v>0</v>
      </c>
      <c r="C27" s="21">
        <v>0</v>
      </c>
      <c r="D27" s="25">
        <v>86400.6</v>
      </c>
      <c r="E27" s="25">
        <v>0</v>
      </c>
      <c r="F27" s="21">
        <v>0</v>
      </c>
      <c r="G27" s="22">
        <f t="shared" si="0"/>
        <v>86400.6</v>
      </c>
      <c r="H27" s="21">
        <v>0</v>
      </c>
      <c r="I27" s="21">
        <v>0</v>
      </c>
    </row>
    <row r="28" spans="1:9" ht="15" x14ac:dyDescent="0.25">
      <c r="A28" s="24" t="s">
        <v>387</v>
      </c>
      <c r="B28" s="20">
        <v>0</v>
      </c>
      <c r="C28" s="21">
        <v>0</v>
      </c>
      <c r="D28" s="25">
        <v>106819.9</v>
      </c>
      <c r="E28" s="25">
        <v>22090.1</v>
      </c>
      <c r="F28" s="21">
        <v>0</v>
      </c>
      <c r="G28" s="22">
        <f t="shared" si="0"/>
        <v>84729.799999999988</v>
      </c>
      <c r="H28" s="21">
        <v>0</v>
      </c>
      <c r="I28" s="21">
        <v>0</v>
      </c>
    </row>
    <row r="29" spans="1:9" ht="15" x14ac:dyDescent="0.25">
      <c r="A29" s="24" t="s">
        <v>388</v>
      </c>
      <c r="B29" s="20">
        <v>0</v>
      </c>
      <c r="C29" s="21">
        <v>0</v>
      </c>
      <c r="D29" s="25">
        <v>110080.30000000002</v>
      </c>
      <c r="E29" s="25">
        <v>0</v>
      </c>
      <c r="F29" s="21">
        <v>0</v>
      </c>
      <c r="G29" s="22">
        <f t="shared" si="0"/>
        <v>110080.30000000002</v>
      </c>
      <c r="H29" s="21">
        <v>0</v>
      </c>
      <c r="I29" s="21">
        <v>0</v>
      </c>
    </row>
    <row r="30" spans="1:9" ht="15" x14ac:dyDescent="0.25">
      <c r="A30" s="24" t="s">
        <v>389</v>
      </c>
      <c r="B30" s="20">
        <v>0</v>
      </c>
      <c r="C30" s="21">
        <v>0</v>
      </c>
      <c r="D30" s="25">
        <v>503543.69999999995</v>
      </c>
      <c r="E30" s="25">
        <v>432128.8</v>
      </c>
      <c r="F30" s="21">
        <v>0</v>
      </c>
      <c r="G30" s="22">
        <f t="shared" si="0"/>
        <v>71414.899999999965</v>
      </c>
      <c r="H30" s="21">
        <v>0</v>
      </c>
      <c r="I30" s="21">
        <v>0</v>
      </c>
    </row>
    <row r="31" spans="1:9" ht="15" x14ac:dyDescent="0.25">
      <c r="A31" s="24" t="s">
        <v>390</v>
      </c>
      <c r="B31" s="20">
        <v>0</v>
      </c>
      <c r="C31" s="21">
        <v>0</v>
      </c>
      <c r="D31" s="25">
        <v>258428.50000000003</v>
      </c>
      <c r="E31" s="25">
        <v>8227.4</v>
      </c>
      <c r="F31" s="21">
        <v>0</v>
      </c>
      <c r="G31" s="22">
        <f t="shared" si="0"/>
        <v>250201.10000000003</v>
      </c>
      <c r="H31" s="21">
        <v>0</v>
      </c>
      <c r="I31" s="21">
        <v>0</v>
      </c>
    </row>
    <row r="32" spans="1:9" ht="15" x14ac:dyDescent="0.25">
      <c r="A32" s="24" t="s">
        <v>391</v>
      </c>
      <c r="B32" s="20">
        <v>0</v>
      </c>
      <c r="C32" s="21">
        <v>0</v>
      </c>
      <c r="D32" s="25">
        <v>99024.200000000012</v>
      </c>
      <c r="E32" s="25">
        <v>0</v>
      </c>
      <c r="F32" s="21">
        <v>0</v>
      </c>
      <c r="G32" s="22">
        <f t="shared" si="0"/>
        <v>99024.200000000012</v>
      </c>
      <c r="H32" s="21">
        <v>0</v>
      </c>
      <c r="I32" s="21">
        <v>0</v>
      </c>
    </row>
    <row r="33" spans="1:9" ht="15" x14ac:dyDescent="0.25">
      <c r="A33" s="24" t="s">
        <v>392</v>
      </c>
      <c r="B33" s="20">
        <v>0</v>
      </c>
      <c r="C33" s="21">
        <v>0</v>
      </c>
      <c r="D33" s="25">
        <v>104774.1</v>
      </c>
      <c r="E33" s="25">
        <v>10351.200000000001</v>
      </c>
      <c r="F33" s="21">
        <v>0</v>
      </c>
      <c r="G33" s="22">
        <f t="shared" si="0"/>
        <v>94422.900000000009</v>
      </c>
      <c r="H33" s="21">
        <v>0</v>
      </c>
      <c r="I33" s="21">
        <v>0</v>
      </c>
    </row>
    <row r="34" spans="1:9" ht="15" x14ac:dyDescent="0.25">
      <c r="A34" s="24" t="s">
        <v>393</v>
      </c>
      <c r="B34" s="20">
        <v>0</v>
      </c>
      <c r="C34" s="21">
        <v>0</v>
      </c>
      <c r="D34" s="25">
        <v>37578.200000000004</v>
      </c>
      <c r="E34" s="25">
        <v>22847.200000000001</v>
      </c>
      <c r="F34" s="21">
        <v>0</v>
      </c>
      <c r="G34" s="22">
        <f t="shared" si="0"/>
        <v>14731.000000000004</v>
      </c>
      <c r="H34" s="21">
        <v>0</v>
      </c>
      <c r="I34" s="21">
        <v>0</v>
      </c>
    </row>
    <row r="35" spans="1:9" ht="15" x14ac:dyDescent="0.25">
      <c r="A35" s="24" t="s">
        <v>394</v>
      </c>
      <c r="B35" s="20">
        <v>0</v>
      </c>
      <c r="C35" s="21">
        <v>0</v>
      </c>
      <c r="D35" s="25">
        <v>148806.1</v>
      </c>
      <c r="E35" s="25">
        <v>35124.899999999994</v>
      </c>
      <c r="F35" s="21">
        <v>0</v>
      </c>
      <c r="G35" s="22">
        <f t="shared" si="0"/>
        <v>113681.20000000001</v>
      </c>
      <c r="H35" s="21">
        <v>0</v>
      </c>
      <c r="I35" s="21">
        <v>0</v>
      </c>
    </row>
    <row r="36" spans="1:9" ht="15" x14ac:dyDescent="0.25">
      <c r="A36" s="24" t="s">
        <v>395</v>
      </c>
      <c r="B36" s="20">
        <v>0</v>
      </c>
      <c r="C36" s="21">
        <v>0</v>
      </c>
      <c r="D36" s="25">
        <v>193063.59999999995</v>
      </c>
      <c r="E36" s="25">
        <v>122969.5</v>
      </c>
      <c r="F36" s="21">
        <v>0</v>
      </c>
      <c r="G36" s="22">
        <f t="shared" si="0"/>
        <v>70094.099999999948</v>
      </c>
      <c r="H36" s="21">
        <v>0</v>
      </c>
      <c r="I36" s="21">
        <v>0</v>
      </c>
    </row>
    <row r="37" spans="1:9" ht="15" x14ac:dyDescent="0.25">
      <c r="A37" s="24" t="s">
        <v>396</v>
      </c>
      <c r="B37" s="20">
        <v>0</v>
      </c>
      <c r="C37" s="21">
        <v>0</v>
      </c>
      <c r="D37" s="25">
        <v>457672.35000000003</v>
      </c>
      <c r="E37" s="25">
        <v>287038.57999999996</v>
      </c>
      <c r="F37" s="21">
        <v>0</v>
      </c>
      <c r="G37" s="22">
        <f t="shared" si="0"/>
        <v>170633.77000000008</v>
      </c>
      <c r="H37" s="21">
        <v>0</v>
      </c>
      <c r="I37" s="21">
        <v>0</v>
      </c>
    </row>
    <row r="38" spans="1:9" ht="15" x14ac:dyDescent="0.25">
      <c r="A38" s="24" t="s">
        <v>397</v>
      </c>
      <c r="B38" s="20">
        <v>0</v>
      </c>
      <c r="C38" s="21">
        <v>0</v>
      </c>
      <c r="D38" s="25">
        <v>134633</v>
      </c>
      <c r="E38" s="25">
        <v>78946</v>
      </c>
      <c r="F38" s="21">
        <v>0</v>
      </c>
      <c r="G38" s="22">
        <f t="shared" si="0"/>
        <v>55687</v>
      </c>
      <c r="H38" s="21">
        <v>0</v>
      </c>
      <c r="I38" s="21">
        <v>0</v>
      </c>
    </row>
    <row r="39" spans="1:9" ht="15" x14ac:dyDescent="0.25">
      <c r="A39" s="24" t="s">
        <v>398</v>
      </c>
      <c r="B39" s="20">
        <v>0</v>
      </c>
      <c r="C39" s="21">
        <v>0</v>
      </c>
      <c r="D39" s="25">
        <v>51204.999999999993</v>
      </c>
      <c r="E39" s="25">
        <v>10563.900000000001</v>
      </c>
      <c r="F39" s="21">
        <v>0</v>
      </c>
      <c r="G39" s="22">
        <f t="shared" si="0"/>
        <v>40641.099999999991</v>
      </c>
      <c r="H39" s="21">
        <v>0</v>
      </c>
      <c r="I39" s="21">
        <v>0</v>
      </c>
    </row>
    <row r="40" spans="1:9" ht="15" x14ac:dyDescent="0.25">
      <c r="A40" s="24" t="s">
        <v>399</v>
      </c>
      <c r="B40" s="20">
        <v>0</v>
      </c>
      <c r="C40" s="21">
        <v>0</v>
      </c>
      <c r="D40" s="25">
        <v>21255.300000000003</v>
      </c>
      <c r="E40" s="25">
        <v>2710.4</v>
      </c>
      <c r="F40" s="21">
        <v>0</v>
      </c>
      <c r="G40" s="22">
        <f t="shared" si="0"/>
        <v>18544.900000000001</v>
      </c>
      <c r="H40" s="21">
        <v>0</v>
      </c>
      <c r="I40" s="21">
        <v>0</v>
      </c>
    </row>
    <row r="41" spans="1:9" ht="15" x14ac:dyDescent="0.25">
      <c r="A41" s="24" t="s">
        <v>400</v>
      </c>
      <c r="B41" s="20">
        <v>0</v>
      </c>
      <c r="C41" s="21">
        <v>0</v>
      </c>
      <c r="D41" s="25">
        <v>225636.39999999994</v>
      </c>
      <c r="E41" s="25">
        <v>96741.22</v>
      </c>
      <c r="F41" s="21">
        <v>0</v>
      </c>
      <c r="G41" s="22">
        <f t="shared" si="0"/>
        <v>128895.17999999993</v>
      </c>
      <c r="H41" s="21">
        <v>0</v>
      </c>
      <c r="I41" s="21">
        <v>0</v>
      </c>
    </row>
    <row r="42" spans="1:9" ht="15" x14ac:dyDescent="0.25">
      <c r="A42" s="24" t="s">
        <v>401</v>
      </c>
      <c r="B42" s="20">
        <v>0</v>
      </c>
      <c r="C42" s="21">
        <v>0</v>
      </c>
      <c r="D42" s="25">
        <v>54987.899999999994</v>
      </c>
      <c r="E42" s="25">
        <v>16675.5</v>
      </c>
      <c r="F42" s="21">
        <v>0</v>
      </c>
      <c r="G42" s="22">
        <f t="shared" si="0"/>
        <v>38312.399999999994</v>
      </c>
      <c r="H42" s="21">
        <v>0</v>
      </c>
      <c r="I42" s="21">
        <v>0</v>
      </c>
    </row>
    <row r="43" spans="1:9" ht="15" x14ac:dyDescent="0.25">
      <c r="A43" s="24" t="s">
        <v>402</v>
      </c>
      <c r="B43" s="20">
        <v>0</v>
      </c>
      <c r="C43" s="21">
        <v>0</v>
      </c>
      <c r="D43" s="25">
        <v>27859.7</v>
      </c>
      <c r="E43" s="25">
        <v>0</v>
      </c>
      <c r="F43" s="21">
        <v>0</v>
      </c>
      <c r="G43" s="22">
        <f t="shared" si="0"/>
        <v>27859.7</v>
      </c>
      <c r="H43" s="21">
        <v>0</v>
      </c>
      <c r="I43" s="21">
        <v>0</v>
      </c>
    </row>
    <row r="44" spans="1:9" ht="15" x14ac:dyDescent="0.25">
      <c r="A44" s="24" t="s">
        <v>403</v>
      </c>
      <c r="B44" s="20">
        <v>0</v>
      </c>
      <c r="C44" s="21">
        <v>0</v>
      </c>
      <c r="D44" s="25">
        <v>34434.300000000003</v>
      </c>
      <c r="E44" s="25">
        <v>4026</v>
      </c>
      <c r="F44" s="21">
        <v>0</v>
      </c>
      <c r="G44" s="22">
        <f t="shared" si="0"/>
        <v>30408.300000000003</v>
      </c>
      <c r="H44" s="21">
        <v>0</v>
      </c>
      <c r="I44" s="21">
        <v>0</v>
      </c>
    </row>
    <row r="45" spans="1:9" ht="15" x14ac:dyDescent="0.25">
      <c r="A45" s="24" t="s">
        <v>404</v>
      </c>
      <c r="B45" s="20">
        <v>0</v>
      </c>
      <c r="C45" s="21">
        <v>0</v>
      </c>
      <c r="D45" s="25">
        <v>84728.6</v>
      </c>
      <c r="E45" s="25">
        <v>29723.600000000002</v>
      </c>
      <c r="F45" s="21">
        <v>0</v>
      </c>
      <c r="G45" s="22">
        <f t="shared" si="0"/>
        <v>55005</v>
      </c>
      <c r="H45" s="21">
        <v>0</v>
      </c>
      <c r="I45" s="21">
        <v>0</v>
      </c>
    </row>
    <row r="46" spans="1:9" ht="15" x14ac:dyDescent="0.25">
      <c r="A46" s="24" t="s">
        <v>405</v>
      </c>
      <c r="B46" s="20">
        <v>0</v>
      </c>
      <c r="C46" s="21">
        <v>0</v>
      </c>
      <c r="D46" s="25">
        <v>95471.200000000012</v>
      </c>
      <c r="E46" s="25">
        <v>14868.8</v>
      </c>
      <c r="F46" s="21">
        <v>0</v>
      </c>
      <c r="G46" s="22">
        <f t="shared" si="0"/>
        <v>80602.400000000009</v>
      </c>
      <c r="H46" s="21">
        <v>0</v>
      </c>
      <c r="I46" s="21">
        <v>0</v>
      </c>
    </row>
    <row r="47" spans="1:9" ht="15" x14ac:dyDescent="0.25">
      <c r="A47" s="24" t="s">
        <v>406</v>
      </c>
      <c r="B47" s="20">
        <v>0</v>
      </c>
      <c r="C47" s="21">
        <v>0</v>
      </c>
      <c r="D47" s="25">
        <v>101752.4</v>
      </c>
      <c r="E47" s="25">
        <v>72167.199999999997</v>
      </c>
      <c r="F47" s="21">
        <v>0</v>
      </c>
      <c r="G47" s="22">
        <f t="shared" si="0"/>
        <v>29585.199999999997</v>
      </c>
      <c r="H47" s="21">
        <v>0</v>
      </c>
      <c r="I47" s="21">
        <v>0</v>
      </c>
    </row>
    <row r="48" spans="1:9" ht="15" x14ac:dyDescent="0.25">
      <c r="A48" s="24" t="s">
        <v>407</v>
      </c>
      <c r="B48" s="20">
        <v>0</v>
      </c>
      <c r="C48" s="21">
        <v>0</v>
      </c>
      <c r="D48" s="25">
        <v>171735.30000000002</v>
      </c>
      <c r="E48" s="25">
        <v>80675.799999999988</v>
      </c>
      <c r="F48" s="21">
        <v>0</v>
      </c>
      <c r="G48" s="22">
        <f t="shared" si="0"/>
        <v>91059.500000000029</v>
      </c>
      <c r="H48" s="21">
        <v>0</v>
      </c>
      <c r="I48" s="21">
        <v>0</v>
      </c>
    </row>
    <row r="49" spans="1:9" ht="15" x14ac:dyDescent="0.25">
      <c r="A49" s="24" t="s">
        <v>408</v>
      </c>
      <c r="B49" s="20">
        <v>0</v>
      </c>
      <c r="C49" s="21">
        <v>0</v>
      </c>
      <c r="D49" s="25">
        <v>100236.4</v>
      </c>
      <c r="E49" s="25">
        <v>56480.5</v>
      </c>
      <c r="F49" s="21">
        <v>0</v>
      </c>
      <c r="G49" s="22">
        <f t="shared" si="0"/>
        <v>43755.899999999994</v>
      </c>
      <c r="H49" s="21">
        <v>0</v>
      </c>
      <c r="I49" s="21">
        <v>0</v>
      </c>
    </row>
    <row r="50" spans="1:9" ht="15" x14ac:dyDescent="0.25">
      <c r="A50" s="24" t="s">
        <v>409</v>
      </c>
      <c r="B50" s="20">
        <v>0</v>
      </c>
      <c r="C50" s="21">
        <v>0</v>
      </c>
      <c r="D50" s="25">
        <v>304161.14999999997</v>
      </c>
      <c r="E50" s="25">
        <v>180038.7</v>
      </c>
      <c r="F50" s="21">
        <v>0</v>
      </c>
      <c r="G50" s="22">
        <f t="shared" si="0"/>
        <v>124122.44999999995</v>
      </c>
      <c r="H50" s="21">
        <v>0</v>
      </c>
      <c r="I50" s="21">
        <v>0</v>
      </c>
    </row>
    <row r="51" spans="1:9" ht="15" x14ac:dyDescent="0.25">
      <c r="A51" s="24" t="s">
        <v>410</v>
      </c>
      <c r="B51" s="20">
        <v>0</v>
      </c>
      <c r="C51" s="21">
        <v>0</v>
      </c>
      <c r="D51" s="25">
        <v>419517.64999999997</v>
      </c>
      <c r="E51" s="25">
        <v>214502.45</v>
      </c>
      <c r="F51" s="21">
        <v>0</v>
      </c>
      <c r="G51" s="22">
        <f t="shared" si="0"/>
        <v>205015.19999999995</v>
      </c>
      <c r="H51" s="21">
        <v>0</v>
      </c>
      <c r="I51" s="21">
        <v>0</v>
      </c>
    </row>
    <row r="52" spans="1:9" ht="15" x14ac:dyDescent="0.25">
      <c r="A52" s="24" t="s">
        <v>411</v>
      </c>
      <c r="B52" s="20">
        <v>0</v>
      </c>
      <c r="C52" s="21">
        <v>0</v>
      </c>
      <c r="D52" s="25">
        <v>7335.9</v>
      </c>
      <c r="E52" s="25">
        <v>3483.5</v>
      </c>
      <c r="F52" s="21">
        <v>0</v>
      </c>
      <c r="G52" s="22">
        <f t="shared" si="0"/>
        <v>3852.3999999999996</v>
      </c>
      <c r="H52" s="21"/>
      <c r="I52" s="21">
        <v>0</v>
      </c>
    </row>
    <row r="53" spans="1:9" ht="15" x14ac:dyDescent="0.25">
      <c r="A53" s="24" t="s">
        <v>412</v>
      </c>
      <c r="B53" s="20">
        <v>0</v>
      </c>
      <c r="C53" s="21">
        <v>0</v>
      </c>
      <c r="D53" s="25">
        <v>1267020.7000000004</v>
      </c>
      <c r="E53" s="25">
        <v>887321.10000000009</v>
      </c>
      <c r="F53" s="21">
        <v>0</v>
      </c>
      <c r="G53" s="22">
        <f t="shared" si="0"/>
        <v>379699.60000000033</v>
      </c>
      <c r="H53" s="21">
        <v>0</v>
      </c>
      <c r="I53" s="21">
        <v>0</v>
      </c>
    </row>
    <row r="54" spans="1:9" ht="15" x14ac:dyDescent="0.25">
      <c r="A54" s="24" t="s">
        <v>413</v>
      </c>
      <c r="B54" s="20">
        <v>0</v>
      </c>
      <c r="C54" s="21">
        <v>0</v>
      </c>
      <c r="D54" s="25">
        <v>246563.45</v>
      </c>
      <c r="E54" s="25">
        <v>47365.4</v>
      </c>
      <c r="F54" s="21">
        <v>0</v>
      </c>
      <c r="G54" s="22">
        <f t="shared" si="0"/>
        <v>199198.05000000002</v>
      </c>
      <c r="H54" s="21">
        <v>0</v>
      </c>
      <c r="I54" s="21">
        <v>0</v>
      </c>
    </row>
    <row r="55" spans="1:9" ht="15" x14ac:dyDescent="0.25">
      <c r="A55" s="24" t="s">
        <v>414</v>
      </c>
      <c r="B55" s="20">
        <v>0</v>
      </c>
      <c r="C55" s="21">
        <v>0</v>
      </c>
      <c r="D55" s="25">
        <v>59836.7</v>
      </c>
      <c r="E55" s="25">
        <v>53509.3</v>
      </c>
      <c r="F55" s="21">
        <v>0</v>
      </c>
      <c r="G55" s="22">
        <f t="shared" si="0"/>
        <v>6327.3999999999942</v>
      </c>
      <c r="H55" s="21">
        <v>0</v>
      </c>
      <c r="I55" s="21">
        <v>0</v>
      </c>
    </row>
    <row r="56" spans="1:9" ht="15" x14ac:dyDescent="0.25">
      <c r="A56" s="24" t="s">
        <v>415</v>
      </c>
      <c r="B56" s="20">
        <v>0</v>
      </c>
      <c r="C56" s="21">
        <v>0</v>
      </c>
      <c r="D56" s="25">
        <v>8088.3</v>
      </c>
      <c r="E56" s="25">
        <v>0</v>
      </c>
      <c r="F56" s="21">
        <v>0</v>
      </c>
      <c r="G56" s="22">
        <f t="shared" si="0"/>
        <v>8088.3</v>
      </c>
      <c r="H56" s="21">
        <v>0</v>
      </c>
      <c r="I56" s="21">
        <v>0</v>
      </c>
    </row>
    <row r="57" spans="1:9" ht="15" x14ac:dyDescent="0.25">
      <c r="A57" s="24" t="s">
        <v>416</v>
      </c>
      <c r="B57" s="20">
        <v>0</v>
      </c>
      <c r="C57" s="21">
        <v>0</v>
      </c>
      <c r="D57" s="25">
        <v>65312.499999999993</v>
      </c>
      <c r="E57" s="25">
        <v>7668.2</v>
      </c>
      <c r="F57" s="21">
        <v>0</v>
      </c>
      <c r="G57" s="22">
        <f t="shared" si="0"/>
        <v>57644.299999999996</v>
      </c>
      <c r="H57" s="21">
        <v>0</v>
      </c>
      <c r="I57" s="21">
        <v>0</v>
      </c>
    </row>
    <row r="58" spans="1:9" ht="15" x14ac:dyDescent="0.25">
      <c r="A58" s="24" t="s">
        <v>417</v>
      </c>
      <c r="B58" s="20">
        <v>0</v>
      </c>
      <c r="C58" s="21">
        <v>0</v>
      </c>
      <c r="D58" s="25">
        <v>16970.8</v>
      </c>
      <c r="E58" s="25">
        <v>1867.6</v>
      </c>
      <c r="F58" s="21">
        <v>0</v>
      </c>
      <c r="G58" s="22">
        <f t="shared" si="0"/>
        <v>15103.199999999999</v>
      </c>
      <c r="H58" s="21">
        <v>0</v>
      </c>
      <c r="I58" s="21">
        <v>0</v>
      </c>
    </row>
    <row r="59" spans="1:9" ht="15" x14ac:dyDescent="0.25">
      <c r="A59" s="24" t="s">
        <v>418</v>
      </c>
      <c r="B59" s="20">
        <v>0</v>
      </c>
      <c r="C59" s="21">
        <v>0</v>
      </c>
      <c r="D59" s="25">
        <v>137062.19999999998</v>
      </c>
      <c r="E59" s="25">
        <v>4936.8</v>
      </c>
      <c r="F59" s="21">
        <v>0</v>
      </c>
      <c r="G59" s="22">
        <f t="shared" si="0"/>
        <v>132125.4</v>
      </c>
      <c r="H59" s="21">
        <v>0</v>
      </c>
      <c r="I59" s="21">
        <v>0</v>
      </c>
    </row>
    <row r="60" spans="1:9" ht="15" x14ac:dyDescent="0.25">
      <c r="A60" s="24" t="s">
        <v>419</v>
      </c>
      <c r="B60" s="20">
        <v>0</v>
      </c>
      <c r="C60" s="21">
        <v>0</v>
      </c>
      <c r="D60" s="25">
        <v>9676.7000000000007</v>
      </c>
      <c r="E60" s="25">
        <v>0</v>
      </c>
      <c r="F60" s="21">
        <v>0</v>
      </c>
      <c r="G60" s="22">
        <f t="shared" si="0"/>
        <v>9676.7000000000007</v>
      </c>
      <c r="H60" s="21">
        <v>0</v>
      </c>
      <c r="I60" s="21">
        <v>0</v>
      </c>
    </row>
    <row r="61" spans="1:9" ht="15" x14ac:dyDescent="0.25">
      <c r="A61" s="24" t="s">
        <v>420</v>
      </c>
      <c r="B61" s="20">
        <v>0</v>
      </c>
      <c r="C61" s="21">
        <v>0</v>
      </c>
      <c r="D61" s="25">
        <v>150530.5</v>
      </c>
      <c r="E61" s="25">
        <v>133290.40000000002</v>
      </c>
      <c r="F61" s="21">
        <v>0</v>
      </c>
      <c r="G61" s="22">
        <f t="shared" si="0"/>
        <v>17240.099999999977</v>
      </c>
      <c r="H61" s="21">
        <v>0</v>
      </c>
      <c r="I61" s="21">
        <v>0</v>
      </c>
    </row>
    <row r="62" spans="1:9" ht="15" x14ac:dyDescent="0.25">
      <c r="A62" s="24" t="s">
        <v>421</v>
      </c>
      <c r="B62" s="20">
        <v>0</v>
      </c>
      <c r="C62" s="21">
        <v>0</v>
      </c>
      <c r="D62" s="25">
        <v>192154.6</v>
      </c>
      <c r="E62" s="25">
        <v>156245.30000000002</v>
      </c>
      <c r="F62" s="21">
        <v>0</v>
      </c>
      <c r="G62" s="22">
        <f t="shared" si="0"/>
        <v>35909.299999999988</v>
      </c>
      <c r="H62" s="21">
        <v>0</v>
      </c>
      <c r="I62" s="21">
        <v>0</v>
      </c>
    </row>
    <row r="63" spans="1:9" ht="15" x14ac:dyDescent="0.25">
      <c r="A63" s="24" t="s">
        <v>422</v>
      </c>
      <c r="B63" s="20">
        <v>0</v>
      </c>
      <c r="C63" s="21">
        <v>0</v>
      </c>
      <c r="D63" s="25">
        <v>193030.07</v>
      </c>
      <c r="E63" s="25">
        <v>44092.17</v>
      </c>
      <c r="F63" s="21">
        <v>0</v>
      </c>
      <c r="G63" s="22">
        <f t="shared" si="0"/>
        <v>148937.90000000002</v>
      </c>
      <c r="H63" s="21">
        <v>0</v>
      </c>
      <c r="I63" s="21">
        <v>0</v>
      </c>
    </row>
    <row r="64" spans="1:9" ht="15" x14ac:dyDescent="0.25">
      <c r="A64" s="24" t="s">
        <v>423</v>
      </c>
      <c r="B64" s="20">
        <v>0</v>
      </c>
      <c r="C64" s="21">
        <v>0</v>
      </c>
      <c r="D64" s="25">
        <v>71749.7</v>
      </c>
      <c r="E64" s="25">
        <v>5347.5</v>
      </c>
      <c r="F64" s="21">
        <v>0</v>
      </c>
      <c r="G64" s="22">
        <f t="shared" si="0"/>
        <v>66402.2</v>
      </c>
      <c r="H64" s="21">
        <v>0</v>
      </c>
      <c r="I64" s="21">
        <v>0</v>
      </c>
    </row>
    <row r="65" spans="1:9" ht="15" x14ac:dyDescent="0.25">
      <c r="A65" s="24" t="s">
        <v>424</v>
      </c>
      <c r="B65" s="20">
        <v>0</v>
      </c>
      <c r="C65" s="21">
        <v>0</v>
      </c>
      <c r="D65" s="25">
        <v>514314.73</v>
      </c>
      <c r="E65" s="25">
        <v>443794.32</v>
      </c>
      <c r="F65" s="21">
        <v>0</v>
      </c>
      <c r="G65" s="22">
        <f t="shared" si="0"/>
        <v>70520.409999999974</v>
      </c>
      <c r="H65" s="21">
        <v>0</v>
      </c>
      <c r="I65" s="21">
        <v>0</v>
      </c>
    </row>
    <row r="66" spans="1:9" ht="15" x14ac:dyDescent="0.25">
      <c r="A66" s="24" t="s">
        <v>425</v>
      </c>
      <c r="B66" s="20">
        <v>0</v>
      </c>
      <c r="C66" s="21">
        <v>0</v>
      </c>
      <c r="D66" s="25">
        <v>328923.00000000006</v>
      </c>
      <c r="E66" s="25">
        <v>282615.8</v>
      </c>
      <c r="F66" s="21">
        <v>0</v>
      </c>
      <c r="G66" s="22">
        <f t="shared" si="0"/>
        <v>46307.20000000007</v>
      </c>
      <c r="H66" s="21">
        <v>0</v>
      </c>
      <c r="I66" s="21">
        <v>0</v>
      </c>
    </row>
    <row r="67" spans="1:9" ht="15" x14ac:dyDescent="0.25">
      <c r="A67" s="24" t="s">
        <v>426</v>
      </c>
      <c r="B67" s="20">
        <v>0</v>
      </c>
      <c r="C67" s="21">
        <v>0</v>
      </c>
      <c r="D67" s="25">
        <v>49595.7</v>
      </c>
      <c r="E67" s="25">
        <v>0</v>
      </c>
      <c r="F67" s="21">
        <v>0</v>
      </c>
      <c r="G67" s="22">
        <f t="shared" si="0"/>
        <v>49595.7</v>
      </c>
      <c r="H67" s="21">
        <v>0</v>
      </c>
      <c r="I67" s="21">
        <v>0</v>
      </c>
    </row>
    <row r="68" spans="1:9" ht="15" x14ac:dyDescent="0.25">
      <c r="A68" s="24" t="s">
        <v>427</v>
      </c>
      <c r="B68" s="20">
        <v>0</v>
      </c>
      <c r="C68" s="21">
        <v>0</v>
      </c>
      <c r="D68" s="25">
        <v>58561.799999999996</v>
      </c>
      <c r="E68" s="25">
        <v>13391.51</v>
      </c>
      <c r="F68" s="21">
        <v>0</v>
      </c>
      <c r="G68" s="22">
        <f t="shared" si="0"/>
        <v>45170.289999999994</v>
      </c>
      <c r="H68" s="21">
        <v>0</v>
      </c>
      <c r="I68" s="21">
        <v>0</v>
      </c>
    </row>
    <row r="69" spans="1:9" ht="15" x14ac:dyDescent="0.25">
      <c r="A69" s="24" t="s">
        <v>428</v>
      </c>
      <c r="B69" s="20">
        <v>0</v>
      </c>
      <c r="C69" s="21">
        <v>0</v>
      </c>
      <c r="D69" s="25">
        <v>87591.900000000009</v>
      </c>
      <c r="E69" s="25">
        <v>34418.1</v>
      </c>
      <c r="F69" s="21">
        <v>0</v>
      </c>
      <c r="G69" s="22">
        <f t="shared" si="0"/>
        <v>53173.80000000001</v>
      </c>
      <c r="H69" s="21">
        <v>0</v>
      </c>
      <c r="I69" s="21">
        <v>0</v>
      </c>
    </row>
    <row r="70" spans="1:9" ht="15" x14ac:dyDescent="0.25">
      <c r="A70" s="24" t="s">
        <v>429</v>
      </c>
      <c r="B70" s="20">
        <v>0</v>
      </c>
      <c r="C70" s="21">
        <v>0</v>
      </c>
      <c r="D70" s="25">
        <v>60296.500000000007</v>
      </c>
      <c r="E70" s="25">
        <v>3164.2</v>
      </c>
      <c r="F70" s="21">
        <v>0</v>
      </c>
      <c r="G70" s="22">
        <f t="shared" si="0"/>
        <v>57132.30000000001</v>
      </c>
      <c r="H70" s="21">
        <v>0</v>
      </c>
      <c r="I70" s="21">
        <v>0</v>
      </c>
    </row>
    <row r="71" spans="1:9" ht="15" x14ac:dyDescent="0.25">
      <c r="A71" s="24" t="s">
        <v>430</v>
      </c>
      <c r="B71" s="20">
        <v>0</v>
      </c>
      <c r="C71" s="21">
        <v>0</v>
      </c>
      <c r="D71" s="25">
        <v>66253</v>
      </c>
      <c r="E71" s="25">
        <v>39246.6</v>
      </c>
      <c r="F71" s="21">
        <v>0</v>
      </c>
      <c r="G71" s="22">
        <f t="shared" ref="G71:G134" si="1">D71-E71</f>
        <v>27006.400000000001</v>
      </c>
      <c r="H71" s="21">
        <v>0</v>
      </c>
      <c r="I71" s="21">
        <v>0</v>
      </c>
    </row>
    <row r="72" spans="1:9" ht="15" x14ac:dyDescent="0.25">
      <c r="A72" s="24" t="s">
        <v>431</v>
      </c>
      <c r="B72" s="20">
        <v>0</v>
      </c>
      <c r="C72" s="21">
        <v>0</v>
      </c>
      <c r="D72" s="25">
        <v>16594.599999999999</v>
      </c>
      <c r="E72" s="25">
        <v>0</v>
      </c>
      <c r="F72" s="21">
        <v>0</v>
      </c>
      <c r="G72" s="22">
        <f t="shared" si="1"/>
        <v>16594.599999999999</v>
      </c>
      <c r="H72" s="21">
        <v>0</v>
      </c>
      <c r="I72" s="21">
        <v>0</v>
      </c>
    </row>
    <row r="73" spans="1:9" ht="15" x14ac:dyDescent="0.25">
      <c r="A73" s="24" t="s">
        <v>432</v>
      </c>
      <c r="B73" s="20">
        <v>0</v>
      </c>
      <c r="C73" s="21">
        <v>0</v>
      </c>
      <c r="D73" s="25">
        <v>81530.900000000009</v>
      </c>
      <c r="E73" s="25">
        <v>70824.7</v>
      </c>
      <c r="F73" s="21">
        <v>0</v>
      </c>
      <c r="G73" s="22">
        <f t="shared" si="1"/>
        <v>10706.200000000012</v>
      </c>
      <c r="H73" s="21">
        <v>0</v>
      </c>
      <c r="I73" s="21">
        <v>0</v>
      </c>
    </row>
    <row r="74" spans="1:9" ht="15" x14ac:dyDescent="0.25">
      <c r="A74" s="24" t="s">
        <v>433</v>
      </c>
      <c r="B74" s="20">
        <v>0</v>
      </c>
      <c r="C74" s="21">
        <v>0</v>
      </c>
      <c r="D74" s="25">
        <v>43952.7</v>
      </c>
      <c r="E74" s="25">
        <v>146</v>
      </c>
      <c r="F74" s="21">
        <v>0</v>
      </c>
      <c r="G74" s="22">
        <f t="shared" si="1"/>
        <v>43806.7</v>
      </c>
      <c r="H74" s="21">
        <v>0</v>
      </c>
      <c r="I74" s="21">
        <v>0</v>
      </c>
    </row>
    <row r="75" spans="1:9" ht="15" x14ac:dyDescent="0.25">
      <c r="A75" s="24" t="s">
        <v>434</v>
      </c>
      <c r="B75" s="20">
        <v>0</v>
      </c>
      <c r="C75" s="21">
        <v>0</v>
      </c>
      <c r="D75" s="25">
        <v>22133.1</v>
      </c>
      <c r="E75" s="25">
        <v>0</v>
      </c>
      <c r="F75" s="21">
        <v>0</v>
      </c>
      <c r="G75" s="22">
        <f t="shared" si="1"/>
        <v>22133.1</v>
      </c>
      <c r="H75" s="21">
        <v>0</v>
      </c>
      <c r="I75" s="21">
        <v>0</v>
      </c>
    </row>
    <row r="76" spans="1:9" ht="15" x14ac:dyDescent="0.25">
      <c r="A76" s="24" t="s">
        <v>435</v>
      </c>
      <c r="B76" s="20">
        <v>0</v>
      </c>
      <c r="C76" s="21">
        <v>0</v>
      </c>
      <c r="D76" s="25">
        <v>59753.100000000006</v>
      </c>
      <c r="E76" s="25">
        <v>34308</v>
      </c>
      <c r="F76" s="21">
        <v>0</v>
      </c>
      <c r="G76" s="22">
        <f t="shared" si="1"/>
        <v>25445.100000000006</v>
      </c>
      <c r="H76" s="21">
        <v>0</v>
      </c>
      <c r="I76" s="21">
        <v>0</v>
      </c>
    </row>
    <row r="77" spans="1:9" ht="15" x14ac:dyDescent="0.25">
      <c r="A77" s="24" t="s">
        <v>436</v>
      </c>
      <c r="B77" s="20">
        <v>0</v>
      </c>
      <c r="C77" s="21">
        <v>0</v>
      </c>
      <c r="D77" s="25">
        <v>23086.14</v>
      </c>
      <c r="E77" s="25">
        <v>0</v>
      </c>
      <c r="F77" s="21">
        <v>0</v>
      </c>
      <c r="G77" s="22">
        <f t="shared" si="1"/>
        <v>23086.14</v>
      </c>
      <c r="H77" s="21">
        <v>0</v>
      </c>
      <c r="I77" s="21">
        <v>0</v>
      </c>
    </row>
    <row r="78" spans="1:9" ht="15" x14ac:dyDescent="0.25">
      <c r="A78" s="24" t="s">
        <v>437</v>
      </c>
      <c r="B78" s="20">
        <v>0</v>
      </c>
      <c r="C78" s="21">
        <v>0</v>
      </c>
      <c r="D78" s="25">
        <v>34443.199999999997</v>
      </c>
      <c r="E78" s="25">
        <v>7311.2000000000007</v>
      </c>
      <c r="F78" s="21">
        <v>0</v>
      </c>
      <c r="G78" s="22">
        <f t="shared" si="1"/>
        <v>27131.999999999996</v>
      </c>
      <c r="H78" s="21">
        <v>0</v>
      </c>
      <c r="I78" s="21">
        <v>0</v>
      </c>
    </row>
    <row r="79" spans="1:9" ht="15" x14ac:dyDescent="0.25">
      <c r="A79" s="24" t="s">
        <v>438</v>
      </c>
      <c r="B79" s="20">
        <v>0</v>
      </c>
      <c r="C79" s="21">
        <v>0</v>
      </c>
      <c r="D79" s="25">
        <v>39438.300000000003</v>
      </c>
      <c r="E79" s="25">
        <v>7140</v>
      </c>
      <c r="F79" s="21">
        <v>0</v>
      </c>
      <c r="G79" s="22">
        <f t="shared" si="1"/>
        <v>32298.300000000003</v>
      </c>
      <c r="H79" s="21">
        <v>0</v>
      </c>
      <c r="I79" s="21">
        <v>0</v>
      </c>
    </row>
    <row r="80" spans="1:9" ht="15" x14ac:dyDescent="0.25">
      <c r="A80" s="24" t="s">
        <v>439</v>
      </c>
      <c r="B80" s="20">
        <v>0</v>
      </c>
      <c r="C80" s="21">
        <v>0</v>
      </c>
      <c r="D80" s="25">
        <v>61320.6</v>
      </c>
      <c r="E80" s="25">
        <v>20.8</v>
      </c>
      <c r="F80" s="21">
        <v>0</v>
      </c>
      <c r="G80" s="22">
        <f t="shared" si="1"/>
        <v>61299.799999999996</v>
      </c>
      <c r="H80" s="21">
        <v>0</v>
      </c>
      <c r="I80" s="21">
        <v>0</v>
      </c>
    </row>
    <row r="81" spans="1:9" ht="15" x14ac:dyDescent="0.25">
      <c r="A81" s="24" t="s">
        <v>440</v>
      </c>
      <c r="B81" s="20">
        <v>0</v>
      </c>
      <c r="C81" s="21">
        <v>0</v>
      </c>
      <c r="D81" s="25">
        <v>62679.099999999991</v>
      </c>
      <c r="E81" s="25">
        <v>0</v>
      </c>
      <c r="F81" s="21">
        <v>0</v>
      </c>
      <c r="G81" s="22">
        <f t="shared" si="1"/>
        <v>62679.099999999991</v>
      </c>
      <c r="H81" s="21">
        <v>0</v>
      </c>
      <c r="I81" s="21">
        <v>0</v>
      </c>
    </row>
    <row r="82" spans="1:9" ht="15" x14ac:dyDescent="0.25">
      <c r="A82" s="24" t="s">
        <v>441</v>
      </c>
      <c r="B82" s="20">
        <v>0</v>
      </c>
      <c r="C82" s="21">
        <v>0</v>
      </c>
      <c r="D82" s="25">
        <v>142120</v>
      </c>
      <c r="E82" s="25">
        <v>0</v>
      </c>
      <c r="F82" s="21">
        <v>0</v>
      </c>
      <c r="G82" s="22">
        <f t="shared" si="1"/>
        <v>142120</v>
      </c>
      <c r="H82" s="21">
        <v>0</v>
      </c>
      <c r="I82" s="21">
        <v>0</v>
      </c>
    </row>
    <row r="83" spans="1:9" ht="15" x14ac:dyDescent="0.25">
      <c r="A83" s="24" t="s">
        <v>442</v>
      </c>
      <c r="B83" s="20">
        <v>0</v>
      </c>
      <c r="C83" s="21">
        <v>0</v>
      </c>
      <c r="D83" s="25">
        <v>11348.7</v>
      </c>
      <c r="E83" s="25">
        <v>0</v>
      </c>
      <c r="F83" s="21">
        <v>0</v>
      </c>
      <c r="G83" s="22">
        <f t="shared" si="1"/>
        <v>11348.7</v>
      </c>
      <c r="H83" s="21">
        <v>0</v>
      </c>
      <c r="I83" s="21">
        <v>0</v>
      </c>
    </row>
    <row r="84" spans="1:9" ht="15" x14ac:dyDescent="0.25">
      <c r="A84" s="24" t="s">
        <v>443</v>
      </c>
      <c r="B84" s="20">
        <v>0</v>
      </c>
      <c r="C84" s="21">
        <v>0</v>
      </c>
      <c r="D84" s="25">
        <v>157084.40000000002</v>
      </c>
      <c r="E84" s="25">
        <v>0</v>
      </c>
      <c r="F84" s="21">
        <v>0</v>
      </c>
      <c r="G84" s="22">
        <f t="shared" si="1"/>
        <v>157084.40000000002</v>
      </c>
      <c r="H84" s="21">
        <v>0</v>
      </c>
      <c r="I84" s="21">
        <v>0</v>
      </c>
    </row>
    <row r="85" spans="1:9" ht="15" x14ac:dyDescent="0.25">
      <c r="A85" s="24" t="s">
        <v>444</v>
      </c>
      <c r="B85" s="20">
        <v>0</v>
      </c>
      <c r="C85" s="21">
        <v>0</v>
      </c>
      <c r="D85" s="25">
        <v>38853.1</v>
      </c>
      <c r="E85" s="25">
        <v>0</v>
      </c>
      <c r="F85" s="21">
        <v>0</v>
      </c>
      <c r="G85" s="22">
        <f t="shared" si="1"/>
        <v>38853.1</v>
      </c>
      <c r="H85" s="21">
        <v>0</v>
      </c>
      <c r="I85" s="21">
        <v>0</v>
      </c>
    </row>
    <row r="86" spans="1:9" ht="15" x14ac:dyDescent="0.25">
      <c r="A86" s="24" t="s">
        <v>445</v>
      </c>
      <c r="B86" s="20">
        <v>0</v>
      </c>
      <c r="C86" s="21">
        <v>0</v>
      </c>
      <c r="D86" s="25">
        <v>719148.10000000009</v>
      </c>
      <c r="E86" s="25">
        <v>617285.20000000019</v>
      </c>
      <c r="F86" s="21">
        <v>0</v>
      </c>
      <c r="G86" s="22">
        <f t="shared" si="1"/>
        <v>101862.89999999991</v>
      </c>
      <c r="H86" s="21">
        <v>0</v>
      </c>
      <c r="I86" s="21">
        <v>0</v>
      </c>
    </row>
    <row r="87" spans="1:9" ht="15" x14ac:dyDescent="0.25">
      <c r="A87" s="24" t="s">
        <v>446</v>
      </c>
      <c r="B87" s="20">
        <v>0</v>
      </c>
      <c r="C87" s="21">
        <v>0</v>
      </c>
      <c r="D87" s="25">
        <v>745586.6</v>
      </c>
      <c r="E87" s="25">
        <v>571175.30000000016</v>
      </c>
      <c r="F87" s="21">
        <v>0</v>
      </c>
      <c r="G87" s="22">
        <f t="shared" si="1"/>
        <v>174411.29999999981</v>
      </c>
      <c r="H87" s="21">
        <v>0</v>
      </c>
      <c r="I87" s="21">
        <v>0</v>
      </c>
    </row>
    <row r="88" spans="1:9" ht="15" x14ac:dyDescent="0.25">
      <c r="A88" s="24" t="s">
        <v>447</v>
      </c>
      <c r="B88" s="20">
        <v>0</v>
      </c>
      <c r="C88" s="21">
        <v>0</v>
      </c>
      <c r="D88" s="25">
        <v>1234886.4499999993</v>
      </c>
      <c r="E88" s="25">
        <v>875658.45</v>
      </c>
      <c r="F88" s="21">
        <v>0</v>
      </c>
      <c r="G88" s="22">
        <f t="shared" si="1"/>
        <v>359227.9999999993</v>
      </c>
      <c r="H88" s="21">
        <v>0</v>
      </c>
      <c r="I88" s="21">
        <v>0</v>
      </c>
    </row>
    <row r="89" spans="1:9" ht="15" x14ac:dyDescent="0.25">
      <c r="A89" s="24" t="s">
        <v>448</v>
      </c>
      <c r="B89" s="20">
        <v>0</v>
      </c>
      <c r="C89" s="21">
        <v>0</v>
      </c>
      <c r="D89" s="25">
        <v>956446.7000000003</v>
      </c>
      <c r="E89" s="25">
        <v>760586.80000000028</v>
      </c>
      <c r="F89" s="21">
        <v>0</v>
      </c>
      <c r="G89" s="22">
        <f t="shared" si="1"/>
        <v>195859.90000000002</v>
      </c>
      <c r="H89" s="21">
        <v>0</v>
      </c>
      <c r="I89" s="21">
        <v>0</v>
      </c>
    </row>
    <row r="90" spans="1:9" ht="15" x14ac:dyDescent="0.25">
      <c r="A90" s="24" t="s">
        <v>449</v>
      </c>
      <c r="B90" s="20">
        <v>0</v>
      </c>
      <c r="C90" s="21">
        <v>0</v>
      </c>
      <c r="D90" s="25">
        <v>465798.3000000001</v>
      </c>
      <c r="E90" s="25">
        <v>410106.70000000007</v>
      </c>
      <c r="F90" s="21">
        <v>0</v>
      </c>
      <c r="G90" s="22">
        <f t="shared" si="1"/>
        <v>55691.600000000035</v>
      </c>
      <c r="H90" s="21">
        <v>0</v>
      </c>
      <c r="I90" s="21">
        <v>0</v>
      </c>
    </row>
    <row r="91" spans="1:9" ht="15" x14ac:dyDescent="0.25">
      <c r="A91" s="24" t="s">
        <v>450</v>
      </c>
      <c r="B91" s="20">
        <v>0</v>
      </c>
      <c r="C91" s="21">
        <v>0</v>
      </c>
      <c r="D91" s="25">
        <v>75260.899999999994</v>
      </c>
      <c r="E91" s="25">
        <v>34392.6</v>
      </c>
      <c r="F91" s="21">
        <v>0</v>
      </c>
      <c r="G91" s="22">
        <f t="shared" si="1"/>
        <v>40868.299999999996</v>
      </c>
      <c r="H91" s="21">
        <v>0</v>
      </c>
      <c r="I91" s="21">
        <v>0</v>
      </c>
    </row>
    <row r="92" spans="1:9" ht="15" x14ac:dyDescent="0.25">
      <c r="A92" s="24" t="s">
        <v>451</v>
      </c>
      <c r="B92" s="20">
        <v>0</v>
      </c>
      <c r="C92" s="21">
        <v>0</v>
      </c>
      <c r="D92" s="25">
        <v>380731.12</v>
      </c>
      <c r="E92" s="25">
        <v>304301.32</v>
      </c>
      <c r="F92" s="21">
        <v>0</v>
      </c>
      <c r="G92" s="22">
        <f t="shared" si="1"/>
        <v>76429.799999999988</v>
      </c>
      <c r="H92" s="21">
        <v>0</v>
      </c>
      <c r="I92" s="21">
        <v>0</v>
      </c>
    </row>
    <row r="93" spans="1:9" ht="15" x14ac:dyDescent="0.25">
      <c r="A93" s="24" t="s">
        <v>452</v>
      </c>
      <c r="B93" s="20">
        <v>0</v>
      </c>
      <c r="C93" s="21">
        <v>0</v>
      </c>
      <c r="D93" s="25">
        <v>1321947.9999999991</v>
      </c>
      <c r="E93" s="25">
        <v>675061.96</v>
      </c>
      <c r="F93" s="21">
        <v>0</v>
      </c>
      <c r="G93" s="22">
        <f t="shared" si="1"/>
        <v>646886.03999999911</v>
      </c>
      <c r="H93" s="21">
        <v>0</v>
      </c>
      <c r="I93" s="21">
        <v>0</v>
      </c>
    </row>
    <row r="94" spans="1:9" ht="15" x14ac:dyDescent="0.25">
      <c r="A94" s="24" t="s">
        <v>453</v>
      </c>
      <c r="B94" s="20">
        <v>0</v>
      </c>
      <c r="C94" s="21">
        <v>0</v>
      </c>
      <c r="D94" s="25">
        <v>889527</v>
      </c>
      <c r="E94" s="25">
        <v>604934.34</v>
      </c>
      <c r="F94" s="21">
        <v>0</v>
      </c>
      <c r="G94" s="22">
        <f t="shared" si="1"/>
        <v>284592.66000000003</v>
      </c>
      <c r="H94" s="21">
        <v>0</v>
      </c>
      <c r="I94" s="21">
        <v>0</v>
      </c>
    </row>
    <row r="95" spans="1:9" ht="15" x14ac:dyDescent="0.25">
      <c r="A95" s="24" t="s">
        <v>454</v>
      </c>
      <c r="B95" s="20">
        <v>0</v>
      </c>
      <c r="C95" s="21">
        <v>0</v>
      </c>
      <c r="D95" s="25">
        <v>761760.34000000008</v>
      </c>
      <c r="E95" s="25">
        <v>498559.53999999992</v>
      </c>
      <c r="F95" s="21">
        <v>0</v>
      </c>
      <c r="G95" s="22">
        <f t="shared" si="1"/>
        <v>263200.80000000016</v>
      </c>
      <c r="H95" s="21">
        <v>0</v>
      </c>
      <c r="I95" s="21">
        <v>0</v>
      </c>
    </row>
    <row r="96" spans="1:9" ht="15" x14ac:dyDescent="0.25">
      <c r="A96" s="24" t="s">
        <v>455</v>
      </c>
      <c r="B96" s="20">
        <v>0</v>
      </c>
      <c r="C96" s="21">
        <v>0</v>
      </c>
      <c r="D96" s="25">
        <v>528010.5</v>
      </c>
      <c r="E96" s="25">
        <v>410884.29999999993</v>
      </c>
      <c r="F96" s="21">
        <v>0</v>
      </c>
      <c r="G96" s="22">
        <f t="shared" si="1"/>
        <v>117126.20000000007</v>
      </c>
      <c r="H96" s="21">
        <v>0</v>
      </c>
      <c r="I96" s="21">
        <v>0</v>
      </c>
    </row>
    <row r="97" spans="1:9" ht="15" x14ac:dyDescent="0.25">
      <c r="A97" s="24" t="s">
        <v>456</v>
      </c>
      <c r="B97" s="20">
        <v>0</v>
      </c>
      <c r="C97" s="21">
        <v>0</v>
      </c>
      <c r="D97" s="25">
        <v>953606.44999999972</v>
      </c>
      <c r="E97" s="25">
        <v>573386.10000000009</v>
      </c>
      <c r="F97" s="21">
        <v>0</v>
      </c>
      <c r="G97" s="22">
        <f t="shared" si="1"/>
        <v>380220.34999999963</v>
      </c>
      <c r="H97" s="21">
        <v>0</v>
      </c>
      <c r="I97" s="21">
        <v>0</v>
      </c>
    </row>
    <row r="98" spans="1:9" ht="15" x14ac:dyDescent="0.25">
      <c r="A98" s="24" t="s">
        <v>457</v>
      </c>
      <c r="B98" s="20">
        <v>0</v>
      </c>
      <c r="C98" s="21">
        <v>0</v>
      </c>
      <c r="D98" s="25">
        <v>11181.5</v>
      </c>
      <c r="E98" s="25">
        <v>0</v>
      </c>
      <c r="F98" s="21">
        <v>0</v>
      </c>
      <c r="G98" s="22">
        <f t="shared" si="1"/>
        <v>11181.5</v>
      </c>
      <c r="H98" s="21">
        <v>0</v>
      </c>
      <c r="I98" s="21">
        <v>0</v>
      </c>
    </row>
    <row r="99" spans="1:9" ht="15" x14ac:dyDescent="0.25">
      <c r="A99" s="24" t="s">
        <v>458</v>
      </c>
      <c r="B99" s="20">
        <v>0</v>
      </c>
      <c r="C99" s="21">
        <v>0</v>
      </c>
      <c r="D99" s="25">
        <v>24891.9</v>
      </c>
      <c r="E99" s="25">
        <v>4252.5</v>
      </c>
      <c r="F99" s="21">
        <v>0</v>
      </c>
      <c r="G99" s="22">
        <f t="shared" si="1"/>
        <v>20639.400000000001</v>
      </c>
      <c r="H99" s="21">
        <v>0</v>
      </c>
      <c r="I99" s="21">
        <v>0</v>
      </c>
    </row>
    <row r="100" spans="1:9" ht="15" x14ac:dyDescent="0.25">
      <c r="A100" s="24" t="s">
        <v>459</v>
      </c>
      <c r="B100" s="20">
        <v>0</v>
      </c>
      <c r="C100" s="21">
        <v>0</v>
      </c>
      <c r="D100" s="25">
        <v>10450</v>
      </c>
      <c r="E100" s="25">
        <v>650</v>
      </c>
      <c r="F100" s="21">
        <v>0</v>
      </c>
      <c r="G100" s="22">
        <f t="shared" si="1"/>
        <v>9800</v>
      </c>
      <c r="H100" s="21">
        <v>0</v>
      </c>
      <c r="I100" s="21">
        <v>0</v>
      </c>
    </row>
    <row r="101" spans="1:9" ht="15" x14ac:dyDescent="0.25">
      <c r="A101" s="24" t="s">
        <v>460</v>
      </c>
      <c r="B101" s="20">
        <v>0</v>
      </c>
      <c r="C101" s="21">
        <v>0</v>
      </c>
      <c r="D101" s="25">
        <v>32520.400000000001</v>
      </c>
      <c r="E101" s="25">
        <v>0</v>
      </c>
      <c r="F101" s="21">
        <v>0</v>
      </c>
      <c r="G101" s="22">
        <f t="shared" si="1"/>
        <v>32520.400000000001</v>
      </c>
      <c r="H101" s="21">
        <v>0</v>
      </c>
      <c r="I101" s="21">
        <v>0</v>
      </c>
    </row>
    <row r="102" spans="1:9" ht="15" x14ac:dyDescent="0.25">
      <c r="A102" s="24" t="s">
        <v>461</v>
      </c>
      <c r="B102" s="20">
        <v>0</v>
      </c>
      <c r="C102" s="21">
        <v>0</v>
      </c>
      <c r="D102" s="25">
        <v>48592.5</v>
      </c>
      <c r="E102" s="25">
        <v>4944</v>
      </c>
      <c r="F102" s="21">
        <v>0</v>
      </c>
      <c r="G102" s="22">
        <f t="shared" si="1"/>
        <v>43648.5</v>
      </c>
      <c r="H102" s="21">
        <v>0</v>
      </c>
      <c r="I102" s="21">
        <v>0</v>
      </c>
    </row>
    <row r="103" spans="1:9" ht="15" x14ac:dyDescent="0.25">
      <c r="A103" s="24" t="s">
        <v>462</v>
      </c>
      <c r="B103" s="20">
        <v>0</v>
      </c>
      <c r="C103" s="21">
        <v>0</v>
      </c>
      <c r="D103" s="25">
        <v>60923.5</v>
      </c>
      <c r="E103" s="25">
        <v>29599.599999999999</v>
      </c>
      <c r="F103" s="21">
        <v>0</v>
      </c>
      <c r="G103" s="22">
        <f t="shared" si="1"/>
        <v>31323.9</v>
      </c>
      <c r="H103" s="21">
        <v>0</v>
      </c>
      <c r="I103" s="21">
        <v>0</v>
      </c>
    </row>
    <row r="104" spans="1:9" ht="15" x14ac:dyDescent="0.25">
      <c r="A104" s="24" t="s">
        <v>463</v>
      </c>
      <c r="B104" s="20">
        <v>0</v>
      </c>
      <c r="C104" s="21">
        <v>0</v>
      </c>
      <c r="D104" s="25">
        <v>168104.3</v>
      </c>
      <c r="E104" s="25">
        <v>15594.11</v>
      </c>
      <c r="F104" s="21">
        <v>0</v>
      </c>
      <c r="G104" s="22">
        <f t="shared" si="1"/>
        <v>152510.19</v>
      </c>
      <c r="H104" s="21">
        <v>0</v>
      </c>
      <c r="I104" s="21">
        <v>0</v>
      </c>
    </row>
    <row r="105" spans="1:9" ht="15" x14ac:dyDescent="0.25">
      <c r="A105" s="24" t="s">
        <v>464</v>
      </c>
      <c r="B105" s="20">
        <v>0</v>
      </c>
      <c r="C105" s="21">
        <v>0</v>
      </c>
      <c r="D105" s="25">
        <v>97456.700000000012</v>
      </c>
      <c r="E105" s="25">
        <v>23812.6</v>
      </c>
      <c r="F105" s="21">
        <v>0</v>
      </c>
      <c r="G105" s="22">
        <f t="shared" si="1"/>
        <v>73644.100000000006</v>
      </c>
      <c r="H105" s="21">
        <v>0</v>
      </c>
      <c r="I105" s="21">
        <v>0</v>
      </c>
    </row>
    <row r="106" spans="1:9" ht="15" x14ac:dyDescent="0.25">
      <c r="A106" s="24" t="s">
        <v>465</v>
      </c>
      <c r="B106" s="20">
        <v>0</v>
      </c>
      <c r="C106" s="21">
        <v>0</v>
      </c>
      <c r="D106" s="25">
        <v>45499.3</v>
      </c>
      <c r="E106" s="25">
        <v>0</v>
      </c>
      <c r="F106" s="21">
        <v>0</v>
      </c>
      <c r="G106" s="22">
        <f t="shared" si="1"/>
        <v>45499.3</v>
      </c>
      <c r="H106" s="21">
        <v>0</v>
      </c>
      <c r="I106" s="21">
        <v>0</v>
      </c>
    </row>
    <row r="107" spans="1:9" ht="15" x14ac:dyDescent="0.25">
      <c r="A107" s="24" t="s">
        <v>466</v>
      </c>
      <c r="B107" s="20">
        <v>0</v>
      </c>
      <c r="C107" s="21">
        <v>0</v>
      </c>
      <c r="D107" s="25">
        <v>27559.45</v>
      </c>
      <c r="E107" s="25">
        <v>5553.5</v>
      </c>
      <c r="F107" s="21">
        <v>0</v>
      </c>
      <c r="G107" s="22">
        <f t="shared" si="1"/>
        <v>22005.95</v>
      </c>
      <c r="H107" s="21">
        <v>0</v>
      </c>
      <c r="I107" s="21">
        <v>0</v>
      </c>
    </row>
    <row r="108" spans="1:9" ht="15" x14ac:dyDescent="0.25">
      <c r="A108" s="24" t="s">
        <v>467</v>
      </c>
      <c r="B108" s="20">
        <v>0</v>
      </c>
      <c r="C108" s="21">
        <v>0</v>
      </c>
      <c r="D108" s="25">
        <v>81698.100000000006</v>
      </c>
      <c r="E108" s="25">
        <v>17812.900000000001</v>
      </c>
      <c r="F108" s="21">
        <v>0</v>
      </c>
      <c r="G108" s="22">
        <f t="shared" si="1"/>
        <v>63885.200000000004</v>
      </c>
      <c r="H108" s="21">
        <v>0</v>
      </c>
      <c r="I108" s="21">
        <v>0</v>
      </c>
    </row>
    <row r="109" spans="1:9" ht="15" x14ac:dyDescent="0.25">
      <c r="A109" s="24" t="s">
        <v>468</v>
      </c>
      <c r="B109" s="20">
        <v>0</v>
      </c>
      <c r="C109" s="21">
        <v>0</v>
      </c>
      <c r="D109" s="25">
        <v>176103.40000000002</v>
      </c>
      <c r="E109" s="25">
        <v>85186.599999999991</v>
      </c>
      <c r="F109" s="21">
        <v>0</v>
      </c>
      <c r="G109" s="22">
        <f t="shared" si="1"/>
        <v>90916.800000000032</v>
      </c>
      <c r="H109" s="21">
        <v>0</v>
      </c>
      <c r="I109" s="21">
        <v>0</v>
      </c>
    </row>
    <row r="110" spans="1:9" ht="15" x14ac:dyDescent="0.25">
      <c r="A110" s="24" t="s">
        <v>469</v>
      </c>
      <c r="B110" s="20">
        <v>0</v>
      </c>
      <c r="C110" s="21">
        <v>0</v>
      </c>
      <c r="D110" s="25">
        <v>110017.60000000001</v>
      </c>
      <c r="E110" s="25">
        <v>44080.6</v>
      </c>
      <c r="F110" s="21">
        <v>0</v>
      </c>
      <c r="G110" s="22">
        <f t="shared" si="1"/>
        <v>65937</v>
      </c>
      <c r="H110" s="21">
        <v>0</v>
      </c>
      <c r="I110" s="21">
        <v>0</v>
      </c>
    </row>
    <row r="111" spans="1:9" ht="15" x14ac:dyDescent="0.25">
      <c r="A111" s="24" t="s">
        <v>470</v>
      </c>
      <c r="B111" s="20">
        <v>0</v>
      </c>
      <c r="C111" s="21">
        <v>0</v>
      </c>
      <c r="D111" s="25">
        <v>667259.30000000005</v>
      </c>
      <c r="E111" s="25">
        <v>505497.35999999993</v>
      </c>
      <c r="F111" s="21">
        <v>0</v>
      </c>
      <c r="G111" s="22">
        <f t="shared" si="1"/>
        <v>161761.94000000012</v>
      </c>
      <c r="H111" s="21">
        <v>0</v>
      </c>
      <c r="I111" s="21">
        <v>0</v>
      </c>
    </row>
    <row r="112" spans="1:9" ht="15" x14ac:dyDescent="0.25">
      <c r="A112" s="24" t="s">
        <v>471</v>
      </c>
      <c r="B112" s="20">
        <v>0</v>
      </c>
      <c r="C112" s="21">
        <v>0</v>
      </c>
      <c r="D112" s="25">
        <v>1115840.5000000002</v>
      </c>
      <c r="E112" s="25">
        <v>668307.80000000016</v>
      </c>
      <c r="F112" s="21">
        <v>0</v>
      </c>
      <c r="G112" s="22">
        <f t="shared" si="1"/>
        <v>447532.70000000007</v>
      </c>
      <c r="H112" s="21">
        <v>0</v>
      </c>
      <c r="I112" s="21">
        <v>0</v>
      </c>
    </row>
    <row r="113" spans="1:9" ht="15" x14ac:dyDescent="0.25">
      <c r="A113" s="24" t="s">
        <v>472</v>
      </c>
      <c r="B113" s="20">
        <v>0</v>
      </c>
      <c r="C113" s="21">
        <v>0</v>
      </c>
      <c r="D113" s="25">
        <v>1434730.6199999999</v>
      </c>
      <c r="E113" s="25">
        <v>938268.86000000034</v>
      </c>
      <c r="F113" s="21">
        <v>0</v>
      </c>
      <c r="G113" s="22">
        <f t="shared" si="1"/>
        <v>496461.75999999954</v>
      </c>
      <c r="H113" s="21">
        <v>0</v>
      </c>
      <c r="I113" s="21">
        <v>0</v>
      </c>
    </row>
    <row r="114" spans="1:9" ht="15" x14ac:dyDescent="0.25">
      <c r="A114" s="24" t="s">
        <v>473</v>
      </c>
      <c r="B114" s="20">
        <v>0</v>
      </c>
      <c r="C114" s="21">
        <v>0</v>
      </c>
      <c r="D114" s="25">
        <v>779200.07000000007</v>
      </c>
      <c r="E114" s="25">
        <v>488558.61999999994</v>
      </c>
      <c r="F114" s="21">
        <v>0</v>
      </c>
      <c r="G114" s="22">
        <f t="shared" si="1"/>
        <v>290641.45000000013</v>
      </c>
      <c r="H114" s="21">
        <v>0</v>
      </c>
      <c r="I114" s="21">
        <v>0</v>
      </c>
    </row>
    <row r="115" spans="1:9" ht="15" x14ac:dyDescent="0.25">
      <c r="A115" s="24" t="s">
        <v>474</v>
      </c>
      <c r="B115" s="20">
        <v>0</v>
      </c>
      <c r="C115" s="21">
        <v>0</v>
      </c>
      <c r="D115" s="25">
        <v>541393.60000000009</v>
      </c>
      <c r="E115" s="25">
        <v>356435.65</v>
      </c>
      <c r="F115" s="21">
        <v>0</v>
      </c>
      <c r="G115" s="22">
        <f t="shared" si="1"/>
        <v>184957.95000000007</v>
      </c>
      <c r="H115" s="21">
        <v>0</v>
      </c>
      <c r="I115" s="21">
        <v>0</v>
      </c>
    </row>
    <row r="116" spans="1:9" ht="15" x14ac:dyDescent="0.25">
      <c r="A116" s="24" t="s">
        <v>475</v>
      </c>
      <c r="B116" s="20">
        <v>0</v>
      </c>
      <c r="C116" s="21">
        <v>0</v>
      </c>
      <c r="D116" s="25">
        <v>455365.39999999997</v>
      </c>
      <c r="E116" s="25">
        <v>269304.1999999999</v>
      </c>
      <c r="F116" s="21">
        <v>0</v>
      </c>
      <c r="G116" s="22">
        <f t="shared" si="1"/>
        <v>186061.20000000007</v>
      </c>
      <c r="H116" s="21">
        <v>0</v>
      </c>
      <c r="I116" s="21">
        <v>0</v>
      </c>
    </row>
    <row r="117" spans="1:9" ht="15" x14ac:dyDescent="0.25">
      <c r="A117" s="24" t="s">
        <v>476</v>
      </c>
      <c r="B117" s="20">
        <v>0</v>
      </c>
      <c r="C117" s="21">
        <v>0</v>
      </c>
      <c r="D117" s="25">
        <v>704097.74000000011</v>
      </c>
      <c r="E117" s="25">
        <v>440036.89999999997</v>
      </c>
      <c r="F117" s="21">
        <v>0</v>
      </c>
      <c r="G117" s="22">
        <f t="shared" si="1"/>
        <v>264060.84000000014</v>
      </c>
      <c r="H117" s="21">
        <v>0</v>
      </c>
      <c r="I117" s="21">
        <v>0</v>
      </c>
    </row>
    <row r="118" spans="1:9" ht="15" x14ac:dyDescent="0.25">
      <c r="A118" s="24" t="s">
        <v>477</v>
      </c>
      <c r="B118" s="20">
        <v>0</v>
      </c>
      <c r="C118" s="21">
        <v>0</v>
      </c>
      <c r="D118" s="25">
        <v>814296.69999999984</v>
      </c>
      <c r="E118" s="25">
        <v>442502.87999999989</v>
      </c>
      <c r="F118" s="21">
        <v>0</v>
      </c>
      <c r="G118" s="22">
        <f t="shared" si="1"/>
        <v>371793.81999999995</v>
      </c>
      <c r="H118" s="21">
        <v>0</v>
      </c>
      <c r="I118" s="21">
        <v>0</v>
      </c>
    </row>
    <row r="119" spans="1:9" ht="15" x14ac:dyDescent="0.25">
      <c r="A119" s="24" t="s">
        <v>478</v>
      </c>
      <c r="B119" s="20">
        <v>0</v>
      </c>
      <c r="C119" s="21">
        <v>0</v>
      </c>
      <c r="D119" s="25">
        <v>999263.09999999986</v>
      </c>
      <c r="E119" s="25">
        <v>860535.73999999976</v>
      </c>
      <c r="F119" s="21">
        <v>0</v>
      </c>
      <c r="G119" s="22">
        <f t="shared" si="1"/>
        <v>138727.3600000001</v>
      </c>
      <c r="H119" s="21">
        <v>0</v>
      </c>
      <c r="I119" s="21">
        <v>0</v>
      </c>
    </row>
    <row r="120" spans="1:9" ht="15" x14ac:dyDescent="0.25">
      <c r="A120" s="24" t="s">
        <v>479</v>
      </c>
      <c r="B120" s="20">
        <v>0</v>
      </c>
      <c r="C120" s="21">
        <v>0</v>
      </c>
      <c r="D120" s="25">
        <v>534350.30000000005</v>
      </c>
      <c r="E120" s="25">
        <v>362804.00000000006</v>
      </c>
      <c r="F120" s="21">
        <v>0</v>
      </c>
      <c r="G120" s="22">
        <f t="shared" si="1"/>
        <v>171546.3</v>
      </c>
      <c r="H120" s="21">
        <v>0</v>
      </c>
      <c r="I120" s="21">
        <v>0</v>
      </c>
    </row>
    <row r="121" spans="1:9" ht="15" x14ac:dyDescent="0.25">
      <c r="A121" s="24" t="s">
        <v>480</v>
      </c>
      <c r="B121" s="20">
        <v>0</v>
      </c>
      <c r="C121" s="21">
        <v>0</v>
      </c>
      <c r="D121" s="25">
        <v>1787535.2</v>
      </c>
      <c r="E121" s="25">
        <v>1489443.6900000002</v>
      </c>
      <c r="F121" s="21">
        <v>0</v>
      </c>
      <c r="G121" s="22">
        <f t="shared" si="1"/>
        <v>298091.50999999978</v>
      </c>
      <c r="H121" s="21">
        <v>0</v>
      </c>
      <c r="I121" s="21">
        <v>0</v>
      </c>
    </row>
    <row r="122" spans="1:9" ht="15" x14ac:dyDescent="0.25">
      <c r="A122" s="24" t="s">
        <v>481</v>
      </c>
      <c r="B122" s="20">
        <v>0</v>
      </c>
      <c r="C122" s="21">
        <v>0</v>
      </c>
      <c r="D122" s="25">
        <v>1018300.5000000002</v>
      </c>
      <c r="E122" s="25">
        <v>906397.94000000029</v>
      </c>
      <c r="F122" s="21">
        <v>0</v>
      </c>
      <c r="G122" s="22">
        <f t="shared" si="1"/>
        <v>111902.55999999994</v>
      </c>
      <c r="H122" s="21">
        <v>0</v>
      </c>
      <c r="I122" s="21">
        <v>0</v>
      </c>
    </row>
    <row r="123" spans="1:9" ht="15" x14ac:dyDescent="0.25">
      <c r="A123" s="24" t="s">
        <v>482</v>
      </c>
      <c r="B123" s="20">
        <v>0</v>
      </c>
      <c r="C123" s="21">
        <v>0</v>
      </c>
      <c r="D123" s="25">
        <v>1829429.2999999996</v>
      </c>
      <c r="E123" s="25">
        <v>1421736.5799999996</v>
      </c>
      <c r="F123" s="21">
        <v>0</v>
      </c>
      <c r="G123" s="22">
        <f t="shared" si="1"/>
        <v>407692.72</v>
      </c>
      <c r="H123" s="21">
        <v>0</v>
      </c>
      <c r="I123" s="21">
        <v>0</v>
      </c>
    </row>
    <row r="124" spans="1:9" ht="15" x14ac:dyDescent="0.25">
      <c r="A124" s="24" t="s">
        <v>483</v>
      </c>
      <c r="B124" s="20">
        <v>0</v>
      </c>
      <c r="C124" s="21">
        <v>0</v>
      </c>
      <c r="D124" s="25">
        <v>1197298.2999999998</v>
      </c>
      <c r="E124" s="25">
        <v>948598.80000000016</v>
      </c>
      <c r="F124" s="21">
        <v>0</v>
      </c>
      <c r="G124" s="22">
        <f t="shared" si="1"/>
        <v>248699.49999999965</v>
      </c>
      <c r="H124" s="21">
        <v>0</v>
      </c>
      <c r="I124" s="21">
        <v>0</v>
      </c>
    </row>
    <row r="125" spans="1:9" ht="15" x14ac:dyDescent="0.25">
      <c r="A125" s="24" t="s">
        <v>484</v>
      </c>
      <c r="B125" s="20">
        <v>0</v>
      </c>
      <c r="C125" s="21">
        <v>0</v>
      </c>
      <c r="D125" s="25">
        <v>660327.49999999988</v>
      </c>
      <c r="E125" s="25">
        <v>352144.69</v>
      </c>
      <c r="F125" s="21">
        <v>0</v>
      </c>
      <c r="G125" s="22">
        <f t="shared" si="1"/>
        <v>308182.80999999988</v>
      </c>
      <c r="H125" s="21">
        <v>0</v>
      </c>
      <c r="I125" s="21">
        <v>0</v>
      </c>
    </row>
    <row r="126" spans="1:9" ht="15" x14ac:dyDescent="0.25">
      <c r="A126" s="24" t="s">
        <v>485</v>
      </c>
      <c r="B126" s="20">
        <v>0</v>
      </c>
      <c r="C126" s="21">
        <v>0</v>
      </c>
      <c r="D126" s="25">
        <v>1959443.7999999991</v>
      </c>
      <c r="E126" s="25">
        <v>1566546.5399999993</v>
      </c>
      <c r="F126" s="21">
        <v>0</v>
      </c>
      <c r="G126" s="22">
        <f t="shared" si="1"/>
        <v>392897.25999999978</v>
      </c>
      <c r="H126" s="21">
        <v>0</v>
      </c>
      <c r="I126" s="21">
        <v>0</v>
      </c>
    </row>
    <row r="127" spans="1:9" ht="15" x14ac:dyDescent="0.25">
      <c r="A127" s="24" t="s">
        <v>486</v>
      </c>
      <c r="B127" s="20">
        <v>0</v>
      </c>
      <c r="C127" s="21">
        <v>0</v>
      </c>
      <c r="D127" s="25">
        <v>1248800.0999999996</v>
      </c>
      <c r="E127" s="25">
        <v>1049711.3900000001</v>
      </c>
      <c r="F127" s="21">
        <v>0</v>
      </c>
      <c r="G127" s="22">
        <f t="shared" si="1"/>
        <v>199088.7099999995</v>
      </c>
      <c r="H127" s="21">
        <v>0</v>
      </c>
      <c r="I127" s="21">
        <v>0</v>
      </c>
    </row>
    <row r="128" spans="1:9" ht="15" x14ac:dyDescent="0.25">
      <c r="A128" s="24" t="s">
        <v>487</v>
      </c>
      <c r="B128" s="20">
        <v>0</v>
      </c>
      <c r="C128" s="21">
        <v>0</v>
      </c>
      <c r="D128" s="25">
        <v>209543.40000000002</v>
      </c>
      <c r="E128" s="25">
        <v>111404.5</v>
      </c>
      <c r="F128" s="21">
        <v>0</v>
      </c>
      <c r="G128" s="22">
        <f t="shared" si="1"/>
        <v>98138.900000000023</v>
      </c>
      <c r="H128" s="21">
        <v>0</v>
      </c>
      <c r="I128" s="21">
        <v>0</v>
      </c>
    </row>
    <row r="129" spans="1:9" ht="15" x14ac:dyDescent="0.25">
      <c r="A129" s="24" t="s">
        <v>488</v>
      </c>
      <c r="B129" s="20">
        <v>0</v>
      </c>
      <c r="C129" s="21">
        <v>0</v>
      </c>
      <c r="D129" s="25">
        <v>26856.5</v>
      </c>
      <c r="E129" s="25">
        <v>0</v>
      </c>
      <c r="F129" s="21">
        <v>0</v>
      </c>
      <c r="G129" s="22">
        <f t="shared" si="1"/>
        <v>26856.5</v>
      </c>
      <c r="H129" s="21">
        <v>0</v>
      </c>
      <c r="I129" s="21">
        <v>0</v>
      </c>
    </row>
    <row r="130" spans="1:9" ht="15" x14ac:dyDescent="0.25">
      <c r="A130" s="24" t="s">
        <v>489</v>
      </c>
      <c r="B130" s="20">
        <v>0</v>
      </c>
      <c r="C130" s="21">
        <v>0</v>
      </c>
      <c r="D130" s="25">
        <v>60155.270000000004</v>
      </c>
      <c r="E130" s="25">
        <v>4775.6000000000004</v>
      </c>
      <c r="F130" s="21">
        <v>0</v>
      </c>
      <c r="G130" s="22">
        <f t="shared" si="1"/>
        <v>55379.670000000006</v>
      </c>
      <c r="H130" s="21">
        <v>0</v>
      </c>
      <c r="I130" s="21">
        <v>0</v>
      </c>
    </row>
    <row r="131" spans="1:9" ht="15" x14ac:dyDescent="0.25">
      <c r="A131" s="24" t="s">
        <v>490</v>
      </c>
      <c r="B131" s="20">
        <v>0</v>
      </c>
      <c r="C131" s="21">
        <v>0</v>
      </c>
      <c r="D131" s="25">
        <v>300183.19999999995</v>
      </c>
      <c r="E131" s="25">
        <v>161532.49999999997</v>
      </c>
      <c r="F131" s="21">
        <v>0</v>
      </c>
      <c r="G131" s="22">
        <f t="shared" si="1"/>
        <v>138650.69999999998</v>
      </c>
      <c r="H131" s="21">
        <v>0</v>
      </c>
      <c r="I131" s="21">
        <v>0</v>
      </c>
    </row>
    <row r="132" spans="1:9" ht="15" x14ac:dyDescent="0.25">
      <c r="A132" s="24" t="s">
        <v>491</v>
      </c>
      <c r="B132" s="20">
        <v>0</v>
      </c>
      <c r="C132" s="21">
        <v>0</v>
      </c>
      <c r="D132" s="25">
        <v>348444.80000000005</v>
      </c>
      <c r="E132" s="25">
        <v>287896.65000000002</v>
      </c>
      <c r="F132" s="21">
        <v>0</v>
      </c>
      <c r="G132" s="22">
        <f t="shared" si="1"/>
        <v>60548.150000000023</v>
      </c>
      <c r="H132" s="21">
        <v>0</v>
      </c>
      <c r="I132" s="21">
        <v>0</v>
      </c>
    </row>
    <row r="133" spans="1:9" ht="15" x14ac:dyDescent="0.25">
      <c r="A133" s="24" t="s">
        <v>492</v>
      </c>
      <c r="B133" s="20">
        <v>0</v>
      </c>
      <c r="C133" s="21">
        <v>0</v>
      </c>
      <c r="D133" s="25">
        <v>396543.89999999997</v>
      </c>
      <c r="E133" s="25">
        <v>202959.30000000002</v>
      </c>
      <c r="F133" s="21">
        <v>0</v>
      </c>
      <c r="G133" s="22">
        <f t="shared" si="1"/>
        <v>193584.59999999995</v>
      </c>
      <c r="H133" s="21">
        <v>0</v>
      </c>
      <c r="I133" s="21">
        <v>0</v>
      </c>
    </row>
    <row r="134" spans="1:9" ht="15" x14ac:dyDescent="0.25">
      <c r="A134" s="24" t="s">
        <v>493</v>
      </c>
      <c r="B134" s="20">
        <v>0</v>
      </c>
      <c r="C134" s="21">
        <v>0</v>
      </c>
      <c r="D134" s="25">
        <v>2737.9</v>
      </c>
      <c r="E134" s="25">
        <v>2672.4</v>
      </c>
      <c r="F134" s="21">
        <v>0</v>
      </c>
      <c r="G134" s="22">
        <f t="shared" si="1"/>
        <v>65.5</v>
      </c>
      <c r="H134" s="21">
        <v>0</v>
      </c>
      <c r="I134" s="21">
        <v>0</v>
      </c>
    </row>
    <row r="135" spans="1:9" ht="15" x14ac:dyDescent="0.25">
      <c r="A135" s="24" t="s">
        <v>494</v>
      </c>
      <c r="B135" s="20">
        <v>0</v>
      </c>
      <c r="C135" s="21">
        <v>0</v>
      </c>
      <c r="D135" s="25">
        <v>76452.2</v>
      </c>
      <c r="E135" s="25">
        <v>2657.6</v>
      </c>
      <c r="F135" s="21">
        <v>0</v>
      </c>
      <c r="G135" s="22">
        <f t="shared" ref="G135:G198" si="2">D135-E135</f>
        <v>73794.599999999991</v>
      </c>
      <c r="H135" s="21">
        <v>0</v>
      </c>
      <c r="I135" s="21">
        <v>0</v>
      </c>
    </row>
    <row r="136" spans="1:9" ht="15" x14ac:dyDescent="0.25">
      <c r="A136" s="24" t="s">
        <v>495</v>
      </c>
      <c r="B136" s="20">
        <v>0</v>
      </c>
      <c r="C136" s="21">
        <v>0</v>
      </c>
      <c r="D136" s="25">
        <v>62544.700000000004</v>
      </c>
      <c r="E136" s="25">
        <v>28968.9</v>
      </c>
      <c r="F136" s="21">
        <v>0</v>
      </c>
      <c r="G136" s="22">
        <f t="shared" si="2"/>
        <v>33575.800000000003</v>
      </c>
      <c r="H136" s="21">
        <v>0</v>
      </c>
      <c r="I136" s="21">
        <v>0</v>
      </c>
    </row>
    <row r="137" spans="1:9" ht="15" x14ac:dyDescent="0.25">
      <c r="A137" s="24" t="s">
        <v>496</v>
      </c>
      <c r="B137" s="20">
        <v>0</v>
      </c>
      <c r="C137" s="21">
        <v>0</v>
      </c>
      <c r="D137" s="25">
        <v>174640.4</v>
      </c>
      <c r="E137" s="25">
        <v>19451.900000000001</v>
      </c>
      <c r="F137" s="21">
        <v>0</v>
      </c>
      <c r="G137" s="22">
        <f t="shared" si="2"/>
        <v>155188.5</v>
      </c>
      <c r="H137" s="21">
        <v>0</v>
      </c>
      <c r="I137" s="21">
        <v>0</v>
      </c>
    </row>
    <row r="138" spans="1:9" ht="15" x14ac:dyDescent="0.25">
      <c r="A138" s="24" t="s">
        <v>497</v>
      </c>
      <c r="B138" s="20">
        <v>0</v>
      </c>
      <c r="C138" s="21">
        <v>0</v>
      </c>
      <c r="D138" s="25">
        <v>1935946.1000000022</v>
      </c>
      <c r="E138" s="25">
        <v>1650682.7000000014</v>
      </c>
      <c r="F138" s="21">
        <v>0</v>
      </c>
      <c r="G138" s="22">
        <f t="shared" si="2"/>
        <v>285263.40000000084</v>
      </c>
      <c r="H138" s="21">
        <v>0</v>
      </c>
      <c r="I138" s="21">
        <v>0</v>
      </c>
    </row>
    <row r="139" spans="1:9" ht="15" x14ac:dyDescent="0.25">
      <c r="A139" s="24" t="s">
        <v>498</v>
      </c>
      <c r="B139" s="20">
        <v>0</v>
      </c>
      <c r="C139" s="21">
        <v>0</v>
      </c>
      <c r="D139" s="25">
        <v>1406134.39</v>
      </c>
      <c r="E139" s="25">
        <v>1180372.8</v>
      </c>
      <c r="F139" s="21">
        <v>0</v>
      </c>
      <c r="G139" s="22">
        <f t="shared" si="2"/>
        <v>225761.58999999985</v>
      </c>
      <c r="H139" s="21">
        <v>0</v>
      </c>
      <c r="I139" s="21">
        <v>0</v>
      </c>
    </row>
    <row r="140" spans="1:9" ht="15" x14ac:dyDescent="0.25">
      <c r="A140" s="24" t="s">
        <v>499</v>
      </c>
      <c r="B140" s="20">
        <v>0</v>
      </c>
      <c r="C140" s="21">
        <v>0</v>
      </c>
      <c r="D140" s="25">
        <v>918902.39999999979</v>
      </c>
      <c r="E140" s="25">
        <v>728687.7300000001</v>
      </c>
      <c r="F140" s="21">
        <v>0</v>
      </c>
      <c r="G140" s="22">
        <f t="shared" si="2"/>
        <v>190214.66999999969</v>
      </c>
      <c r="H140" s="21">
        <v>0</v>
      </c>
      <c r="I140" s="21">
        <v>0</v>
      </c>
    </row>
    <row r="141" spans="1:9" ht="15" x14ac:dyDescent="0.25">
      <c r="A141" s="24" t="s">
        <v>500</v>
      </c>
      <c r="B141" s="20">
        <v>0</v>
      </c>
      <c r="C141" s="21">
        <v>0</v>
      </c>
      <c r="D141" s="25">
        <v>1502025.5000000002</v>
      </c>
      <c r="E141" s="25">
        <v>1286425.3100000003</v>
      </c>
      <c r="F141" s="21">
        <v>0</v>
      </c>
      <c r="G141" s="22">
        <f t="shared" si="2"/>
        <v>215600.18999999994</v>
      </c>
      <c r="H141" s="21">
        <v>0</v>
      </c>
      <c r="I141" s="21">
        <v>0</v>
      </c>
    </row>
    <row r="142" spans="1:9" ht="15" x14ac:dyDescent="0.25">
      <c r="A142" s="24" t="s">
        <v>501</v>
      </c>
      <c r="B142" s="20">
        <v>0</v>
      </c>
      <c r="C142" s="21">
        <v>0</v>
      </c>
      <c r="D142" s="25">
        <v>1653273.6000000006</v>
      </c>
      <c r="E142" s="25">
        <v>1325012.25</v>
      </c>
      <c r="F142" s="21">
        <v>0</v>
      </c>
      <c r="G142" s="22">
        <f t="shared" si="2"/>
        <v>328261.35000000056</v>
      </c>
      <c r="H142" s="21">
        <v>0</v>
      </c>
      <c r="I142" s="21">
        <v>0</v>
      </c>
    </row>
    <row r="143" spans="1:9" ht="15" x14ac:dyDescent="0.25">
      <c r="A143" s="24" t="s">
        <v>502</v>
      </c>
      <c r="B143" s="20">
        <v>0</v>
      </c>
      <c r="C143" s="21">
        <v>0</v>
      </c>
      <c r="D143" s="25">
        <v>2221739.2800000003</v>
      </c>
      <c r="E143" s="25">
        <v>1844057.580000001</v>
      </c>
      <c r="F143" s="21">
        <v>0</v>
      </c>
      <c r="G143" s="22">
        <f t="shared" si="2"/>
        <v>377681.69999999925</v>
      </c>
      <c r="H143" s="21">
        <v>0</v>
      </c>
      <c r="I143" s="21">
        <v>0</v>
      </c>
    </row>
    <row r="144" spans="1:9" ht="15" x14ac:dyDescent="0.25">
      <c r="A144" s="24" t="s">
        <v>503</v>
      </c>
      <c r="B144" s="20">
        <v>0</v>
      </c>
      <c r="C144" s="21">
        <v>0</v>
      </c>
      <c r="D144" s="25">
        <v>1353776.5999999996</v>
      </c>
      <c r="E144" s="25">
        <v>1146200.9200000002</v>
      </c>
      <c r="F144" s="21">
        <v>0</v>
      </c>
      <c r="G144" s="22">
        <f t="shared" si="2"/>
        <v>207575.67999999947</v>
      </c>
      <c r="H144" s="21">
        <v>0</v>
      </c>
      <c r="I144" s="21">
        <v>0</v>
      </c>
    </row>
    <row r="145" spans="1:9" ht="15" x14ac:dyDescent="0.25">
      <c r="A145" s="24" t="s">
        <v>504</v>
      </c>
      <c r="B145" s="20">
        <v>0</v>
      </c>
      <c r="C145" s="21">
        <v>0</v>
      </c>
      <c r="D145" s="25">
        <v>237006</v>
      </c>
      <c r="E145" s="25">
        <v>0</v>
      </c>
      <c r="F145" s="21">
        <v>0</v>
      </c>
      <c r="G145" s="22">
        <f t="shared" si="2"/>
        <v>237006</v>
      </c>
      <c r="H145" s="21">
        <v>0</v>
      </c>
      <c r="I145" s="21">
        <v>0</v>
      </c>
    </row>
    <row r="146" spans="1:9" ht="15" x14ac:dyDescent="0.25">
      <c r="A146" s="24" t="s">
        <v>505</v>
      </c>
      <c r="B146" s="20">
        <v>0</v>
      </c>
      <c r="C146" s="21">
        <v>0</v>
      </c>
      <c r="D146" s="25">
        <v>1027197.3799999993</v>
      </c>
      <c r="E146" s="25">
        <v>793341.99999999988</v>
      </c>
      <c r="F146" s="21">
        <v>0</v>
      </c>
      <c r="G146" s="22">
        <f t="shared" si="2"/>
        <v>233855.37999999942</v>
      </c>
      <c r="H146" s="21">
        <v>0</v>
      </c>
      <c r="I146" s="21">
        <v>0</v>
      </c>
    </row>
    <row r="147" spans="1:9" ht="15" x14ac:dyDescent="0.25">
      <c r="A147" s="24" t="s">
        <v>506</v>
      </c>
      <c r="B147" s="20">
        <v>0</v>
      </c>
      <c r="C147" s="21">
        <v>0</v>
      </c>
      <c r="D147" s="25">
        <v>760254.70000000019</v>
      </c>
      <c r="E147" s="25">
        <v>629298.9800000001</v>
      </c>
      <c r="F147" s="21">
        <v>0</v>
      </c>
      <c r="G147" s="22">
        <f t="shared" si="2"/>
        <v>130955.72000000009</v>
      </c>
      <c r="H147" s="21">
        <v>0</v>
      </c>
      <c r="I147" s="21">
        <v>0</v>
      </c>
    </row>
    <row r="148" spans="1:9" ht="15" x14ac:dyDescent="0.25">
      <c r="A148" s="24" t="s">
        <v>507</v>
      </c>
      <c r="B148" s="20">
        <v>0</v>
      </c>
      <c r="C148" s="21">
        <v>0</v>
      </c>
      <c r="D148" s="25">
        <v>18245.699999999997</v>
      </c>
      <c r="E148" s="25">
        <v>397.28</v>
      </c>
      <c r="F148" s="21">
        <v>0</v>
      </c>
      <c r="G148" s="22">
        <f t="shared" si="2"/>
        <v>17848.419999999998</v>
      </c>
      <c r="H148" s="21">
        <v>0</v>
      </c>
      <c r="I148" s="21">
        <v>0</v>
      </c>
    </row>
    <row r="149" spans="1:9" ht="15" x14ac:dyDescent="0.25">
      <c r="A149" s="24" t="s">
        <v>508</v>
      </c>
      <c r="B149" s="20">
        <v>0</v>
      </c>
      <c r="C149" s="21">
        <v>0</v>
      </c>
      <c r="D149" s="25">
        <v>81551.799999999988</v>
      </c>
      <c r="E149" s="25">
        <v>17583.3</v>
      </c>
      <c r="F149" s="21">
        <v>0</v>
      </c>
      <c r="G149" s="22">
        <f t="shared" si="2"/>
        <v>63968.499999999985</v>
      </c>
      <c r="H149" s="21">
        <v>0</v>
      </c>
      <c r="I149" s="21">
        <v>0</v>
      </c>
    </row>
    <row r="150" spans="1:9" ht="15" x14ac:dyDescent="0.25">
      <c r="A150" s="24" t="s">
        <v>509</v>
      </c>
      <c r="B150" s="20">
        <v>0</v>
      </c>
      <c r="C150" s="21">
        <v>0</v>
      </c>
      <c r="D150" s="25">
        <v>58039.3</v>
      </c>
      <c r="E150" s="25">
        <v>9574.4000000000015</v>
      </c>
      <c r="F150" s="21">
        <v>0</v>
      </c>
      <c r="G150" s="22">
        <f t="shared" si="2"/>
        <v>48464.9</v>
      </c>
      <c r="H150" s="21">
        <v>0</v>
      </c>
      <c r="I150" s="21">
        <v>0</v>
      </c>
    </row>
    <row r="151" spans="1:9" ht="15" x14ac:dyDescent="0.25">
      <c r="A151" s="24" t="s">
        <v>510</v>
      </c>
      <c r="B151" s="20">
        <v>0</v>
      </c>
      <c r="C151" s="21">
        <v>0</v>
      </c>
      <c r="D151" s="25">
        <v>84289.700000000012</v>
      </c>
      <c r="E151" s="25">
        <v>32063.899999999998</v>
      </c>
      <c r="F151" s="21">
        <v>0</v>
      </c>
      <c r="G151" s="22">
        <f t="shared" si="2"/>
        <v>52225.800000000017</v>
      </c>
      <c r="H151" s="21">
        <v>0</v>
      </c>
      <c r="I151" s="21">
        <v>0</v>
      </c>
    </row>
    <row r="152" spans="1:9" ht="15" x14ac:dyDescent="0.25">
      <c r="A152" s="24" t="s">
        <v>511</v>
      </c>
      <c r="B152" s="20">
        <v>0</v>
      </c>
      <c r="C152" s="21">
        <v>0</v>
      </c>
      <c r="D152" s="25">
        <v>100173.70000000001</v>
      </c>
      <c r="E152" s="25">
        <v>45714.9</v>
      </c>
      <c r="F152" s="21">
        <v>0</v>
      </c>
      <c r="G152" s="22">
        <f t="shared" si="2"/>
        <v>54458.80000000001</v>
      </c>
      <c r="H152" s="21">
        <v>0</v>
      </c>
      <c r="I152" s="21">
        <v>0</v>
      </c>
    </row>
    <row r="153" spans="1:9" ht="15" x14ac:dyDescent="0.25">
      <c r="A153" s="24" t="s">
        <v>512</v>
      </c>
      <c r="B153" s="20">
        <v>0</v>
      </c>
      <c r="C153" s="21">
        <v>0</v>
      </c>
      <c r="D153" s="25">
        <v>186735.71</v>
      </c>
      <c r="E153" s="25">
        <v>71533.149999999994</v>
      </c>
      <c r="F153" s="21">
        <v>0</v>
      </c>
      <c r="G153" s="22">
        <f t="shared" si="2"/>
        <v>115202.56</v>
      </c>
      <c r="H153" s="21">
        <v>0</v>
      </c>
      <c r="I153" s="21">
        <v>0</v>
      </c>
    </row>
    <row r="154" spans="1:9" ht="15" x14ac:dyDescent="0.25">
      <c r="A154" s="24" t="s">
        <v>513</v>
      </c>
      <c r="B154" s="20">
        <v>0</v>
      </c>
      <c r="C154" s="21">
        <v>0</v>
      </c>
      <c r="D154" s="25">
        <v>192718.9</v>
      </c>
      <c r="E154" s="25">
        <v>107149.16999999998</v>
      </c>
      <c r="F154" s="21">
        <v>0</v>
      </c>
      <c r="G154" s="22">
        <f t="shared" si="2"/>
        <v>85569.73000000001</v>
      </c>
      <c r="H154" s="21">
        <v>0</v>
      </c>
      <c r="I154" s="21">
        <v>0</v>
      </c>
    </row>
    <row r="155" spans="1:9" ht="15" x14ac:dyDescent="0.25">
      <c r="A155" s="24" t="s">
        <v>514</v>
      </c>
      <c r="B155" s="20">
        <v>0</v>
      </c>
      <c r="C155" s="21">
        <v>0</v>
      </c>
      <c r="D155" s="25">
        <v>96683.39999999998</v>
      </c>
      <c r="E155" s="25">
        <v>44389.400000000009</v>
      </c>
      <c r="F155" s="21">
        <v>0</v>
      </c>
      <c r="G155" s="22">
        <f t="shared" si="2"/>
        <v>52293.999999999971</v>
      </c>
      <c r="H155" s="21">
        <v>0</v>
      </c>
      <c r="I155" s="21">
        <v>0</v>
      </c>
    </row>
    <row r="156" spans="1:9" ht="15" x14ac:dyDescent="0.25">
      <c r="A156" s="24" t="s">
        <v>515</v>
      </c>
      <c r="B156" s="20">
        <v>0</v>
      </c>
      <c r="C156" s="21">
        <v>0</v>
      </c>
      <c r="D156" s="25">
        <v>405363.85999999987</v>
      </c>
      <c r="E156" s="25">
        <v>340994.85999999993</v>
      </c>
      <c r="F156" s="21">
        <v>0</v>
      </c>
      <c r="G156" s="22">
        <f t="shared" si="2"/>
        <v>64368.999999999942</v>
      </c>
      <c r="H156" s="21">
        <v>0</v>
      </c>
      <c r="I156" s="21">
        <v>0</v>
      </c>
    </row>
    <row r="157" spans="1:9" ht="15" x14ac:dyDescent="0.25">
      <c r="A157" s="24" t="s">
        <v>516</v>
      </c>
      <c r="B157" s="20">
        <v>0</v>
      </c>
      <c r="C157" s="21">
        <v>0</v>
      </c>
      <c r="D157" s="25">
        <v>86693.2</v>
      </c>
      <c r="E157" s="25">
        <v>32107.7</v>
      </c>
      <c r="F157" s="21">
        <v>0</v>
      </c>
      <c r="G157" s="22">
        <f t="shared" si="2"/>
        <v>54585.5</v>
      </c>
      <c r="H157" s="21">
        <v>0</v>
      </c>
      <c r="I157" s="21">
        <v>0</v>
      </c>
    </row>
    <row r="158" spans="1:9" ht="15" x14ac:dyDescent="0.25">
      <c r="A158" s="24" t="s">
        <v>517</v>
      </c>
      <c r="B158" s="20">
        <v>0</v>
      </c>
      <c r="C158" s="21">
        <v>0</v>
      </c>
      <c r="D158" s="25">
        <v>1504358.0499999998</v>
      </c>
      <c r="E158" s="25">
        <v>1180954.5999999996</v>
      </c>
      <c r="F158" s="21">
        <v>0</v>
      </c>
      <c r="G158" s="22">
        <f t="shared" si="2"/>
        <v>323403.45000000019</v>
      </c>
      <c r="H158" s="21">
        <v>0</v>
      </c>
      <c r="I158" s="21">
        <v>0</v>
      </c>
    </row>
    <row r="159" spans="1:9" ht="15" x14ac:dyDescent="0.25">
      <c r="A159" s="24" t="s">
        <v>518</v>
      </c>
      <c r="B159" s="20">
        <v>0</v>
      </c>
      <c r="C159" s="21">
        <v>0</v>
      </c>
      <c r="D159" s="25">
        <v>2093397.2</v>
      </c>
      <c r="E159" s="25">
        <v>1683415.99</v>
      </c>
      <c r="F159" s="21">
        <v>0</v>
      </c>
      <c r="G159" s="22">
        <f t="shared" si="2"/>
        <v>409981.20999999996</v>
      </c>
      <c r="H159" s="21">
        <v>0</v>
      </c>
      <c r="I159" s="21">
        <v>0</v>
      </c>
    </row>
    <row r="160" spans="1:9" ht="15" x14ac:dyDescent="0.25">
      <c r="A160" s="24" t="s">
        <v>519</v>
      </c>
      <c r="B160" s="20">
        <v>0</v>
      </c>
      <c r="C160" s="21">
        <v>0</v>
      </c>
      <c r="D160" s="25">
        <v>1412270.5000000005</v>
      </c>
      <c r="E160" s="25">
        <v>1151010</v>
      </c>
      <c r="F160" s="21">
        <v>0</v>
      </c>
      <c r="G160" s="22">
        <f t="shared" si="2"/>
        <v>261260.50000000047</v>
      </c>
      <c r="H160" s="21">
        <v>0</v>
      </c>
      <c r="I160" s="21">
        <v>0</v>
      </c>
    </row>
    <row r="161" spans="1:9" ht="15" x14ac:dyDescent="0.25">
      <c r="A161" s="24" t="s">
        <v>520</v>
      </c>
      <c r="B161" s="20">
        <v>0</v>
      </c>
      <c r="C161" s="21">
        <v>0</v>
      </c>
      <c r="D161" s="25">
        <v>893195.73</v>
      </c>
      <c r="E161" s="25">
        <v>613949.62</v>
      </c>
      <c r="F161" s="21">
        <v>0</v>
      </c>
      <c r="G161" s="22">
        <f t="shared" si="2"/>
        <v>279246.11</v>
      </c>
      <c r="H161" s="21">
        <v>0</v>
      </c>
      <c r="I161" s="21">
        <v>0</v>
      </c>
    </row>
    <row r="162" spans="1:9" ht="15" x14ac:dyDescent="0.25">
      <c r="A162" s="24" t="s">
        <v>521</v>
      </c>
      <c r="B162" s="20">
        <v>0</v>
      </c>
      <c r="C162" s="21">
        <v>0</v>
      </c>
      <c r="D162" s="25">
        <v>1614887.3699999999</v>
      </c>
      <c r="E162" s="25">
        <v>1393866.97</v>
      </c>
      <c r="F162" s="21">
        <v>0</v>
      </c>
      <c r="G162" s="22">
        <f t="shared" si="2"/>
        <v>221020.39999999991</v>
      </c>
      <c r="H162" s="21">
        <v>0</v>
      </c>
      <c r="I162" s="21">
        <v>0</v>
      </c>
    </row>
    <row r="163" spans="1:9" ht="15" x14ac:dyDescent="0.25">
      <c r="A163" s="24" t="s">
        <v>522</v>
      </c>
      <c r="B163" s="20">
        <v>0</v>
      </c>
      <c r="C163" s="21">
        <v>0</v>
      </c>
      <c r="D163" s="25">
        <v>1430521.4000000001</v>
      </c>
      <c r="E163" s="25">
        <v>1116945.5999999999</v>
      </c>
      <c r="F163" s="21">
        <v>0</v>
      </c>
      <c r="G163" s="22">
        <f t="shared" si="2"/>
        <v>313575.80000000028</v>
      </c>
      <c r="H163" s="21">
        <v>0</v>
      </c>
      <c r="I163" s="21">
        <v>0</v>
      </c>
    </row>
    <row r="164" spans="1:9" ht="15" x14ac:dyDescent="0.25">
      <c r="A164" s="24" t="s">
        <v>523</v>
      </c>
      <c r="B164" s="20">
        <v>0</v>
      </c>
      <c r="C164" s="21">
        <v>0</v>
      </c>
      <c r="D164" s="25">
        <v>105106.10000000002</v>
      </c>
      <c r="E164" s="25">
        <v>34634.999999999993</v>
      </c>
      <c r="F164" s="21">
        <v>0</v>
      </c>
      <c r="G164" s="22">
        <f t="shared" si="2"/>
        <v>70471.100000000035</v>
      </c>
      <c r="H164" s="21">
        <v>0</v>
      </c>
      <c r="I164" s="21">
        <v>0</v>
      </c>
    </row>
    <row r="165" spans="1:9" ht="15" x14ac:dyDescent="0.25">
      <c r="A165" s="24" t="s">
        <v>524</v>
      </c>
      <c r="B165" s="20">
        <v>0</v>
      </c>
      <c r="C165" s="21">
        <v>0</v>
      </c>
      <c r="D165" s="25">
        <v>28633</v>
      </c>
      <c r="E165" s="25">
        <v>0</v>
      </c>
      <c r="F165" s="21">
        <v>0</v>
      </c>
      <c r="G165" s="22">
        <f t="shared" si="2"/>
        <v>28633</v>
      </c>
      <c r="H165" s="21">
        <v>0</v>
      </c>
      <c r="I165" s="21">
        <v>0</v>
      </c>
    </row>
    <row r="166" spans="1:9" ht="15" x14ac:dyDescent="0.25">
      <c r="A166" s="24" t="s">
        <v>525</v>
      </c>
      <c r="B166" s="20">
        <v>0</v>
      </c>
      <c r="C166" s="21">
        <v>0</v>
      </c>
      <c r="D166" s="25">
        <v>79503.600000000006</v>
      </c>
      <c r="E166" s="25">
        <v>46459.1</v>
      </c>
      <c r="F166" s="21">
        <v>0</v>
      </c>
      <c r="G166" s="22">
        <f t="shared" si="2"/>
        <v>33044.500000000007</v>
      </c>
      <c r="H166" s="21">
        <v>0</v>
      </c>
      <c r="I166" s="21">
        <v>0</v>
      </c>
    </row>
    <row r="167" spans="1:9" ht="15" x14ac:dyDescent="0.25">
      <c r="A167" s="24" t="s">
        <v>526</v>
      </c>
      <c r="B167" s="20">
        <v>0</v>
      </c>
      <c r="C167" s="21">
        <v>0</v>
      </c>
      <c r="D167" s="25">
        <v>17827.7</v>
      </c>
      <c r="E167" s="25">
        <v>17401.2</v>
      </c>
      <c r="F167" s="21">
        <v>0</v>
      </c>
      <c r="G167" s="22">
        <f t="shared" si="2"/>
        <v>426.5</v>
      </c>
      <c r="H167" s="21">
        <v>0</v>
      </c>
      <c r="I167" s="21">
        <v>0</v>
      </c>
    </row>
    <row r="168" spans="1:9" ht="15" x14ac:dyDescent="0.25">
      <c r="A168" s="24" t="s">
        <v>527</v>
      </c>
      <c r="B168" s="20">
        <v>0</v>
      </c>
      <c r="C168" s="21">
        <v>0</v>
      </c>
      <c r="D168" s="25">
        <v>14630</v>
      </c>
      <c r="E168" s="25">
        <v>0</v>
      </c>
      <c r="F168" s="21">
        <v>0</v>
      </c>
      <c r="G168" s="22">
        <f t="shared" si="2"/>
        <v>14630</v>
      </c>
      <c r="H168" s="21">
        <v>0</v>
      </c>
      <c r="I168" s="21">
        <v>0</v>
      </c>
    </row>
    <row r="169" spans="1:9" ht="15" x14ac:dyDescent="0.25">
      <c r="A169" s="24" t="s">
        <v>528</v>
      </c>
      <c r="B169" s="20">
        <v>0</v>
      </c>
      <c r="C169" s="21">
        <v>0</v>
      </c>
      <c r="D169" s="25">
        <v>81509.999999999985</v>
      </c>
      <c r="E169" s="25">
        <v>1501</v>
      </c>
      <c r="F169" s="21">
        <v>0</v>
      </c>
      <c r="G169" s="22">
        <f t="shared" si="2"/>
        <v>80008.999999999985</v>
      </c>
      <c r="H169" s="21">
        <v>0</v>
      </c>
      <c r="I169" s="21">
        <v>0</v>
      </c>
    </row>
    <row r="170" spans="1:9" ht="15" x14ac:dyDescent="0.25">
      <c r="A170" s="24" t="s">
        <v>529</v>
      </c>
      <c r="B170" s="20">
        <v>0</v>
      </c>
      <c r="C170" s="21">
        <v>0</v>
      </c>
      <c r="D170" s="25">
        <v>11327.8</v>
      </c>
      <c r="E170" s="25">
        <v>0</v>
      </c>
      <c r="F170" s="21">
        <v>0</v>
      </c>
      <c r="G170" s="22">
        <f t="shared" si="2"/>
        <v>11327.8</v>
      </c>
      <c r="H170" s="21">
        <v>0</v>
      </c>
      <c r="I170" s="21">
        <v>0</v>
      </c>
    </row>
    <row r="171" spans="1:9" ht="15" x14ac:dyDescent="0.25">
      <c r="A171" s="24" t="s">
        <v>530</v>
      </c>
      <c r="B171" s="20">
        <v>0</v>
      </c>
      <c r="C171" s="21">
        <v>0</v>
      </c>
      <c r="D171" s="25">
        <v>64372</v>
      </c>
      <c r="E171" s="25">
        <v>2665</v>
      </c>
      <c r="F171" s="21">
        <v>0</v>
      </c>
      <c r="G171" s="22">
        <f t="shared" si="2"/>
        <v>61707</v>
      </c>
      <c r="H171" s="21">
        <v>0</v>
      </c>
      <c r="I171" s="21">
        <v>0</v>
      </c>
    </row>
    <row r="172" spans="1:9" ht="15" x14ac:dyDescent="0.25">
      <c r="A172" s="24" t="s">
        <v>531</v>
      </c>
      <c r="B172" s="20">
        <v>0</v>
      </c>
      <c r="C172" s="21">
        <v>0</v>
      </c>
      <c r="D172" s="25">
        <v>10011.1</v>
      </c>
      <c r="E172" s="25">
        <v>2035.8</v>
      </c>
      <c r="F172" s="21">
        <v>0</v>
      </c>
      <c r="G172" s="22">
        <f t="shared" si="2"/>
        <v>7975.3</v>
      </c>
      <c r="H172" s="21">
        <v>0</v>
      </c>
      <c r="I172" s="21">
        <v>0</v>
      </c>
    </row>
    <row r="173" spans="1:9" ht="15" x14ac:dyDescent="0.25">
      <c r="A173" s="24" t="s">
        <v>532</v>
      </c>
      <c r="B173" s="20">
        <v>0</v>
      </c>
      <c r="C173" s="21">
        <v>0</v>
      </c>
      <c r="D173" s="25">
        <v>47004.1</v>
      </c>
      <c r="E173" s="25">
        <v>16773.2</v>
      </c>
      <c r="F173" s="21">
        <v>0</v>
      </c>
      <c r="G173" s="22">
        <f t="shared" si="2"/>
        <v>30230.899999999998</v>
      </c>
      <c r="H173" s="21">
        <v>0</v>
      </c>
      <c r="I173" s="21">
        <v>0</v>
      </c>
    </row>
    <row r="174" spans="1:9" ht="15" x14ac:dyDescent="0.25">
      <c r="A174" s="24" t="s">
        <v>533</v>
      </c>
      <c r="B174" s="20">
        <v>0</v>
      </c>
      <c r="C174" s="21">
        <v>0</v>
      </c>
      <c r="D174" s="25">
        <v>33147.4</v>
      </c>
      <c r="E174" s="25">
        <v>0</v>
      </c>
      <c r="F174" s="21">
        <v>0</v>
      </c>
      <c r="G174" s="22">
        <f t="shared" si="2"/>
        <v>33147.4</v>
      </c>
      <c r="H174" s="21">
        <v>0</v>
      </c>
      <c r="I174" s="21">
        <v>0</v>
      </c>
    </row>
    <row r="175" spans="1:9" ht="15" x14ac:dyDescent="0.25">
      <c r="A175" s="24" t="s">
        <v>534</v>
      </c>
      <c r="B175" s="20">
        <v>0</v>
      </c>
      <c r="C175" s="21">
        <v>0</v>
      </c>
      <c r="D175" s="25">
        <v>34756.699999999997</v>
      </c>
      <c r="E175" s="25">
        <v>202</v>
      </c>
      <c r="F175" s="21">
        <v>0</v>
      </c>
      <c r="G175" s="22">
        <f t="shared" si="2"/>
        <v>34554.699999999997</v>
      </c>
      <c r="H175" s="21">
        <v>0</v>
      </c>
      <c r="I175" s="21">
        <v>0</v>
      </c>
    </row>
    <row r="176" spans="1:9" ht="15" x14ac:dyDescent="0.25">
      <c r="A176" s="24" t="s">
        <v>535</v>
      </c>
      <c r="B176" s="20">
        <v>0</v>
      </c>
      <c r="C176" s="21">
        <v>0</v>
      </c>
      <c r="D176" s="25">
        <v>42991.3</v>
      </c>
      <c r="E176" s="25">
        <v>12690.8</v>
      </c>
      <c r="F176" s="21">
        <v>0</v>
      </c>
      <c r="G176" s="22">
        <f t="shared" si="2"/>
        <v>30300.500000000004</v>
      </c>
      <c r="H176" s="21">
        <v>0</v>
      </c>
      <c r="I176" s="21">
        <v>0</v>
      </c>
    </row>
    <row r="177" spans="1:9" ht="15" x14ac:dyDescent="0.25">
      <c r="A177" s="24" t="s">
        <v>536</v>
      </c>
      <c r="B177" s="20">
        <v>0</v>
      </c>
      <c r="C177" s="21">
        <v>0</v>
      </c>
      <c r="D177" s="25">
        <v>9300.5</v>
      </c>
      <c r="E177" s="25">
        <v>0</v>
      </c>
      <c r="F177" s="21">
        <v>0</v>
      </c>
      <c r="G177" s="22">
        <f t="shared" si="2"/>
        <v>9300.5</v>
      </c>
      <c r="H177" s="21">
        <v>0</v>
      </c>
      <c r="I177" s="21">
        <v>0</v>
      </c>
    </row>
    <row r="178" spans="1:9" ht="15" x14ac:dyDescent="0.25">
      <c r="A178" s="24" t="s">
        <v>537</v>
      </c>
      <c r="B178" s="20">
        <v>0</v>
      </c>
      <c r="C178" s="21">
        <v>0</v>
      </c>
      <c r="D178" s="25">
        <v>60142.93</v>
      </c>
      <c r="E178" s="25">
        <v>24265.25</v>
      </c>
      <c r="F178" s="21">
        <v>0</v>
      </c>
      <c r="G178" s="22">
        <f t="shared" si="2"/>
        <v>35877.68</v>
      </c>
      <c r="H178" s="21">
        <v>0</v>
      </c>
      <c r="I178" s="21">
        <v>0</v>
      </c>
    </row>
    <row r="179" spans="1:9" ht="15" x14ac:dyDescent="0.25">
      <c r="A179" s="24" t="s">
        <v>538</v>
      </c>
      <c r="B179" s="20">
        <v>0</v>
      </c>
      <c r="C179" s="21">
        <v>0</v>
      </c>
      <c r="D179" s="25">
        <v>65103.5</v>
      </c>
      <c r="E179" s="25">
        <v>42744.5</v>
      </c>
      <c r="F179" s="21">
        <v>0</v>
      </c>
      <c r="G179" s="22">
        <f t="shared" si="2"/>
        <v>22359</v>
      </c>
      <c r="H179" s="21">
        <v>0</v>
      </c>
      <c r="I179" s="21">
        <v>0</v>
      </c>
    </row>
    <row r="180" spans="1:9" ht="15" x14ac:dyDescent="0.25">
      <c r="A180" s="24" t="s">
        <v>539</v>
      </c>
      <c r="B180" s="20">
        <v>0</v>
      </c>
      <c r="C180" s="21">
        <v>0</v>
      </c>
      <c r="D180" s="25">
        <v>51497.599999999999</v>
      </c>
      <c r="E180" s="25">
        <v>20116</v>
      </c>
      <c r="F180" s="21">
        <v>0</v>
      </c>
      <c r="G180" s="22">
        <f t="shared" si="2"/>
        <v>31381.599999999999</v>
      </c>
      <c r="H180" s="21">
        <v>0</v>
      </c>
      <c r="I180" s="21">
        <v>0</v>
      </c>
    </row>
    <row r="181" spans="1:9" ht="15" x14ac:dyDescent="0.25">
      <c r="A181" s="24" t="s">
        <v>540</v>
      </c>
      <c r="B181" s="20">
        <v>0</v>
      </c>
      <c r="C181" s="21">
        <v>0</v>
      </c>
      <c r="D181" s="25">
        <v>85836.3</v>
      </c>
      <c r="E181" s="25">
        <v>37770.1</v>
      </c>
      <c r="F181" s="21">
        <v>0</v>
      </c>
      <c r="G181" s="22">
        <f t="shared" si="2"/>
        <v>48066.200000000004</v>
      </c>
      <c r="H181" s="21">
        <v>0</v>
      </c>
      <c r="I181" s="21">
        <v>0</v>
      </c>
    </row>
    <row r="182" spans="1:9" ht="15" x14ac:dyDescent="0.25">
      <c r="A182" s="24" t="s">
        <v>541</v>
      </c>
      <c r="B182" s="20">
        <v>0</v>
      </c>
      <c r="C182" s="21">
        <v>0</v>
      </c>
      <c r="D182" s="25">
        <v>74174.100000000006</v>
      </c>
      <c r="E182" s="25">
        <v>13329.6</v>
      </c>
      <c r="F182" s="21">
        <v>0</v>
      </c>
      <c r="G182" s="22">
        <f t="shared" si="2"/>
        <v>60844.500000000007</v>
      </c>
      <c r="H182" s="21">
        <v>0</v>
      </c>
      <c r="I182" s="21">
        <v>0</v>
      </c>
    </row>
    <row r="183" spans="1:9" ht="15" x14ac:dyDescent="0.25">
      <c r="A183" s="24" t="s">
        <v>542</v>
      </c>
      <c r="B183" s="20">
        <v>0</v>
      </c>
      <c r="C183" s="21">
        <v>0</v>
      </c>
      <c r="D183" s="25">
        <v>118879.2</v>
      </c>
      <c r="E183" s="25">
        <v>20730.45</v>
      </c>
      <c r="F183" s="21">
        <v>0</v>
      </c>
      <c r="G183" s="22">
        <f t="shared" si="2"/>
        <v>98148.75</v>
      </c>
      <c r="H183" s="21">
        <v>0</v>
      </c>
      <c r="I183" s="21">
        <v>0</v>
      </c>
    </row>
    <row r="184" spans="1:9" ht="15" x14ac:dyDescent="0.25">
      <c r="A184" s="24" t="s">
        <v>543</v>
      </c>
      <c r="B184" s="20">
        <v>0</v>
      </c>
      <c r="C184" s="21">
        <v>0</v>
      </c>
      <c r="D184" s="25">
        <v>80493</v>
      </c>
      <c r="E184" s="25">
        <v>42154.5</v>
      </c>
      <c r="F184" s="21">
        <v>0</v>
      </c>
      <c r="G184" s="22">
        <f t="shared" si="2"/>
        <v>38338.5</v>
      </c>
      <c r="H184" s="21">
        <v>0</v>
      </c>
      <c r="I184" s="21">
        <v>0</v>
      </c>
    </row>
    <row r="185" spans="1:9" ht="15" x14ac:dyDescent="0.25">
      <c r="A185" s="24" t="s">
        <v>544</v>
      </c>
      <c r="B185" s="20">
        <v>0</v>
      </c>
      <c r="C185" s="21">
        <v>0</v>
      </c>
      <c r="D185" s="25">
        <v>75386.3</v>
      </c>
      <c r="E185" s="25">
        <v>25602.98</v>
      </c>
      <c r="F185" s="21">
        <v>0</v>
      </c>
      <c r="G185" s="22">
        <f t="shared" si="2"/>
        <v>49783.320000000007</v>
      </c>
      <c r="H185" s="21">
        <v>0</v>
      </c>
      <c r="I185" s="21">
        <v>0</v>
      </c>
    </row>
    <row r="186" spans="1:9" ht="15" x14ac:dyDescent="0.25">
      <c r="A186" s="24" t="s">
        <v>545</v>
      </c>
      <c r="B186" s="20">
        <v>0</v>
      </c>
      <c r="C186" s="21">
        <v>0</v>
      </c>
      <c r="D186" s="25">
        <v>147554</v>
      </c>
      <c r="E186" s="25">
        <v>64779.100000000006</v>
      </c>
      <c r="F186" s="21">
        <v>0</v>
      </c>
      <c r="G186" s="22">
        <f t="shared" si="2"/>
        <v>82774.899999999994</v>
      </c>
      <c r="H186" s="21">
        <v>0</v>
      </c>
      <c r="I186" s="21">
        <v>0</v>
      </c>
    </row>
    <row r="187" spans="1:9" ht="15" x14ac:dyDescent="0.25">
      <c r="A187" s="24" t="s">
        <v>546</v>
      </c>
      <c r="B187" s="20">
        <v>0</v>
      </c>
      <c r="C187" s="21">
        <v>0</v>
      </c>
      <c r="D187" s="25">
        <v>144398.09999999998</v>
      </c>
      <c r="E187" s="25">
        <v>13560.2</v>
      </c>
      <c r="F187" s="21">
        <v>0</v>
      </c>
      <c r="G187" s="22">
        <f t="shared" si="2"/>
        <v>130837.89999999998</v>
      </c>
      <c r="H187" s="21">
        <v>0</v>
      </c>
      <c r="I187" s="21">
        <v>0</v>
      </c>
    </row>
    <row r="188" spans="1:9" ht="15" x14ac:dyDescent="0.25">
      <c r="A188" s="24" t="s">
        <v>547</v>
      </c>
      <c r="B188" s="20">
        <v>0</v>
      </c>
      <c r="C188" s="21">
        <v>0</v>
      </c>
      <c r="D188" s="25">
        <v>60839.9</v>
      </c>
      <c r="E188" s="25">
        <v>23586.92</v>
      </c>
      <c r="F188" s="21">
        <v>0</v>
      </c>
      <c r="G188" s="22">
        <f t="shared" si="2"/>
        <v>37252.980000000003</v>
      </c>
      <c r="H188" s="21">
        <v>0</v>
      </c>
      <c r="I188" s="21">
        <v>0</v>
      </c>
    </row>
    <row r="189" spans="1:9" ht="15" x14ac:dyDescent="0.25">
      <c r="A189" s="24" t="s">
        <v>548</v>
      </c>
      <c r="B189" s="20">
        <v>0</v>
      </c>
      <c r="C189" s="21">
        <v>0</v>
      </c>
      <c r="D189" s="25">
        <v>28006</v>
      </c>
      <c r="E189" s="25">
        <v>933</v>
      </c>
      <c r="F189" s="21">
        <v>0</v>
      </c>
      <c r="G189" s="22">
        <f t="shared" si="2"/>
        <v>27073</v>
      </c>
      <c r="H189" s="21">
        <v>0</v>
      </c>
      <c r="I189" s="21">
        <v>0</v>
      </c>
    </row>
    <row r="190" spans="1:9" ht="15" x14ac:dyDescent="0.25">
      <c r="A190" s="24" t="s">
        <v>549</v>
      </c>
      <c r="B190" s="20">
        <v>0</v>
      </c>
      <c r="C190" s="21">
        <v>0</v>
      </c>
      <c r="D190" s="25">
        <v>39480.1</v>
      </c>
      <c r="E190" s="25">
        <v>626.20000000000005</v>
      </c>
      <c r="F190" s="21">
        <v>0</v>
      </c>
      <c r="G190" s="22">
        <f t="shared" si="2"/>
        <v>38853.9</v>
      </c>
      <c r="H190" s="21">
        <v>0</v>
      </c>
      <c r="I190" s="21">
        <v>0</v>
      </c>
    </row>
    <row r="191" spans="1:9" ht="15" x14ac:dyDescent="0.25">
      <c r="A191" s="24" t="s">
        <v>550</v>
      </c>
      <c r="B191" s="20">
        <v>0</v>
      </c>
      <c r="C191" s="21">
        <v>0</v>
      </c>
      <c r="D191" s="25">
        <v>71331.7</v>
      </c>
      <c r="E191" s="25">
        <v>1529.8000000000002</v>
      </c>
      <c r="F191" s="21">
        <v>0</v>
      </c>
      <c r="G191" s="22">
        <f t="shared" si="2"/>
        <v>69801.899999999994</v>
      </c>
      <c r="H191" s="21">
        <v>0</v>
      </c>
      <c r="I191" s="21">
        <v>0</v>
      </c>
    </row>
    <row r="192" spans="1:9" ht="15" x14ac:dyDescent="0.25">
      <c r="A192" s="24" t="s">
        <v>551</v>
      </c>
      <c r="B192" s="20">
        <v>0</v>
      </c>
      <c r="C192" s="21">
        <v>0</v>
      </c>
      <c r="D192" s="25">
        <v>61028</v>
      </c>
      <c r="E192" s="25">
        <v>1130</v>
      </c>
      <c r="F192" s="21">
        <v>0</v>
      </c>
      <c r="G192" s="22">
        <f t="shared" si="2"/>
        <v>59898</v>
      </c>
      <c r="H192" s="21">
        <v>0</v>
      </c>
      <c r="I192" s="21">
        <v>0</v>
      </c>
    </row>
    <row r="193" spans="1:9" ht="15" x14ac:dyDescent="0.25">
      <c r="A193" s="24" t="s">
        <v>552</v>
      </c>
      <c r="B193" s="20">
        <v>0</v>
      </c>
      <c r="C193" s="21">
        <v>0</v>
      </c>
      <c r="D193" s="25">
        <v>57077.9</v>
      </c>
      <c r="E193" s="25">
        <v>257.01</v>
      </c>
      <c r="F193" s="21">
        <v>0</v>
      </c>
      <c r="G193" s="22">
        <f t="shared" si="2"/>
        <v>56820.89</v>
      </c>
      <c r="H193" s="21">
        <v>0</v>
      </c>
      <c r="I193" s="21">
        <v>0</v>
      </c>
    </row>
    <row r="194" spans="1:9" ht="15" x14ac:dyDescent="0.25">
      <c r="A194" s="24" t="s">
        <v>553</v>
      </c>
      <c r="B194" s="20">
        <v>0</v>
      </c>
      <c r="C194" s="21">
        <v>0</v>
      </c>
      <c r="D194" s="25">
        <v>51037.8</v>
      </c>
      <c r="E194" s="25">
        <v>40272</v>
      </c>
      <c r="F194" s="21">
        <v>0</v>
      </c>
      <c r="G194" s="22">
        <f t="shared" si="2"/>
        <v>10765.800000000003</v>
      </c>
      <c r="H194" s="21">
        <v>0</v>
      </c>
      <c r="I194" s="21">
        <v>0</v>
      </c>
    </row>
    <row r="195" spans="1:9" ht="15" x14ac:dyDescent="0.25">
      <c r="A195" s="24" t="s">
        <v>554</v>
      </c>
      <c r="B195" s="20">
        <v>0</v>
      </c>
      <c r="C195" s="21">
        <v>0</v>
      </c>
      <c r="D195" s="25">
        <v>51267.7</v>
      </c>
      <c r="E195" s="25">
        <v>0</v>
      </c>
      <c r="F195" s="21">
        <v>0</v>
      </c>
      <c r="G195" s="22">
        <f t="shared" si="2"/>
        <v>51267.7</v>
      </c>
      <c r="H195" s="21">
        <v>0</v>
      </c>
      <c r="I195" s="21">
        <v>0</v>
      </c>
    </row>
    <row r="196" spans="1:9" ht="15" x14ac:dyDescent="0.25">
      <c r="A196" s="24" t="s">
        <v>555</v>
      </c>
      <c r="B196" s="20">
        <v>0</v>
      </c>
      <c r="C196" s="21">
        <v>0</v>
      </c>
      <c r="D196" s="25">
        <v>22112.2</v>
      </c>
      <c r="E196" s="25">
        <v>279.5</v>
      </c>
      <c r="F196" s="21">
        <v>0</v>
      </c>
      <c r="G196" s="22">
        <f t="shared" si="2"/>
        <v>21832.7</v>
      </c>
      <c r="H196" s="21">
        <v>0</v>
      </c>
      <c r="I196" s="21">
        <v>0</v>
      </c>
    </row>
    <row r="197" spans="1:9" ht="15" x14ac:dyDescent="0.25">
      <c r="A197" s="24" t="s">
        <v>556</v>
      </c>
      <c r="B197" s="20">
        <v>0</v>
      </c>
      <c r="C197" s="21">
        <v>0</v>
      </c>
      <c r="D197" s="25">
        <v>51309.5</v>
      </c>
      <c r="E197" s="25">
        <v>1300</v>
      </c>
      <c r="F197" s="21">
        <v>0</v>
      </c>
      <c r="G197" s="22">
        <f t="shared" si="2"/>
        <v>50009.5</v>
      </c>
      <c r="H197" s="21">
        <v>0</v>
      </c>
      <c r="I197" s="21">
        <v>0</v>
      </c>
    </row>
    <row r="198" spans="1:9" ht="15" x14ac:dyDescent="0.25">
      <c r="A198" s="24" t="s">
        <v>557</v>
      </c>
      <c r="B198" s="20">
        <v>0</v>
      </c>
      <c r="C198" s="21">
        <v>0</v>
      </c>
      <c r="D198" s="25">
        <v>47359.4</v>
      </c>
      <c r="E198" s="25">
        <v>6595.9000000000005</v>
      </c>
      <c r="F198" s="21">
        <v>0</v>
      </c>
      <c r="G198" s="22">
        <f t="shared" si="2"/>
        <v>40763.5</v>
      </c>
      <c r="H198" s="21">
        <v>0</v>
      </c>
      <c r="I198" s="21">
        <v>0</v>
      </c>
    </row>
    <row r="199" spans="1:9" ht="15" x14ac:dyDescent="0.25">
      <c r="A199" s="24" t="s">
        <v>558</v>
      </c>
      <c r="B199" s="20">
        <v>0</v>
      </c>
      <c r="C199" s="21">
        <v>0</v>
      </c>
      <c r="D199" s="25">
        <v>105942.10000000002</v>
      </c>
      <c r="E199" s="25">
        <v>10328.799999999999</v>
      </c>
      <c r="F199" s="21">
        <v>0</v>
      </c>
      <c r="G199" s="22">
        <f t="shared" ref="G199:G262" si="3">D199-E199</f>
        <v>95613.300000000017</v>
      </c>
      <c r="H199" s="21">
        <v>0</v>
      </c>
      <c r="I199" s="21">
        <v>0</v>
      </c>
    </row>
    <row r="200" spans="1:9" ht="15" x14ac:dyDescent="0.25">
      <c r="A200" s="24" t="s">
        <v>559</v>
      </c>
      <c r="B200" s="20">
        <v>0</v>
      </c>
      <c r="C200" s="21">
        <v>0</v>
      </c>
      <c r="D200" s="25">
        <v>124501.29999999999</v>
      </c>
      <c r="E200" s="25">
        <v>60394.700000000004</v>
      </c>
      <c r="F200" s="21">
        <v>0</v>
      </c>
      <c r="G200" s="22">
        <f t="shared" si="3"/>
        <v>64106.599999999984</v>
      </c>
      <c r="H200" s="21">
        <v>0</v>
      </c>
      <c r="I200" s="21">
        <v>0</v>
      </c>
    </row>
    <row r="201" spans="1:9" ht="15" x14ac:dyDescent="0.25">
      <c r="A201" s="24" t="s">
        <v>560</v>
      </c>
      <c r="B201" s="20">
        <v>0</v>
      </c>
      <c r="C201" s="21">
        <v>0</v>
      </c>
      <c r="D201" s="25">
        <v>39730.9</v>
      </c>
      <c r="E201" s="25">
        <v>10281.6</v>
      </c>
      <c r="F201" s="21">
        <v>0</v>
      </c>
      <c r="G201" s="22">
        <f t="shared" si="3"/>
        <v>29449.300000000003</v>
      </c>
      <c r="H201" s="21">
        <v>0</v>
      </c>
      <c r="I201" s="21">
        <v>0</v>
      </c>
    </row>
    <row r="202" spans="1:9" ht="15" x14ac:dyDescent="0.25">
      <c r="A202" s="24" t="s">
        <v>561</v>
      </c>
      <c r="B202" s="20">
        <v>0</v>
      </c>
      <c r="C202" s="21">
        <v>0</v>
      </c>
      <c r="D202" s="25">
        <v>49240.399999999994</v>
      </c>
      <c r="E202" s="25">
        <v>0</v>
      </c>
      <c r="F202" s="21">
        <v>0</v>
      </c>
      <c r="G202" s="22">
        <f t="shared" si="3"/>
        <v>49240.399999999994</v>
      </c>
      <c r="H202" s="21">
        <v>0</v>
      </c>
      <c r="I202" s="21">
        <v>0</v>
      </c>
    </row>
    <row r="203" spans="1:9" ht="15" x14ac:dyDescent="0.25">
      <c r="A203" s="24" t="s">
        <v>562</v>
      </c>
      <c r="B203" s="20">
        <v>0</v>
      </c>
      <c r="C203" s="21">
        <v>0</v>
      </c>
      <c r="D203" s="25">
        <v>106381.00000000001</v>
      </c>
      <c r="E203" s="25">
        <v>970.40000000000009</v>
      </c>
      <c r="F203" s="21">
        <v>0</v>
      </c>
      <c r="G203" s="22">
        <f t="shared" si="3"/>
        <v>105410.60000000002</v>
      </c>
      <c r="H203" s="21">
        <v>0</v>
      </c>
      <c r="I203" s="21">
        <v>0</v>
      </c>
    </row>
    <row r="204" spans="1:9" ht="15" x14ac:dyDescent="0.25">
      <c r="A204" s="24" t="s">
        <v>563</v>
      </c>
      <c r="B204" s="20">
        <v>0</v>
      </c>
      <c r="C204" s="21">
        <v>0</v>
      </c>
      <c r="D204" s="25">
        <v>19457.900000000001</v>
      </c>
      <c r="E204" s="25">
        <v>0</v>
      </c>
      <c r="F204" s="21">
        <v>0</v>
      </c>
      <c r="G204" s="22">
        <f t="shared" si="3"/>
        <v>19457.900000000001</v>
      </c>
      <c r="H204" s="21">
        <v>0</v>
      </c>
      <c r="I204" s="21">
        <v>0</v>
      </c>
    </row>
    <row r="205" spans="1:9" ht="15" x14ac:dyDescent="0.25">
      <c r="A205" s="24" t="s">
        <v>564</v>
      </c>
      <c r="B205" s="20">
        <v>0</v>
      </c>
      <c r="C205" s="21">
        <v>0</v>
      </c>
      <c r="D205" s="25">
        <v>10052.9</v>
      </c>
      <c r="E205" s="25">
        <v>0</v>
      </c>
      <c r="F205" s="21">
        <v>0</v>
      </c>
      <c r="G205" s="22">
        <f t="shared" si="3"/>
        <v>10052.9</v>
      </c>
      <c r="H205" s="21">
        <v>0</v>
      </c>
      <c r="I205" s="21">
        <v>0</v>
      </c>
    </row>
    <row r="206" spans="1:9" ht="15" x14ac:dyDescent="0.25">
      <c r="A206" s="24" t="s">
        <v>565</v>
      </c>
      <c r="B206" s="20">
        <v>0</v>
      </c>
      <c r="C206" s="21">
        <v>0</v>
      </c>
      <c r="D206" s="25">
        <v>43659.3</v>
      </c>
      <c r="E206" s="25">
        <v>106.8</v>
      </c>
      <c r="F206" s="21">
        <v>0</v>
      </c>
      <c r="G206" s="22">
        <f t="shared" si="3"/>
        <v>43552.5</v>
      </c>
      <c r="H206" s="21">
        <v>0</v>
      </c>
      <c r="I206" s="21">
        <v>0</v>
      </c>
    </row>
    <row r="207" spans="1:9" ht="15" x14ac:dyDescent="0.25">
      <c r="A207" s="24" t="s">
        <v>566</v>
      </c>
      <c r="B207" s="20">
        <v>0</v>
      </c>
      <c r="C207" s="21">
        <v>0</v>
      </c>
      <c r="D207" s="25">
        <v>43346.6</v>
      </c>
      <c r="E207" s="25">
        <v>9308.8599999999988</v>
      </c>
      <c r="F207" s="21">
        <v>0</v>
      </c>
      <c r="G207" s="22">
        <f t="shared" si="3"/>
        <v>34037.74</v>
      </c>
      <c r="H207" s="21">
        <v>0</v>
      </c>
      <c r="I207" s="21">
        <v>0</v>
      </c>
    </row>
    <row r="208" spans="1:9" ht="15" x14ac:dyDescent="0.25">
      <c r="A208" s="24" t="s">
        <v>567</v>
      </c>
      <c r="B208" s="20">
        <v>0</v>
      </c>
      <c r="C208" s="21">
        <v>0</v>
      </c>
      <c r="D208" s="25">
        <v>6123.7</v>
      </c>
      <c r="E208" s="25">
        <v>146.5</v>
      </c>
      <c r="F208" s="21">
        <v>0</v>
      </c>
      <c r="G208" s="22">
        <f t="shared" si="3"/>
        <v>5977.2</v>
      </c>
      <c r="H208" s="21">
        <v>0</v>
      </c>
      <c r="I208" s="21">
        <v>0</v>
      </c>
    </row>
    <row r="209" spans="1:9" ht="15" x14ac:dyDescent="0.25">
      <c r="A209" s="24" t="s">
        <v>568</v>
      </c>
      <c r="B209" s="20">
        <v>0</v>
      </c>
      <c r="C209" s="21">
        <v>0</v>
      </c>
      <c r="D209" s="25">
        <v>43764.6</v>
      </c>
      <c r="E209" s="25">
        <v>568</v>
      </c>
      <c r="F209" s="21">
        <v>0</v>
      </c>
      <c r="G209" s="22">
        <f t="shared" si="3"/>
        <v>43196.6</v>
      </c>
      <c r="H209" s="21">
        <v>0</v>
      </c>
      <c r="I209" s="21">
        <v>0</v>
      </c>
    </row>
    <row r="210" spans="1:9" ht="15" x14ac:dyDescent="0.25">
      <c r="A210" s="24" t="s">
        <v>569</v>
      </c>
      <c r="B210" s="20">
        <v>0</v>
      </c>
      <c r="C210" s="21">
        <v>0</v>
      </c>
      <c r="D210" s="25">
        <v>20377.5</v>
      </c>
      <c r="E210" s="25">
        <v>12117.599999999999</v>
      </c>
      <c r="F210" s="21">
        <v>0</v>
      </c>
      <c r="G210" s="22">
        <f t="shared" si="3"/>
        <v>8259.9000000000015</v>
      </c>
      <c r="H210" s="21">
        <v>0</v>
      </c>
      <c r="I210" s="21">
        <v>0</v>
      </c>
    </row>
    <row r="211" spans="1:9" ht="15" x14ac:dyDescent="0.25">
      <c r="A211" s="24" t="s">
        <v>570</v>
      </c>
      <c r="B211" s="20">
        <v>0</v>
      </c>
      <c r="C211" s="21">
        <v>0</v>
      </c>
      <c r="D211" s="25">
        <v>28591.199999999997</v>
      </c>
      <c r="E211" s="25">
        <v>116.4</v>
      </c>
      <c r="F211" s="21">
        <v>0</v>
      </c>
      <c r="G211" s="22">
        <f t="shared" si="3"/>
        <v>28474.799999999996</v>
      </c>
      <c r="H211" s="21">
        <v>0</v>
      </c>
      <c r="I211" s="21">
        <v>0</v>
      </c>
    </row>
    <row r="212" spans="1:9" ht="15" x14ac:dyDescent="0.25">
      <c r="A212" s="24" t="s">
        <v>571</v>
      </c>
      <c r="B212" s="20">
        <v>0</v>
      </c>
      <c r="C212" s="21">
        <v>0</v>
      </c>
      <c r="D212" s="25">
        <v>1481852.0999999994</v>
      </c>
      <c r="E212" s="25">
        <v>951458.90999999968</v>
      </c>
      <c r="F212" s="21">
        <v>0</v>
      </c>
      <c r="G212" s="22">
        <f t="shared" si="3"/>
        <v>530393.18999999971</v>
      </c>
      <c r="H212" s="21">
        <v>0</v>
      </c>
      <c r="I212" s="21">
        <v>0</v>
      </c>
    </row>
    <row r="213" spans="1:9" ht="15" x14ac:dyDescent="0.25">
      <c r="A213" s="24" t="s">
        <v>572</v>
      </c>
      <c r="B213" s="20">
        <v>0</v>
      </c>
      <c r="C213" s="21">
        <v>0</v>
      </c>
      <c r="D213" s="25">
        <v>1293841.05</v>
      </c>
      <c r="E213" s="25">
        <v>754407.04000000027</v>
      </c>
      <c r="F213" s="21">
        <v>0</v>
      </c>
      <c r="G213" s="22">
        <f t="shared" si="3"/>
        <v>539434.00999999978</v>
      </c>
      <c r="H213" s="21">
        <v>0</v>
      </c>
      <c r="I213" s="21">
        <v>0</v>
      </c>
    </row>
    <row r="214" spans="1:9" ht="15" x14ac:dyDescent="0.25">
      <c r="A214" s="24" t="s">
        <v>573</v>
      </c>
      <c r="B214" s="20">
        <v>0</v>
      </c>
      <c r="C214" s="21">
        <v>0</v>
      </c>
      <c r="D214" s="25">
        <v>261784</v>
      </c>
      <c r="E214" s="25">
        <v>67630</v>
      </c>
      <c r="F214" s="21">
        <v>0</v>
      </c>
      <c r="G214" s="22">
        <f t="shared" si="3"/>
        <v>194154</v>
      </c>
      <c r="H214" s="21">
        <v>0</v>
      </c>
      <c r="I214" s="21">
        <v>0</v>
      </c>
    </row>
    <row r="215" spans="1:9" ht="15" x14ac:dyDescent="0.25">
      <c r="A215" s="24" t="s">
        <v>574</v>
      </c>
      <c r="B215" s="20">
        <v>0</v>
      </c>
      <c r="C215" s="21">
        <v>0</v>
      </c>
      <c r="D215" s="25">
        <v>185781.47999999998</v>
      </c>
      <c r="E215" s="25">
        <v>7639.98</v>
      </c>
      <c r="F215" s="21">
        <v>0</v>
      </c>
      <c r="G215" s="22">
        <f t="shared" si="3"/>
        <v>178141.49999999997</v>
      </c>
      <c r="H215" s="21">
        <v>0</v>
      </c>
      <c r="I215" s="21">
        <v>0</v>
      </c>
    </row>
    <row r="216" spans="1:9" ht="15" x14ac:dyDescent="0.25">
      <c r="A216" s="24" t="s">
        <v>575</v>
      </c>
      <c r="B216" s="20">
        <v>0</v>
      </c>
      <c r="C216" s="21">
        <v>0</v>
      </c>
      <c r="D216" s="25">
        <v>263382.5</v>
      </c>
      <c r="E216" s="25">
        <v>3512.7</v>
      </c>
      <c r="F216" s="21">
        <v>0</v>
      </c>
      <c r="G216" s="22">
        <f t="shared" si="3"/>
        <v>259869.8</v>
      </c>
      <c r="H216" s="21">
        <v>0</v>
      </c>
      <c r="I216" s="21">
        <v>0</v>
      </c>
    </row>
    <row r="217" spans="1:9" ht="15" x14ac:dyDescent="0.25">
      <c r="A217" s="24" t="s">
        <v>576</v>
      </c>
      <c r="B217" s="20">
        <v>0</v>
      </c>
      <c r="C217" s="21">
        <v>0</v>
      </c>
      <c r="D217" s="25">
        <v>122661.5</v>
      </c>
      <c r="E217" s="25">
        <v>3511.5</v>
      </c>
      <c r="F217" s="21">
        <v>0</v>
      </c>
      <c r="G217" s="22">
        <f t="shared" si="3"/>
        <v>119150</v>
      </c>
      <c r="H217" s="21">
        <v>0</v>
      </c>
      <c r="I217" s="21">
        <v>0</v>
      </c>
    </row>
    <row r="218" spans="1:9" ht="15" x14ac:dyDescent="0.25">
      <c r="A218" s="24" t="s">
        <v>577</v>
      </c>
      <c r="B218" s="20">
        <v>0</v>
      </c>
      <c r="C218" s="21">
        <v>0</v>
      </c>
      <c r="D218" s="25">
        <v>6102.8</v>
      </c>
      <c r="E218" s="25">
        <v>0</v>
      </c>
      <c r="F218" s="21">
        <v>0</v>
      </c>
      <c r="G218" s="22">
        <f t="shared" si="3"/>
        <v>6102.8</v>
      </c>
      <c r="H218" s="21">
        <v>0</v>
      </c>
      <c r="I218" s="21">
        <v>0</v>
      </c>
    </row>
    <row r="219" spans="1:9" ht="15" x14ac:dyDescent="0.25">
      <c r="A219" s="24" t="s">
        <v>578</v>
      </c>
      <c r="B219" s="20">
        <v>0</v>
      </c>
      <c r="C219" s="21">
        <v>0</v>
      </c>
      <c r="D219" s="25">
        <v>258924.88000000003</v>
      </c>
      <c r="E219" s="25">
        <v>188136.38000000003</v>
      </c>
      <c r="F219" s="21">
        <v>0</v>
      </c>
      <c r="G219" s="22">
        <f t="shared" si="3"/>
        <v>70788.5</v>
      </c>
      <c r="H219" s="21">
        <v>0</v>
      </c>
      <c r="I219" s="21">
        <v>0</v>
      </c>
    </row>
    <row r="220" spans="1:9" ht="15" x14ac:dyDescent="0.25">
      <c r="A220" s="24" t="s">
        <v>579</v>
      </c>
      <c r="B220" s="20">
        <v>0</v>
      </c>
      <c r="C220" s="21">
        <v>0</v>
      </c>
      <c r="D220" s="25">
        <v>1912029.3499999994</v>
      </c>
      <c r="E220" s="25">
        <v>1520443.24</v>
      </c>
      <c r="F220" s="21">
        <v>0</v>
      </c>
      <c r="G220" s="22">
        <f t="shared" si="3"/>
        <v>391586.1099999994</v>
      </c>
      <c r="H220" s="21">
        <v>0</v>
      </c>
      <c r="I220" s="21">
        <v>0</v>
      </c>
    </row>
    <row r="221" spans="1:9" ht="15" x14ac:dyDescent="0.25">
      <c r="A221" s="24" t="s">
        <v>580</v>
      </c>
      <c r="B221" s="20">
        <v>0</v>
      </c>
      <c r="C221" s="21">
        <v>0</v>
      </c>
      <c r="D221" s="25">
        <v>1133062.2000000002</v>
      </c>
      <c r="E221" s="25">
        <v>860327.13000000024</v>
      </c>
      <c r="F221" s="21">
        <v>0</v>
      </c>
      <c r="G221" s="22">
        <f t="shared" si="3"/>
        <v>272735.06999999995</v>
      </c>
      <c r="H221" s="21">
        <v>0</v>
      </c>
      <c r="I221" s="21">
        <v>0</v>
      </c>
    </row>
    <row r="222" spans="1:9" ht="15" x14ac:dyDescent="0.25">
      <c r="A222" s="24" t="s">
        <v>581</v>
      </c>
      <c r="B222" s="20">
        <v>0</v>
      </c>
      <c r="C222" s="21">
        <v>0</v>
      </c>
      <c r="D222" s="25">
        <v>1436520.04</v>
      </c>
      <c r="E222" s="25">
        <v>1065056.46</v>
      </c>
      <c r="F222" s="21">
        <v>0</v>
      </c>
      <c r="G222" s="22">
        <f t="shared" si="3"/>
        <v>371463.58000000007</v>
      </c>
      <c r="H222" s="21">
        <v>0</v>
      </c>
      <c r="I222" s="21">
        <v>0</v>
      </c>
    </row>
    <row r="223" spans="1:9" ht="15" x14ac:dyDescent="0.25">
      <c r="A223" s="24" t="s">
        <v>582</v>
      </c>
      <c r="B223" s="20">
        <v>0</v>
      </c>
      <c r="C223" s="21">
        <v>0</v>
      </c>
      <c r="D223" s="25">
        <v>1210428.4500000004</v>
      </c>
      <c r="E223" s="25">
        <v>741694.75</v>
      </c>
      <c r="F223" s="21">
        <v>0</v>
      </c>
      <c r="G223" s="22">
        <f t="shared" si="3"/>
        <v>468733.70000000042</v>
      </c>
      <c r="H223" s="21">
        <v>0</v>
      </c>
      <c r="I223" s="21">
        <v>0</v>
      </c>
    </row>
    <row r="224" spans="1:9" ht="15" x14ac:dyDescent="0.25">
      <c r="A224" s="24" t="s">
        <v>583</v>
      </c>
      <c r="B224" s="20">
        <v>0</v>
      </c>
      <c r="C224" s="21">
        <v>0</v>
      </c>
      <c r="D224" s="25">
        <v>1454943.1200000003</v>
      </c>
      <c r="E224" s="25">
        <v>1114856.7700000003</v>
      </c>
      <c r="F224" s="21">
        <v>0</v>
      </c>
      <c r="G224" s="22">
        <f t="shared" si="3"/>
        <v>340086.35000000009</v>
      </c>
      <c r="H224" s="21">
        <v>0</v>
      </c>
      <c r="I224" s="21">
        <v>0</v>
      </c>
    </row>
    <row r="225" spans="1:9" ht="15" x14ac:dyDescent="0.25">
      <c r="A225" s="24" t="s">
        <v>584</v>
      </c>
      <c r="B225" s="20">
        <v>0</v>
      </c>
      <c r="C225" s="21">
        <v>0</v>
      </c>
      <c r="D225" s="25">
        <v>560532.91</v>
      </c>
      <c r="E225" s="25">
        <v>458854.94999999995</v>
      </c>
      <c r="F225" s="21">
        <v>0</v>
      </c>
      <c r="G225" s="22">
        <f t="shared" si="3"/>
        <v>101677.96000000008</v>
      </c>
      <c r="H225" s="21">
        <v>0</v>
      </c>
      <c r="I225" s="21">
        <v>0</v>
      </c>
    </row>
    <row r="226" spans="1:9" ht="15" x14ac:dyDescent="0.25">
      <c r="A226" s="24" t="s">
        <v>585</v>
      </c>
      <c r="B226" s="20">
        <v>0</v>
      </c>
      <c r="C226" s="21">
        <v>0</v>
      </c>
      <c r="D226" s="25">
        <v>326910.46999999997</v>
      </c>
      <c r="E226" s="25">
        <v>265832.67</v>
      </c>
      <c r="F226" s="21">
        <v>0</v>
      </c>
      <c r="G226" s="22">
        <f t="shared" si="3"/>
        <v>61077.799999999988</v>
      </c>
      <c r="H226" s="21">
        <v>0</v>
      </c>
      <c r="I226" s="21">
        <v>0</v>
      </c>
    </row>
    <row r="227" spans="1:9" ht="15" x14ac:dyDescent="0.25">
      <c r="A227" s="24" t="s">
        <v>586</v>
      </c>
      <c r="B227" s="20">
        <v>0</v>
      </c>
      <c r="C227" s="21">
        <v>0</v>
      </c>
      <c r="D227" s="25">
        <v>1220655.7</v>
      </c>
      <c r="E227" s="25">
        <v>853184.53999999969</v>
      </c>
      <c r="F227" s="21">
        <v>0</v>
      </c>
      <c r="G227" s="22">
        <f t="shared" si="3"/>
        <v>367471.16000000027</v>
      </c>
      <c r="H227" s="21">
        <v>0</v>
      </c>
      <c r="I227" s="21">
        <v>0</v>
      </c>
    </row>
    <row r="228" spans="1:9" ht="15" x14ac:dyDescent="0.25">
      <c r="A228" s="24" t="s">
        <v>587</v>
      </c>
      <c r="B228" s="20">
        <v>0</v>
      </c>
      <c r="C228" s="21">
        <v>0</v>
      </c>
      <c r="D228" s="25">
        <v>800386.39999999967</v>
      </c>
      <c r="E228" s="25">
        <v>618135.00999999989</v>
      </c>
      <c r="F228" s="21">
        <v>0</v>
      </c>
      <c r="G228" s="22">
        <f t="shared" si="3"/>
        <v>182251.38999999978</v>
      </c>
      <c r="H228" s="21">
        <v>0</v>
      </c>
      <c r="I228" s="21">
        <v>0</v>
      </c>
    </row>
    <row r="229" spans="1:9" ht="15" x14ac:dyDescent="0.25">
      <c r="A229" s="24" t="s">
        <v>588</v>
      </c>
      <c r="B229" s="20">
        <v>0</v>
      </c>
      <c r="C229" s="21">
        <v>0</v>
      </c>
      <c r="D229" s="25">
        <v>231969.10000000003</v>
      </c>
      <c r="E229" s="25">
        <v>202760.10000000003</v>
      </c>
      <c r="F229" s="21">
        <v>0</v>
      </c>
      <c r="G229" s="22">
        <f t="shared" si="3"/>
        <v>29209</v>
      </c>
      <c r="H229" s="21">
        <v>0</v>
      </c>
      <c r="I229" s="21">
        <v>0</v>
      </c>
    </row>
    <row r="230" spans="1:9" ht="15" x14ac:dyDescent="0.25">
      <c r="A230" s="24" t="s">
        <v>589</v>
      </c>
      <c r="B230" s="20">
        <v>0</v>
      </c>
      <c r="C230" s="21">
        <v>0</v>
      </c>
      <c r="D230" s="25">
        <v>912778.24000000011</v>
      </c>
      <c r="E230" s="25">
        <v>698634.79999999993</v>
      </c>
      <c r="F230" s="21">
        <v>0</v>
      </c>
      <c r="G230" s="22">
        <f t="shared" si="3"/>
        <v>214143.44000000018</v>
      </c>
      <c r="H230" s="21">
        <v>0</v>
      </c>
      <c r="I230" s="21">
        <v>0</v>
      </c>
    </row>
    <row r="231" spans="1:9" ht="15" x14ac:dyDescent="0.25">
      <c r="A231" s="24" t="s">
        <v>590</v>
      </c>
      <c r="B231" s="20">
        <v>0</v>
      </c>
      <c r="C231" s="21">
        <v>0</v>
      </c>
      <c r="D231" s="25">
        <v>930976.5</v>
      </c>
      <c r="E231" s="25">
        <v>469303.60000000009</v>
      </c>
      <c r="F231" s="21">
        <v>0</v>
      </c>
      <c r="G231" s="22">
        <f t="shared" si="3"/>
        <v>461672.89999999991</v>
      </c>
      <c r="H231" s="21">
        <v>0</v>
      </c>
      <c r="I231" s="21">
        <v>0</v>
      </c>
    </row>
    <row r="232" spans="1:9" ht="15" x14ac:dyDescent="0.25">
      <c r="A232" s="24" t="s">
        <v>591</v>
      </c>
      <c r="B232" s="20">
        <v>0</v>
      </c>
      <c r="C232" s="21">
        <v>0</v>
      </c>
      <c r="D232" s="25">
        <v>44788.7</v>
      </c>
      <c r="E232" s="25">
        <v>428.6</v>
      </c>
      <c r="F232" s="21">
        <v>0</v>
      </c>
      <c r="G232" s="22">
        <f t="shared" si="3"/>
        <v>44360.1</v>
      </c>
      <c r="H232" s="21">
        <v>0</v>
      </c>
      <c r="I232" s="21">
        <v>0</v>
      </c>
    </row>
    <row r="233" spans="1:9" ht="15" x14ac:dyDescent="0.25">
      <c r="A233" s="24" t="s">
        <v>592</v>
      </c>
      <c r="B233" s="20">
        <v>0</v>
      </c>
      <c r="C233" s="21">
        <v>0</v>
      </c>
      <c r="D233" s="25">
        <v>43639.199999999997</v>
      </c>
      <c r="E233" s="25">
        <v>0</v>
      </c>
      <c r="F233" s="21">
        <v>0</v>
      </c>
      <c r="G233" s="22">
        <f t="shared" si="3"/>
        <v>43639.199999999997</v>
      </c>
      <c r="H233" s="21">
        <v>0</v>
      </c>
      <c r="I233" s="21">
        <v>0</v>
      </c>
    </row>
    <row r="234" spans="1:9" ht="15" x14ac:dyDescent="0.25">
      <c r="A234" s="24" t="s">
        <v>593</v>
      </c>
      <c r="B234" s="20">
        <v>0</v>
      </c>
      <c r="C234" s="21">
        <v>0</v>
      </c>
      <c r="D234" s="25">
        <v>66044</v>
      </c>
      <c r="E234" s="25">
        <v>0</v>
      </c>
      <c r="F234" s="21">
        <v>0</v>
      </c>
      <c r="G234" s="22">
        <f t="shared" si="3"/>
        <v>66044</v>
      </c>
      <c r="H234" s="21">
        <v>0</v>
      </c>
      <c r="I234" s="21">
        <v>0</v>
      </c>
    </row>
    <row r="235" spans="1:9" ht="15" x14ac:dyDescent="0.25">
      <c r="A235" s="24" t="s">
        <v>594</v>
      </c>
      <c r="B235" s="20">
        <v>0</v>
      </c>
      <c r="C235" s="21">
        <v>0</v>
      </c>
      <c r="D235" s="25">
        <v>8297.2999999999993</v>
      </c>
      <c r="E235" s="25">
        <v>0</v>
      </c>
      <c r="F235" s="21">
        <v>0</v>
      </c>
      <c r="G235" s="22">
        <f t="shared" si="3"/>
        <v>8297.2999999999993</v>
      </c>
      <c r="H235" s="21">
        <v>0</v>
      </c>
      <c r="I235" s="21">
        <v>0</v>
      </c>
    </row>
    <row r="236" spans="1:9" ht="15" x14ac:dyDescent="0.25">
      <c r="A236" s="24" t="s">
        <v>595</v>
      </c>
      <c r="B236" s="20">
        <v>0</v>
      </c>
      <c r="C236" s="21">
        <v>0</v>
      </c>
      <c r="D236" s="25">
        <v>53566.7</v>
      </c>
      <c r="E236" s="25">
        <v>11223.2</v>
      </c>
      <c r="F236" s="21">
        <v>0</v>
      </c>
      <c r="G236" s="22">
        <f t="shared" si="3"/>
        <v>42343.5</v>
      </c>
      <c r="H236" s="21">
        <v>0</v>
      </c>
      <c r="I236" s="21">
        <v>0</v>
      </c>
    </row>
    <row r="237" spans="1:9" ht="15" x14ac:dyDescent="0.25">
      <c r="A237" s="24" t="s">
        <v>596</v>
      </c>
      <c r="B237" s="20">
        <v>0</v>
      </c>
      <c r="C237" s="21">
        <v>0</v>
      </c>
      <c r="D237" s="25">
        <v>54348</v>
      </c>
      <c r="E237" s="25">
        <v>25963</v>
      </c>
      <c r="F237" s="21">
        <v>0</v>
      </c>
      <c r="G237" s="22">
        <f t="shared" si="3"/>
        <v>28385</v>
      </c>
      <c r="H237" s="21">
        <v>0</v>
      </c>
      <c r="I237" s="21">
        <v>0</v>
      </c>
    </row>
    <row r="238" spans="1:9" ht="15" x14ac:dyDescent="0.25">
      <c r="A238" s="24" t="s">
        <v>597</v>
      </c>
      <c r="B238" s="20">
        <v>0</v>
      </c>
      <c r="C238" s="21">
        <v>0</v>
      </c>
      <c r="D238" s="25">
        <v>283545.3</v>
      </c>
      <c r="E238" s="25">
        <v>26574.3</v>
      </c>
      <c r="F238" s="21">
        <v>0</v>
      </c>
      <c r="G238" s="22">
        <f t="shared" si="3"/>
        <v>256971</v>
      </c>
      <c r="H238" s="21">
        <v>0</v>
      </c>
      <c r="I238" s="21">
        <v>0</v>
      </c>
    </row>
    <row r="239" spans="1:9" ht="15" x14ac:dyDescent="0.25">
      <c r="A239" s="24" t="s">
        <v>598</v>
      </c>
      <c r="B239" s="20">
        <v>0</v>
      </c>
      <c r="C239" s="21">
        <v>0</v>
      </c>
      <c r="D239" s="25">
        <v>71018.2</v>
      </c>
      <c r="E239" s="25">
        <v>20520.099999999999</v>
      </c>
      <c r="F239" s="21">
        <v>0</v>
      </c>
      <c r="G239" s="22">
        <f t="shared" si="3"/>
        <v>50498.1</v>
      </c>
      <c r="H239" s="21">
        <v>0</v>
      </c>
      <c r="I239" s="21">
        <v>0</v>
      </c>
    </row>
    <row r="240" spans="1:9" ht="15" x14ac:dyDescent="0.25">
      <c r="A240" s="24" t="s">
        <v>599</v>
      </c>
      <c r="B240" s="20">
        <v>0</v>
      </c>
      <c r="C240" s="21">
        <v>0</v>
      </c>
      <c r="D240" s="25">
        <v>89577.400000000009</v>
      </c>
      <c r="E240" s="25">
        <v>9069</v>
      </c>
      <c r="F240" s="21">
        <v>0</v>
      </c>
      <c r="G240" s="22">
        <f t="shared" si="3"/>
        <v>80508.400000000009</v>
      </c>
      <c r="H240" s="21">
        <v>0</v>
      </c>
      <c r="I240" s="21">
        <v>0</v>
      </c>
    </row>
    <row r="241" spans="1:9" ht="15" x14ac:dyDescent="0.25">
      <c r="A241" s="24" t="s">
        <v>600</v>
      </c>
      <c r="B241" s="20">
        <v>0</v>
      </c>
      <c r="C241" s="21">
        <v>0</v>
      </c>
      <c r="D241" s="25">
        <v>113617.70000000001</v>
      </c>
      <c r="E241" s="25">
        <v>52898.400000000001</v>
      </c>
      <c r="F241" s="21">
        <v>0</v>
      </c>
      <c r="G241" s="22">
        <f t="shared" si="3"/>
        <v>60719.30000000001</v>
      </c>
      <c r="H241" s="21">
        <v>0</v>
      </c>
      <c r="I241" s="21">
        <v>0</v>
      </c>
    </row>
    <row r="242" spans="1:9" ht="15" x14ac:dyDescent="0.25">
      <c r="A242" s="24" t="s">
        <v>601</v>
      </c>
      <c r="B242" s="20">
        <v>0</v>
      </c>
      <c r="C242" s="21">
        <v>0</v>
      </c>
      <c r="D242" s="25">
        <v>17911.3</v>
      </c>
      <c r="E242" s="25">
        <v>8741.4</v>
      </c>
      <c r="F242" s="21">
        <v>0</v>
      </c>
      <c r="G242" s="22">
        <f t="shared" si="3"/>
        <v>9169.9</v>
      </c>
      <c r="H242" s="21">
        <v>0</v>
      </c>
      <c r="I242" s="21">
        <v>0</v>
      </c>
    </row>
    <row r="243" spans="1:9" ht="15" x14ac:dyDescent="0.25">
      <c r="A243" s="24" t="s">
        <v>602</v>
      </c>
      <c r="B243" s="20">
        <v>0</v>
      </c>
      <c r="C243" s="21">
        <v>0</v>
      </c>
      <c r="D243" s="25">
        <v>247043.30000000008</v>
      </c>
      <c r="E243" s="25">
        <v>210084.40000000005</v>
      </c>
      <c r="F243" s="21">
        <v>0</v>
      </c>
      <c r="G243" s="22">
        <f t="shared" si="3"/>
        <v>36958.900000000023</v>
      </c>
      <c r="H243" s="21">
        <v>0</v>
      </c>
      <c r="I243" s="21">
        <v>0</v>
      </c>
    </row>
    <row r="244" spans="1:9" ht="15" x14ac:dyDescent="0.25">
      <c r="A244" s="24" t="s">
        <v>603</v>
      </c>
      <c r="B244" s="20">
        <v>0</v>
      </c>
      <c r="C244" s="21">
        <v>0</v>
      </c>
      <c r="D244" s="25">
        <v>136832.30000000002</v>
      </c>
      <c r="E244" s="25">
        <v>37873.199999999997</v>
      </c>
      <c r="F244" s="21">
        <v>0</v>
      </c>
      <c r="G244" s="22">
        <f t="shared" si="3"/>
        <v>98959.10000000002</v>
      </c>
      <c r="H244" s="21">
        <v>0</v>
      </c>
      <c r="I244" s="21">
        <v>0</v>
      </c>
    </row>
    <row r="245" spans="1:9" ht="15" x14ac:dyDescent="0.25">
      <c r="A245" s="24" t="s">
        <v>604</v>
      </c>
      <c r="B245" s="20">
        <v>0</v>
      </c>
      <c r="C245" s="21">
        <v>0</v>
      </c>
      <c r="D245" s="25">
        <v>121575.29999999999</v>
      </c>
      <c r="E245" s="25">
        <v>6777.5999999999995</v>
      </c>
      <c r="F245" s="21">
        <v>0</v>
      </c>
      <c r="G245" s="22">
        <f t="shared" si="3"/>
        <v>114797.69999999998</v>
      </c>
      <c r="H245" s="21">
        <v>0</v>
      </c>
      <c r="I245" s="21">
        <v>0</v>
      </c>
    </row>
    <row r="246" spans="1:9" ht="15" x14ac:dyDescent="0.25">
      <c r="A246" s="24" t="s">
        <v>605</v>
      </c>
      <c r="B246" s="20">
        <v>0</v>
      </c>
      <c r="C246" s="21">
        <v>0</v>
      </c>
      <c r="D246" s="25">
        <v>31454.5</v>
      </c>
      <c r="E246" s="25">
        <v>0</v>
      </c>
      <c r="F246" s="21">
        <v>0</v>
      </c>
      <c r="G246" s="22">
        <f t="shared" si="3"/>
        <v>31454.5</v>
      </c>
      <c r="H246" s="21">
        <v>0</v>
      </c>
      <c r="I246" s="21">
        <v>0</v>
      </c>
    </row>
    <row r="247" spans="1:9" ht="15" x14ac:dyDescent="0.25">
      <c r="A247" s="24" t="s">
        <v>606</v>
      </c>
      <c r="B247" s="20">
        <v>0</v>
      </c>
      <c r="C247" s="21">
        <v>0</v>
      </c>
      <c r="D247" s="25">
        <v>104395.49999999999</v>
      </c>
      <c r="E247" s="25">
        <v>0</v>
      </c>
      <c r="F247" s="21">
        <v>0</v>
      </c>
      <c r="G247" s="22">
        <f t="shared" si="3"/>
        <v>104395.49999999999</v>
      </c>
      <c r="H247" s="21">
        <v>0</v>
      </c>
      <c r="I247" s="21">
        <v>0</v>
      </c>
    </row>
    <row r="248" spans="1:9" ht="15" x14ac:dyDescent="0.25">
      <c r="A248" s="24" t="s">
        <v>607</v>
      </c>
      <c r="B248" s="20">
        <v>0</v>
      </c>
      <c r="C248" s="21">
        <v>0</v>
      </c>
      <c r="D248" s="25">
        <v>59356</v>
      </c>
      <c r="E248" s="25">
        <v>9227.4</v>
      </c>
      <c r="F248" s="21">
        <v>0</v>
      </c>
      <c r="G248" s="22">
        <f t="shared" si="3"/>
        <v>50128.6</v>
      </c>
      <c r="H248" s="21">
        <v>0</v>
      </c>
      <c r="I248" s="21">
        <v>0</v>
      </c>
    </row>
    <row r="249" spans="1:9" ht="15" x14ac:dyDescent="0.25">
      <c r="A249" s="24" t="s">
        <v>608</v>
      </c>
      <c r="B249" s="20">
        <v>0</v>
      </c>
      <c r="C249" s="21">
        <v>0</v>
      </c>
      <c r="D249" s="25">
        <v>77037.400000000009</v>
      </c>
      <c r="E249" s="25">
        <v>11376</v>
      </c>
      <c r="F249" s="21">
        <v>0</v>
      </c>
      <c r="G249" s="22">
        <f t="shared" si="3"/>
        <v>65661.400000000009</v>
      </c>
      <c r="H249" s="21">
        <v>0</v>
      </c>
      <c r="I249" s="21">
        <v>0</v>
      </c>
    </row>
    <row r="250" spans="1:9" ht="15" x14ac:dyDescent="0.25">
      <c r="A250" s="24" t="s">
        <v>609</v>
      </c>
      <c r="B250" s="20">
        <v>0</v>
      </c>
      <c r="C250" s="21">
        <v>0</v>
      </c>
      <c r="D250" s="25">
        <v>117583.4</v>
      </c>
      <c r="E250" s="25">
        <v>59179.199999999997</v>
      </c>
      <c r="F250" s="21">
        <v>0</v>
      </c>
      <c r="G250" s="22">
        <f t="shared" si="3"/>
        <v>58404.2</v>
      </c>
      <c r="H250" s="21">
        <v>0</v>
      </c>
      <c r="I250" s="21">
        <v>0</v>
      </c>
    </row>
    <row r="251" spans="1:9" ht="15" x14ac:dyDescent="0.25">
      <c r="A251" s="24" t="s">
        <v>610</v>
      </c>
      <c r="B251" s="20">
        <v>0</v>
      </c>
      <c r="C251" s="21">
        <v>0</v>
      </c>
      <c r="D251" s="25">
        <v>84352.4</v>
      </c>
      <c r="E251" s="25">
        <v>7988.4</v>
      </c>
      <c r="F251" s="21">
        <v>0</v>
      </c>
      <c r="G251" s="22">
        <f t="shared" si="3"/>
        <v>76364</v>
      </c>
      <c r="H251" s="21">
        <v>0</v>
      </c>
      <c r="I251" s="21">
        <v>0</v>
      </c>
    </row>
    <row r="252" spans="1:9" ht="15" x14ac:dyDescent="0.25">
      <c r="A252" s="24" t="s">
        <v>611</v>
      </c>
      <c r="B252" s="20">
        <v>0</v>
      </c>
      <c r="C252" s="21">
        <v>0</v>
      </c>
      <c r="D252" s="25">
        <v>75479.5</v>
      </c>
      <c r="E252" s="25">
        <v>47122.1</v>
      </c>
      <c r="F252" s="21">
        <v>0</v>
      </c>
      <c r="G252" s="22">
        <f t="shared" si="3"/>
        <v>28357.4</v>
      </c>
      <c r="H252" s="21">
        <v>0</v>
      </c>
      <c r="I252" s="21">
        <v>0</v>
      </c>
    </row>
    <row r="253" spans="1:9" ht="15" x14ac:dyDescent="0.25">
      <c r="A253" s="24" t="s">
        <v>612</v>
      </c>
      <c r="B253" s="20">
        <v>0</v>
      </c>
      <c r="C253" s="21">
        <v>0</v>
      </c>
      <c r="D253" s="25">
        <v>83119.300000000017</v>
      </c>
      <c r="E253" s="25">
        <v>29354.5</v>
      </c>
      <c r="F253" s="21">
        <v>0</v>
      </c>
      <c r="G253" s="22">
        <f t="shared" si="3"/>
        <v>53764.800000000017</v>
      </c>
      <c r="H253" s="21">
        <v>0</v>
      </c>
      <c r="I253" s="21">
        <v>0</v>
      </c>
    </row>
    <row r="254" spans="1:9" ht="15" x14ac:dyDescent="0.25">
      <c r="A254" s="24" t="s">
        <v>613</v>
      </c>
      <c r="B254" s="20">
        <v>0</v>
      </c>
      <c r="C254" s="21">
        <v>0</v>
      </c>
      <c r="D254" s="25">
        <v>8924.2999999999993</v>
      </c>
      <c r="E254" s="25">
        <v>8710.7999999999993</v>
      </c>
      <c r="F254" s="21">
        <v>0</v>
      </c>
      <c r="G254" s="22">
        <f t="shared" si="3"/>
        <v>213.5</v>
      </c>
      <c r="H254" s="21">
        <v>0</v>
      </c>
      <c r="I254" s="21">
        <v>0</v>
      </c>
    </row>
    <row r="255" spans="1:9" ht="15" x14ac:dyDescent="0.25">
      <c r="A255" s="24" t="s">
        <v>614</v>
      </c>
      <c r="B255" s="20">
        <v>0</v>
      </c>
      <c r="C255" s="21">
        <v>0</v>
      </c>
      <c r="D255" s="25">
        <v>162837.79999999999</v>
      </c>
      <c r="E255" s="25">
        <v>114266.2</v>
      </c>
      <c r="F255" s="21">
        <v>0</v>
      </c>
      <c r="G255" s="22">
        <f t="shared" si="3"/>
        <v>48571.599999999991</v>
      </c>
      <c r="H255" s="21">
        <v>0</v>
      </c>
      <c r="I255" s="21">
        <v>0</v>
      </c>
    </row>
    <row r="256" spans="1:9" ht="15" x14ac:dyDescent="0.25">
      <c r="A256" s="24" t="s">
        <v>615</v>
      </c>
      <c r="B256" s="20">
        <v>0</v>
      </c>
      <c r="C256" s="21">
        <v>0</v>
      </c>
      <c r="D256" s="25">
        <v>36554.1</v>
      </c>
      <c r="E256" s="25">
        <v>1981.2</v>
      </c>
      <c r="F256" s="21">
        <v>0</v>
      </c>
      <c r="G256" s="22">
        <f t="shared" si="3"/>
        <v>34572.9</v>
      </c>
      <c r="H256" s="21">
        <v>0</v>
      </c>
      <c r="I256" s="21">
        <v>0</v>
      </c>
    </row>
    <row r="257" spans="1:9" ht="15" x14ac:dyDescent="0.25">
      <c r="A257" s="24" t="s">
        <v>616</v>
      </c>
      <c r="B257" s="20">
        <v>0</v>
      </c>
      <c r="C257" s="21">
        <v>0</v>
      </c>
      <c r="D257" s="25">
        <v>45854.600000000006</v>
      </c>
      <c r="E257" s="25">
        <v>304</v>
      </c>
      <c r="F257" s="21">
        <v>0</v>
      </c>
      <c r="G257" s="22">
        <f t="shared" si="3"/>
        <v>45550.600000000006</v>
      </c>
      <c r="H257" s="21">
        <v>0</v>
      </c>
      <c r="I257" s="21">
        <v>0</v>
      </c>
    </row>
    <row r="258" spans="1:9" ht="15" x14ac:dyDescent="0.25">
      <c r="A258" s="24" t="s">
        <v>617</v>
      </c>
      <c r="B258" s="20">
        <v>0</v>
      </c>
      <c r="C258" s="21">
        <v>0</v>
      </c>
      <c r="D258" s="25">
        <v>57976.600000000006</v>
      </c>
      <c r="E258" s="25">
        <v>486.88</v>
      </c>
      <c r="F258" s="21">
        <v>0</v>
      </c>
      <c r="G258" s="22">
        <f t="shared" si="3"/>
        <v>57489.720000000008</v>
      </c>
      <c r="H258" s="21">
        <v>0</v>
      </c>
      <c r="I258" s="21">
        <v>0</v>
      </c>
    </row>
    <row r="259" spans="1:9" ht="15" x14ac:dyDescent="0.25">
      <c r="A259" s="24" t="s">
        <v>618</v>
      </c>
      <c r="B259" s="20">
        <v>0</v>
      </c>
      <c r="C259" s="21">
        <v>0</v>
      </c>
      <c r="D259" s="25">
        <v>29322.7</v>
      </c>
      <c r="E259" s="25">
        <v>193</v>
      </c>
      <c r="F259" s="21">
        <v>0</v>
      </c>
      <c r="G259" s="22">
        <f t="shared" si="3"/>
        <v>29129.7</v>
      </c>
      <c r="H259" s="21">
        <v>0</v>
      </c>
      <c r="I259" s="21">
        <v>0</v>
      </c>
    </row>
    <row r="260" spans="1:9" ht="15" x14ac:dyDescent="0.25">
      <c r="A260" s="24" t="s">
        <v>619</v>
      </c>
      <c r="B260" s="20">
        <v>0</v>
      </c>
      <c r="C260" s="21">
        <v>0</v>
      </c>
      <c r="D260" s="25">
        <v>164315.80000000002</v>
      </c>
      <c r="E260" s="25">
        <v>47869.4</v>
      </c>
      <c r="F260" s="21">
        <v>0</v>
      </c>
      <c r="G260" s="22">
        <f t="shared" si="3"/>
        <v>116446.40000000002</v>
      </c>
      <c r="H260" s="21">
        <v>0</v>
      </c>
      <c r="I260" s="21">
        <v>0</v>
      </c>
    </row>
    <row r="261" spans="1:9" ht="15" x14ac:dyDescent="0.25">
      <c r="A261" s="24" t="s">
        <v>620</v>
      </c>
      <c r="B261" s="20">
        <v>0</v>
      </c>
      <c r="C261" s="21">
        <v>0</v>
      </c>
      <c r="D261" s="25">
        <v>41570.1</v>
      </c>
      <c r="E261" s="25">
        <v>16084.900000000001</v>
      </c>
      <c r="F261" s="21">
        <v>0</v>
      </c>
      <c r="G261" s="22">
        <f t="shared" si="3"/>
        <v>25485.199999999997</v>
      </c>
      <c r="H261" s="21">
        <v>0</v>
      </c>
      <c r="I261" s="21">
        <v>0</v>
      </c>
    </row>
    <row r="262" spans="1:9" ht="15" x14ac:dyDescent="0.25">
      <c r="A262" s="24" t="s">
        <v>621</v>
      </c>
      <c r="B262" s="20">
        <v>0</v>
      </c>
      <c r="C262" s="21">
        <v>0</v>
      </c>
      <c r="D262" s="25">
        <v>42928.600000000006</v>
      </c>
      <c r="E262" s="25">
        <v>9178.4</v>
      </c>
      <c r="F262" s="21">
        <v>0</v>
      </c>
      <c r="G262" s="22">
        <f t="shared" si="3"/>
        <v>33750.200000000004</v>
      </c>
      <c r="H262" s="21">
        <v>0</v>
      </c>
      <c r="I262" s="21">
        <v>0</v>
      </c>
    </row>
    <row r="263" spans="1:9" ht="15" x14ac:dyDescent="0.25">
      <c r="A263" s="24" t="s">
        <v>622</v>
      </c>
      <c r="B263" s="20">
        <v>0</v>
      </c>
      <c r="C263" s="21">
        <v>0</v>
      </c>
      <c r="D263" s="25">
        <v>19980.400000000001</v>
      </c>
      <c r="E263" s="25">
        <v>0</v>
      </c>
      <c r="F263" s="21">
        <v>0</v>
      </c>
      <c r="G263" s="22">
        <f t="shared" ref="G263:G326" si="4">D263-E263</f>
        <v>19980.400000000001</v>
      </c>
      <c r="H263" s="21">
        <v>0</v>
      </c>
      <c r="I263" s="21">
        <v>0</v>
      </c>
    </row>
    <row r="264" spans="1:9" ht="15" x14ac:dyDescent="0.25">
      <c r="A264" s="24" t="s">
        <v>623</v>
      </c>
      <c r="B264" s="20">
        <v>0</v>
      </c>
      <c r="C264" s="21">
        <v>0</v>
      </c>
      <c r="D264" s="25">
        <v>32583.100000000002</v>
      </c>
      <c r="E264" s="25">
        <v>6906.4</v>
      </c>
      <c r="F264" s="21">
        <v>0</v>
      </c>
      <c r="G264" s="22">
        <f t="shared" si="4"/>
        <v>25676.700000000004</v>
      </c>
      <c r="H264" s="21">
        <v>0</v>
      </c>
      <c r="I264" s="21">
        <v>0</v>
      </c>
    </row>
    <row r="265" spans="1:9" ht="15" x14ac:dyDescent="0.25">
      <c r="A265" s="24" t="s">
        <v>624</v>
      </c>
      <c r="B265" s="20">
        <v>0</v>
      </c>
      <c r="C265" s="21">
        <v>0</v>
      </c>
      <c r="D265" s="25">
        <v>15466</v>
      </c>
      <c r="E265" s="25">
        <v>0</v>
      </c>
      <c r="F265" s="21">
        <v>0</v>
      </c>
      <c r="G265" s="22">
        <f t="shared" si="4"/>
        <v>15466</v>
      </c>
      <c r="H265" s="21">
        <v>0</v>
      </c>
      <c r="I265" s="21">
        <v>0</v>
      </c>
    </row>
    <row r="266" spans="1:9" ht="15" x14ac:dyDescent="0.25">
      <c r="A266" s="24" t="s">
        <v>625</v>
      </c>
      <c r="B266" s="20">
        <v>0</v>
      </c>
      <c r="C266" s="21">
        <v>0</v>
      </c>
      <c r="D266" s="25">
        <v>30179.599999999999</v>
      </c>
      <c r="E266" s="25">
        <v>2526.6</v>
      </c>
      <c r="F266" s="21">
        <v>0</v>
      </c>
      <c r="G266" s="22">
        <f t="shared" si="4"/>
        <v>27653</v>
      </c>
      <c r="H266" s="21">
        <v>0</v>
      </c>
      <c r="I266" s="21">
        <v>0</v>
      </c>
    </row>
    <row r="267" spans="1:9" ht="15" x14ac:dyDescent="0.25">
      <c r="A267" s="24" t="s">
        <v>626</v>
      </c>
      <c r="B267" s="20">
        <v>0</v>
      </c>
      <c r="C267" s="21">
        <v>0</v>
      </c>
      <c r="D267" s="25">
        <v>30054.199999999997</v>
      </c>
      <c r="E267" s="25">
        <v>0</v>
      </c>
      <c r="F267" s="21">
        <v>0</v>
      </c>
      <c r="G267" s="22">
        <f t="shared" si="4"/>
        <v>30054.199999999997</v>
      </c>
      <c r="H267" s="21">
        <v>0</v>
      </c>
      <c r="I267" s="21">
        <v>0</v>
      </c>
    </row>
    <row r="268" spans="1:9" ht="15" x14ac:dyDescent="0.25">
      <c r="A268" s="24" t="s">
        <v>627</v>
      </c>
      <c r="B268" s="20">
        <v>0</v>
      </c>
      <c r="C268" s="21">
        <v>0</v>
      </c>
      <c r="D268" s="25">
        <v>28173.200000000001</v>
      </c>
      <c r="E268" s="25">
        <v>0</v>
      </c>
      <c r="F268" s="21">
        <v>0</v>
      </c>
      <c r="G268" s="22">
        <f t="shared" si="4"/>
        <v>28173.200000000001</v>
      </c>
      <c r="H268" s="21">
        <v>0</v>
      </c>
      <c r="I268" s="21">
        <v>0</v>
      </c>
    </row>
    <row r="269" spans="1:9" ht="15" x14ac:dyDescent="0.25">
      <c r="A269" s="24" t="s">
        <v>628</v>
      </c>
      <c r="B269" s="20">
        <v>0</v>
      </c>
      <c r="C269" s="21">
        <v>0</v>
      </c>
      <c r="D269" s="25">
        <v>41277.5</v>
      </c>
      <c r="E269" s="25">
        <v>501.5</v>
      </c>
      <c r="F269" s="21">
        <v>0</v>
      </c>
      <c r="G269" s="22">
        <f t="shared" si="4"/>
        <v>40776</v>
      </c>
      <c r="H269" s="21">
        <v>0</v>
      </c>
      <c r="I269" s="21">
        <v>0</v>
      </c>
    </row>
    <row r="270" spans="1:9" ht="15" x14ac:dyDescent="0.25">
      <c r="A270" s="24" t="s">
        <v>629</v>
      </c>
      <c r="B270" s="20">
        <v>0</v>
      </c>
      <c r="C270" s="21">
        <v>0</v>
      </c>
      <c r="D270" s="25">
        <v>128639.49999999999</v>
      </c>
      <c r="E270" s="25">
        <v>5841.3</v>
      </c>
      <c r="F270" s="21">
        <v>0</v>
      </c>
      <c r="G270" s="22">
        <f t="shared" si="4"/>
        <v>122798.19999999998</v>
      </c>
      <c r="H270" s="21">
        <v>0</v>
      </c>
      <c r="I270" s="21">
        <v>0</v>
      </c>
    </row>
    <row r="271" spans="1:9" ht="15" x14ac:dyDescent="0.25">
      <c r="A271" s="24" t="s">
        <v>630</v>
      </c>
      <c r="B271" s="20">
        <v>0</v>
      </c>
      <c r="C271" s="21">
        <v>0</v>
      </c>
      <c r="D271" s="25">
        <v>56137.400000000009</v>
      </c>
      <c r="E271" s="25">
        <v>24122</v>
      </c>
      <c r="F271" s="21">
        <v>0</v>
      </c>
      <c r="G271" s="22">
        <f t="shared" si="4"/>
        <v>32015.400000000009</v>
      </c>
      <c r="H271" s="21">
        <v>0</v>
      </c>
      <c r="I271" s="21">
        <v>0</v>
      </c>
    </row>
    <row r="272" spans="1:9" ht="15" x14ac:dyDescent="0.25">
      <c r="A272" s="24" t="s">
        <v>631</v>
      </c>
      <c r="B272" s="20">
        <v>0</v>
      </c>
      <c r="C272" s="21">
        <v>0</v>
      </c>
      <c r="D272" s="25">
        <v>46899.600000000006</v>
      </c>
      <c r="E272" s="25">
        <v>10863</v>
      </c>
      <c r="F272" s="21">
        <v>0</v>
      </c>
      <c r="G272" s="22">
        <f t="shared" si="4"/>
        <v>36036.600000000006</v>
      </c>
      <c r="H272" s="21">
        <v>0</v>
      </c>
      <c r="I272" s="21">
        <v>0</v>
      </c>
    </row>
    <row r="273" spans="1:9" ht="15" x14ac:dyDescent="0.25">
      <c r="A273" s="24" t="s">
        <v>632</v>
      </c>
      <c r="B273" s="20">
        <v>0</v>
      </c>
      <c r="C273" s="21">
        <v>0</v>
      </c>
      <c r="D273" s="25">
        <v>30514</v>
      </c>
      <c r="E273" s="25">
        <v>0</v>
      </c>
      <c r="F273" s="21">
        <v>0</v>
      </c>
      <c r="G273" s="22">
        <f t="shared" si="4"/>
        <v>30514</v>
      </c>
      <c r="H273" s="21">
        <v>0</v>
      </c>
      <c r="I273" s="21">
        <v>0</v>
      </c>
    </row>
    <row r="274" spans="1:9" ht="15" x14ac:dyDescent="0.25">
      <c r="A274" s="24" t="s">
        <v>633</v>
      </c>
      <c r="B274" s="20">
        <v>0</v>
      </c>
      <c r="C274" s="21">
        <v>0</v>
      </c>
      <c r="D274" s="25">
        <v>31454.499999999996</v>
      </c>
      <c r="E274" s="25">
        <v>0</v>
      </c>
      <c r="F274" s="21">
        <v>0</v>
      </c>
      <c r="G274" s="22">
        <f t="shared" si="4"/>
        <v>31454.499999999996</v>
      </c>
      <c r="H274" s="21">
        <v>0</v>
      </c>
      <c r="I274" s="21">
        <v>0</v>
      </c>
    </row>
    <row r="275" spans="1:9" ht="15" x14ac:dyDescent="0.25">
      <c r="A275" s="24" t="s">
        <v>634</v>
      </c>
      <c r="B275" s="20">
        <v>0</v>
      </c>
      <c r="C275" s="21">
        <v>0</v>
      </c>
      <c r="D275" s="25">
        <v>45750.1</v>
      </c>
      <c r="E275" s="25">
        <v>8488</v>
      </c>
      <c r="F275" s="21">
        <v>0</v>
      </c>
      <c r="G275" s="22">
        <f t="shared" si="4"/>
        <v>37262.1</v>
      </c>
      <c r="H275" s="21">
        <v>0</v>
      </c>
      <c r="I275" s="21">
        <v>0</v>
      </c>
    </row>
    <row r="276" spans="1:9" ht="15" x14ac:dyDescent="0.25">
      <c r="A276" s="24" t="s">
        <v>635</v>
      </c>
      <c r="B276" s="20">
        <v>0</v>
      </c>
      <c r="C276" s="21">
        <v>0</v>
      </c>
      <c r="D276" s="25">
        <v>95784.700000000012</v>
      </c>
      <c r="E276" s="25">
        <v>22237.9</v>
      </c>
      <c r="F276" s="21">
        <v>0</v>
      </c>
      <c r="G276" s="22">
        <f t="shared" si="4"/>
        <v>73546.800000000017</v>
      </c>
      <c r="H276" s="21">
        <v>0</v>
      </c>
      <c r="I276" s="21">
        <v>0</v>
      </c>
    </row>
    <row r="277" spans="1:9" ht="15" x14ac:dyDescent="0.25">
      <c r="A277" s="24" t="s">
        <v>636</v>
      </c>
      <c r="B277" s="20">
        <v>0</v>
      </c>
      <c r="C277" s="21">
        <v>0</v>
      </c>
      <c r="D277" s="25">
        <v>567781.28</v>
      </c>
      <c r="E277" s="25">
        <v>498339.18</v>
      </c>
      <c r="F277" s="21">
        <v>0</v>
      </c>
      <c r="G277" s="22">
        <f t="shared" si="4"/>
        <v>69442.100000000035</v>
      </c>
      <c r="H277" s="21">
        <v>0</v>
      </c>
      <c r="I277" s="21">
        <v>0</v>
      </c>
    </row>
    <row r="278" spans="1:9" ht="15" x14ac:dyDescent="0.25">
      <c r="A278" s="24" t="s">
        <v>637</v>
      </c>
      <c r="B278" s="20">
        <v>0</v>
      </c>
      <c r="C278" s="21">
        <v>0</v>
      </c>
      <c r="D278" s="25">
        <v>25936.899999999998</v>
      </c>
      <c r="E278" s="25">
        <v>374</v>
      </c>
      <c r="F278" s="21">
        <v>0</v>
      </c>
      <c r="G278" s="22">
        <f t="shared" si="4"/>
        <v>25562.899999999998</v>
      </c>
      <c r="H278" s="21">
        <v>0</v>
      </c>
      <c r="I278" s="21">
        <v>0</v>
      </c>
    </row>
    <row r="279" spans="1:9" ht="15" x14ac:dyDescent="0.25">
      <c r="A279" s="24" t="s">
        <v>638</v>
      </c>
      <c r="B279" s="20">
        <v>0</v>
      </c>
      <c r="C279" s="21">
        <v>0</v>
      </c>
      <c r="D279" s="25">
        <v>58958.9</v>
      </c>
      <c r="E279" s="25">
        <v>7464.1</v>
      </c>
      <c r="F279" s="21">
        <v>0</v>
      </c>
      <c r="G279" s="22">
        <f t="shared" si="4"/>
        <v>51494.8</v>
      </c>
      <c r="H279" s="21">
        <v>0</v>
      </c>
      <c r="I279" s="21">
        <v>0</v>
      </c>
    </row>
    <row r="280" spans="1:9" ht="15" x14ac:dyDescent="0.25">
      <c r="A280" s="24" t="s">
        <v>639</v>
      </c>
      <c r="B280" s="20">
        <v>0</v>
      </c>
      <c r="C280" s="21">
        <v>0</v>
      </c>
      <c r="D280" s="25">
        <v>16552.8</v>
      </c>
      <c r="E280" s="25">
        <v>9820.7999999999993</v>
      </c>
      <c r="F280" s="21">
        <v>0</v>
      </c>
      <c r="G280" s="22">
        <f t="shared" si="4"/>
        <v>6732</v>
      </c>
      <c r="H280" s="21">
        <v>0</v>
      </c>
      <c r="I280" s="21">
        <v>0</v>
      </c>
    </row>
    <row r="281" spans="1:9" ht="15" x14ac:dyDescent="0.25">
      <c r="A281" s="24" t="s">
        <v>640</v>
      </c>
      <c r="B281" s="20">
        <v>0</v>
      </c>
      <c r="C281" s="21">
        <v>0</v>
      </c>
      <c r="D281" s="25">
        <v>46418.9</v>
      </c>
      <c r="E281" s="25">
        <v>18365.599999999999</v>
      </c>
      <c r="F281" s="21">
        <v>0</v>
      </c>
      <c r="G281" s="22">
        <f t="shared" si="4"/>
        <v>28053.300000000003</v>
      </c>
      <c r="H281" s="21">
        <v>0</v>
      </c>
      <c r="I281" s="21">
        <v>0</v>
      </c>
    </row>
    <row r="282" spans="1:9" ht="15" x14ac:dyDescent="0.25">
      <c r="A282" s="24" t="s">
        <v>641</v>
      </c>
      <c r="B282" s="20">
        <v>0</v>
      </c>
      <c r="C282" s="21">
        <v>0</v>
      </c>
      <c r="D282" s="25">
        <v>10199.200000000001</v>
      </c>
      <c r="E282" s="25">
        <v>0</v>
      </c>
      <c r="F282" s="21">
        <v>0</v>
      </c>
      <c r="G282" s="22">
        <f t="shared" si="4"/>
        <v>10199.200000000001</v>
      </c>
      <c r="H282" s="21">
        <v>0</v>
      </c>
      <c r="I282" s="21">
        <v>0</v>
      </c>
    </row>
    <row r="283" spans="1:9" ht="15" x14ac:dyDescent="0.25">
      <c r="A283" s="24" t="s">
        <v>642</v>
      </c>
      <c r="B283" s="20">
        <v>0</v>
      </c>
      <c r="C283" s="21">
        <v>0</v>
      </c>
      <c r="D283" s="25">
        <v>114009.49999999999</v>
      </c>
      <c r="E283" s="25">
        <v>29936</v>
      </c>
      <c r="F283" s="21">
        <v>0</v>
      </c>
      <c r="G283" s="22">
        <f t="shared" si="4"/>
        <v>84073.499999999985</v>
      </c>
      <c r="H283" s="21">
        <v>0</v>
      </c>
      <c r="I283" s="21">
        <v>0</v>
      </c>
    </row>
    <row r="284" spans="1:9" ht="15" x14ac:dyDescent="0.25">
      <c r="A284" s="24" t="s">
        <v>643</v>
      </c>
      <c r="B284" s="20">
        <v>0</v>
      </c>
      <c r="C284" s="21">
        <v>0</v>
      </c>
      <c r="D284" s="25">
        <v>77455.399999999994</v>
      </c>
      <c r="E284" s="25">
        <v>0</v>
      </c>
      <c r="F284" s="21">
        <v>0</v>
      </c>
      <c r="G284" s="22">
        <f t="shared" si="4"/>
        <v>77455.399999999994</v>
      </c>
      <c r="H284" s="21">
        <v>0</v>
      </c>
      <c r="I284" s="21">
        <v>0</v>
      </c>
    </row>
    <row r="285" spans="1:9" ht="15" x14ac:dyDescent="0.25">
      <c r="A285" s="24" t="s">
        <v>644</v>
      </c>
      <c r="B285" s="20">
        <v>0</v>
      </c>
      <c r="C285" s="21">
        <v>0</v>
      </c>
      <c r="D285" s="25">
        <v>57475</v>
      </c>
      <c r="E285" s="25">
        <v>6245.4</v>
      </c>
      <c r="F285" s="21">
        <v>0</v>
      </c>
      <c r="G285" s="22">
        <f t="shared" si="4"/>
        <v>51229.599999999999</v>
      </c>
      <c r="H285" s="21">
        <v>0</v>
      </c>
      <c r="I285" s="21">
        <v>0</v>
      </c>
    </row>
    <row r="286" spans="1:9" ht="15" x14ac:dyDescent="0.25">
      <c r="A286" s="24" t="s">
        <v>645</v>
      </c>
      <c r="B286" s="20">
        <v>0</v>
      </c>
      <c r="C286" s="21">
        <v>0</v>
      </c>
      <c r="D286" s="25">
        <v>16845.400000000001</v>
      </c>
      <c r="E286" s="25">
        <v>192</v>
      </c>
      <c r="F286" s="21">
        <v>0</v>
      </c>
      <c r="G286" s="22">
        <f t="shared" si="4"/>
        <v>16653.400000000001</v>
      </c>
      <c r="H286" s="21">
        <v>0</v>
      </c>
      <c r="I286" s="21">
        <v>0</v>
      </c>
    </row>
    <row r="287" spans="1:9" ht="15" x14ac:dyDescent="0.25">
      <c r="A287" s="24" t="s">
        <v>646</v>
      </c>
      <c r="B287" s="20">
        <v>0</v>
      </c>
      <c r="C287" s="21">
        <v>0</v>
      </c>
      <c r="D287" s="25">
        <v>50724.3</v>
      </c>
      <c r="E287" s="25">
        <v>0</v>
      </c>
      <c r="F287" s="21">
        <v>0</v>
      </c>
      <c r="G287" s="22">
        <f t="shared" si="4"/>
        <v>50724.3</v>
      </c>
      <c r="H287" s="21">
        <v>0</v>
      </c>
      <c r="I287" s="21">
        <v>0</v>
      </c>
    </row>
    <row r="288" spans="1:9" ht="15" x14ac:dyDescent="0.25">
      <c r="A288" s="24" t="s">
        <v>647</v>
      </c>
      <c r="B288" s="20">
        <v>0</v>
      </c>
      <c r="C288" s="21">
        <v>0</v>
      </c>
      <c r="D288" s="25">
        <v>1182470.2500000002</v>
      </c>
      <c r="E288" s="25">
        <v>1002928.2999999997</v>
      </c>
      <c r="F288" s="21">
        <v>0</v>
      </c>
      <c r="G288" s="22">
        <f t="shared" si="4"/>
        <v>179541.95000000054</v>
      </c>
      <c r="H288" s="21">
        <v>0</v>
      </c>
      <c r="I288" s="21">
        <v>0</v>
      </c>
    </row>
    <row r="289" spans="1:9" ht="15" x14ac:dyDescent="0.25">
      <c r="A289" s="24" t="s">
        <v>648</v>
      </c>
      <c r="B289" s="20">
        <v>0</v>
      </c>
      <c r="C289" s="21">
        <v>0</v>
      </c>
      <c r="D289" s="25">
        <v>717509.1399999999</v>
      </c>
      <c r="E289" s="25">
        <v>618730.63999999978</v>
      </c>
      <c r="F289" s="21">
        <v>0</v>
      </c>
      <c r="G289" s="22">
        <f t="shared" si="4"/>
        <v>98778.500000000116</v>
      </c>
      <c r="H289" s="21">
        <v>0</v>
      </c>
      <c r="I289" s="21">
        <v>0</v>
      </c>
    </row>
    <row r="290" spans="1:9" ht="15" x14ac:dyDescent="0.25">
      <c r="A290" s="24" t="s">
        <v>649</v>
      </c>
      <c r="B290" s="20">
        <v>0</v>
      </c>
      <c r="C290" s="21">
        <v>0</v>
      </c>
      <c r="D290" s="25">
        <v>865305.60000000009</v>
      </c>
      <c r="E290" s="25">
        <v>785068.72000000009</v>
      </c>
      <c r="F290" s="21">
        <v>0</v>
      </c>
      <c r="G290" s="22">
        <f t="shared" si="4"/>
        <v>80236.88</v>
      </c>
      <c r="H290" s="21">
        <v>0</v>
      </c>
      <c r="I290" s="21">
        <v>0</v>
      </c>
    </row>
    <row r="291" spans="1:9" ht="15" x14ac:dyDescent="0.25">
      <c r="A291" s="24" t="s">
        <v>650</v>
      </c>
      <c r="B291" s="20">
        <v>0</v>
      </c>
      <c r="C291" s="21">
        <v>0</v>
      </c>
      <c r="D291" s="25">
        <v>634271.9</v>
      </c>
      <c r="E291" s="25">
        <v>201762.1</v>
      </c>
      <c r="F291" s="21">
        <v>0</v>
      </c>
      <c r="G291" s="22">
        <f t="shared" si="4"/>
        <v>432509.80000000005</v>
      </c>
      <c r="H291" s="21">
        <v>0</v>
      </c>
      <c r="I291" s="21">
        <v>0</v>
      </c>
    </row>
    <row r="292" spans="1:9" ht="15" x14ac:dyDescent="0.25">
      <c r="A292" s="24" t="s">
        <v>651</v>
      </c>
      <c r="B292" s="20">
        <v>0</v>
      </c>
      <c r="C292" s="21">
        <v>0</v>
      </c>
      <c r="D292" s="25">
        <v>1353797.5</v>
      </c>
      <c r="E292" s="25">
        <v>996356.49999999953</v>
      </c>
      <c r="F292" s="21">
        <v>0</v>
      </c>
      <c r="G292" s="22">
        <f t="shared" si="4"/>
        <v>357441.00000000047</v>
      </c>
      <c r="H292" s="21">
        <v>0</v>
      </c>
      <c r="I292" s="21">
        <v>0</v>
      </c>
    </row>
    <row r="293" spans="1:9" ht="15" x14ac:dyDescent="0.25">
      <c r="A293" s="24" t="s">
        <v>652</v>
      </c>
      <c r="B293" s="20">
        <v>0</v>
      </c>
      <c r="C293" s="21">
        <v>0</v>
      </c>
      <c r="D293" s="25">
        <v>1499435.7300000011</v>
      </c>
      <c r="E293" s="25">
        <v>1276611.7100000004</v>
      </c>
      <c r="F293" s="21">
        <v>0</v>
      </c>
      <c r="G293" s="22">
        <f t="shared" si="4"/>
        <v>222824.02000000072</v>
      </c>
      <c r="H293" s="21">
        <v>0</v>
      </c>
      <c r="I293" s="21">
        <v>0</v>
      </c>
    </row>
    <row r="294" spans="1:9" ht="15" x14ac:dyDescent="0.25">
      <c r="A294" s="24" t="s">
        <v>653</v>
      </c>
      <c r="B294" s="20">
        <v>0</v>
      </c>
      <c r="C294" s="21">
        <v>0</v>
      </c>
      <c r="D294" s="25">
        <v>13794</v>
      </c>
      <c r="E294" s="25">
        <v>0</v>
      </c>
      <c r="F294" s="21">
        <v>0</v>
      </c>
      <c r="G294" s="22">
        <f t="shared" si="4"/>
        <v>13794</v>
      </c>
      <c r="H294" s="21">
        <v>0</v>
      </c>
      <c r="I294" s="21">
        <v>0</v>
      </c>
    </row>
    <row r="295" spans="1:9" ht="15" x14ac:dyDescent="0.25">
      <c r="A295" s="24" t="s">
        <v>654</v>
      </c>
      <c r="B295" s="20">
        <v>0</v>
      </c>
      <c r="C295" s="21">
        <v>0</v>
      </c>
      <c r="D295" s="25">
        <v>18893.599999999999</v>
      </c>
      <c r="E295" s="25">
        <v>3057.6</v>
      </c>
      <c r="F295" s="21">
        <v>0</v>
      </c>
      <c r="G295" s="22">
        <f t="shared" si="4"/>
        <v>15835.999999999998</v>
      </c>
      <c r="H295" s="21">
        <v>0</v>
      </c>
      <c r="I295" s="21">
        <v>0</v>
      </c>
    </row>
    <row r="296" spans="1:9" ht="15" x14ac:dyDescent="0.25">
      <c r="A296" s="24" t="s">
        <v>655</v>
      </c>
      <c r="B296" s="20">
        <v>0</v>
      </c>
      <c r="C296" s="21">
        <v>0</v>
      </c>
      <c r="D296" s="25">
        <v>60881.7</v>
      </c>
      <c r="E296" s="25">
        <v>1165.2</v>
      </c>
      <c r="F296" s="21">
        <v>0</v>
      </c>
      <c r="G296" s="22">
        <f t="shared" si="4"/>
        <v>59716.5</v>
      </c>
      <c r="H296" s="21">
        <v>0</v>
      </c>
      <c r="I296" s="21">
        <v>0</v>
      </c>
    </row>
    <row r="297" spans="1:9" ht="15" x14ac:dyDescent="0.25">
      <c r="A297" s="24" t="s">
        <v>656</v>
      </c>
      <c r="B297" s="20">
        <v>0</v>
      </c>
      <c r="C297" s="21">
        <v>0</v>
      </c>
      <c r="D297" s="25">
        <v>38936.699999999997</v>
      </c>
      <c r="E297" s="25">
        <v>19733.699999999997</v>
      </c>
      <c r="F297" s="21">
        <v>0</v>
      </c>
      <c r="G297" s="22">
        <f t="shared" si="4"/>
        <v>19203</v>
      </c>
      <c r="H297" s="21">
        <v>0</v>
      </c>
      <c r="I297" s="21">
        <v>0</v>
      </c>
    </row>
    <row r="298" spans="1:9" ht="15" x14ac:dyDescent="0.25">
      <c r="A298" s="24" t="s">
        <v>657</v>
      </c>
      <c r="B298" s="20">
        <v>0</v>
      </c>
      <c r="C298" s="21">
        <v>0</v>
      </c>
      <c r="D298" s="25">
        <v>254946.90000000002</v>
      </c>
      <c r="E298" s="25">
        <v>82921.94</v>
      </c>
      <c r="F298" s="21">
        <v>0</v>
      </c>
      <c r="G298" s="22">
        <f t="shared" si="4"/>
        <v>172024.96000000002</v>
      </c>
      <c r="H298" s="21">
        <v>0</v>
      </c>
      <c r="I298" s="21">
        <v>0</v>
      </c>
    </row>
    <row r="299" spans="1:9" ht="15" x14ac:dyDescent="0.25">
      <c r="A299" s="24" t="s">
        <v>658</v>
      </c>
      <c r="B299" s="20">
        <v>0</v>
      </c>
      <c r="C299" s="21">
        <v>0</v>
      </c>
      <c r="D299" s="25">
        <v>64100.299999999996</v>
      </c>
      <c r="E299" s="25">
        <v>28490.5</v>
      </c>
      <c r="F299" s="21">
        <v>0</v>
      </c>
      <c r="G299" s="22">
        <f t="shared" si="4"/>
        <v>35609.799999999996</v>
      </c>
      <c r="H299" s="21">
        <v>0</v>
      </c>
      <c r="I299" s="21">
        <v>0</v>
      </c>
    </row>
    <row r="300" spans="1:9" ht="15" x14ac:dyDescent="0.25">
      <c r="A300" s="24" t="s">
        <v>659</v>
      </c>
      <c r="B300" s="20">
        <v>0</v>
      </c>
      <c r="C300" s="21">
        <v>0</v>
      </c>
      <c r="D300" s="25">
        <v>488282.29999999993</v>
      </c>
      <c r="E300" s="25">
        <v>355147.4</v>
      </c>
      <c r="F300" s="21">
        <v>0</v>
      </c>
      <c r="G300" s="22">
        <f t="shared" si="4"/>
        <v>133134.89999999991</v>
      </c>
      <c r="H300" s="21">
        <v>0</v>
      </c>
      <c r="I300" s="21">
        <v>0</v>
      </c>
    </row>
    <row r="301" spans="1:9" ht="15" x14ac:dyDescent="0.25">
      <c r="A301" s="24" t="s">
        <v>660</v>
      </c>
      <c r="B301" s="20">
        <v>0</v>
      </c>
      <c r="C301" s="21">
        <v>0</v>
      </c>
      <c r="D301" s="25">
        <v>222564.3</v>
      </c>
      <c r="E301" s="25">
        <v>91820.39999999998</v>
      </c>
      <c r="F301" s="21">
        <v>0</v>
      </c>
      <c r="G301" s="22">
        <f t="shared" si="4"/>
        <v>130743.90000000001</v>
      </c>
      <c r="H301" s="21">
        <v>0</v>
      </c>
      <c r="I301" s="21">
        <v>0</v>
      </c>
    </row>
    <row r="302" spans="1:9" ht="15" x14ac:dyDescent="0.25">
      <c r="A302" s="24" t="s">
        <v>661</v>
      </c>
      <c r="B302" s="20">
        <v>0</v>
      </c>
      <c r="C302" s="21">
        <v>0</v>
      </c>
      <c r="D302" s="25">
        <v>48341.7</v>
      </c>
      <c r="E302" s="25">
        <v>0</v>
      </c>
      <c r="F302" s="21">
        <v>0</v>
      </c>
      <c r="G302" s="22">
        <f t="shared" si="4"/>
        <v>48341.7</v>
      </c>
      <c r="H302" s="21">
        <v>0</v>
      </c>
      <c r="I302" s="21">
        <v>0</v>
      </c>
    </row>
    <row r="303" spans="1:9" ht="15" x14ac:dyDescent="0.25">
      <c r="A303" s="24" t="s">
        <v>662</v>
      </c>
      <c r="B303" s="20">
        <v>0</v>
      </c>
      <c r="C303" s="21">
        <v>0</v>
      </c>
      <c r="D303" s="25">
        <v>21819.599999999999</v>
      </c>
      <c r="E303" s="25">
        <v>0</v>
      </c>
      <c r="F303" s="21">
        <v>0</v>
      </c>
      <c r="G303" s="22">
        <f t="shared" si="4"/>
        <v>21819.599999999999</v>
      </c>
      <c r="H303" s="21">
        <v>0</v>
      </c>
      <c r="I303" s="21">
        <v>0</v>
      </c>
    </row>
    <row r="304" spans="1:9" ht="15" x14ac:dyDescent="0.25">
      <c r="A304" s="24" t="s">
        <v>663</v>
      </c>
      <c r="B304" s="20">
        <v>0</v>
      </c>
      <c r="C304" s="21">
        <v>0</v>
      </c>
      <c r="D304" s="25">
        <v>24515.699999999997</v>
      </c>
      <c r="E304" s="25">
        <v>0</v>
      </c>
      <c r="F304" s="21">
        <v>0</v>
      </c>
      <c r="G304" s="22">
        <f t="shared" si="4"/>
        <v>24515.699999999997</v>
      </c>
      <c r="H304" s="21">
        <v>0</v>
      </c>
      <c r="I304" s="21">
        <v>0</v>
      </c>
    </row>
    <row r="305" spans="1:9" ht="15" x14ac:dyDescent="0.25">
      <c r="A305" s="24" t="s">
        <v>664</v>
      </c>
      <c r="B305" s="20">
        <v>0</v>
      </c>
      <c r="C305" s="21">
        <v>0</v>
      </c>
      <c r="D305" s="25">
        <v>186828.3</v>
      </c>
      <c r="E305" s="25">
        <v>53388.9</v>
      </c>
      <c r="F305" s="21">
        <v>0</v>
      </c>
      <c r="G305" s="22">
        <f t="shared" si="4"/>
        <v>133439.4</v>
      </c>
      <c r="H305" s="21">
        <v>0</v>
      </c>
      <c r="I305" s="21">
        <v>0</v>
      </c>
    </row>
    <row r="306" spans="1:9" ht="15" x14ac:dyDescent="0.25">
      <c r="A306" s="24" t="s">
        <v>665</v>
      </c>
      <c r="B306" s="20">
        <v>0</v>
      </c>
      <c r="C306" s="21">
        <v>0</v>
      </c>
      <c r="D306" s="25">
        <v>18517.400000000001</v>
      </c>
      <c r="E306" s="25">
        <v>18074.400000000001</v>
      </c>
      <c r="F306" s="21">
        <v>0</v>
      </c>
      <c r="G306" s="22">
        <f t="shared" si="4"/>
        <v>443</v>
      </c>
      <c r="H306" s="21">
        <v>0</v>
      </c>
      <c r="I306" s="21">
        <v>0</v>
      </c>
    </row>
    <row r="307" spans="1:9" ht="15" x14ac:dyDescent="0.25">
      <c r="A307" s="24" t="s">
        <v>666</v>
      </c>
      <c r="B307" s="20">
        <v>0</v>
      </c>
      <c r="C307" s="21">
        <v>0</v>
      </c>
      <c r="D307" s="25">
        <v>8412.5</v>
      </c>
      <c r="E307" s="25">
        <v>0</v>
      </c>
      <c r="F307" s="21">
        <v>0</v>
      </c>
      <c r="G307" s="22">
        <f t="shared" si="4"/>
        <v>8412.5</v>
      </c>
      <c r="H307" s="21">
        <v>0</v>
      </c>
      <c r="I307" s="21">
        <v>0</v>
      </c>
    </row>
    <row r="308" spans="1:9" ht="15" x14ac:dyDescent="0.25">
      <c r="A308" s="24" t="s">
        <v>667</v>
      </c>
      <c r="B308" s="20">
        <v>0</v>
      </c>
      <c r="C308" s="21">
        <v>0</v>
      </c>
      <c r="D308" s="25">
        <v>11850.3</v>
      </c>
      <c r="E308" s="25">
        <v>11850.3</v>
      </c>
      <c r="F308" s="21">
        <v>0</v>
      </c>
      <c r="G308" s="22">
        <f t="shared" si="4"/>
        <v>0</v>
      </c>
      <c r="H308" s="21">
        <v>0</v>
      </c>
      <c r="I308" s="21">
        <v>0</v>
      </c>
    </row>
    <row r="309" spans="1:9" ht="15" x14ac:dyDescent="0.25">
      <c r="A309" s="24" t="s">
        <v>668</v>
      </c>
      <c r="B309" s="20">
        <v>0</v>
      </c>
      <c r="C309" s="21">
        <v>0</v>
      </c>
      <c r="D309" s="25">
        <v>341338.8</v>
      </c>
      <c r="E309" s="25">
        <v>249854.89999999997</v>
      </c>
      <c r="F309" s="21">
        <v>0</v>
      </c>
      <c r="G309" s="22">
        <f t="shared" si="4"/>
        <v>91483.900000000023</v>
      </c>
      <c r="H309" s="21">
        <v>0</v>
      </c>
      <c r="I309" s="21">
        <v>0</v>
      </c>
    </row>
    <row r="310" spans="1:9" ht="15" x14ac:dyDescent="0.25">
      <c r="A310" s="24" t="s">
        <v>669</v>
      </c>
      <c r="B310" s="20">
        <v>0</v>
      </c>
      <c r="C310" s="21">
        <v>0</v>
      </c>
      <c r="D310" s="25">
        <v>169478.09999999998</v>
      </c>
      <c r="E310" s="25">
        <v>85360.5</v>
      </c>
      <c r="F310" s="21">
        <v>0</v>
      </c>
      <c r="G310" s="22">
        <f t="shared" si="4"/>
        <v>84117.599999999977</v>
      </c>
      <c r="H310" s="21">
        <v>0</v>
      </c>
      <c r="I310" s="21">
        <v>0</v>
      </c>
    </row>
    <row r="311" spans="1:9" ht="15" x14ac:dyDescent="0.25">
      <c r="A311" s="24" t="s">
        <v>670</v>
      </c>
      <c r="B311" s="20">
        <v>0</v>
      </c>
      <c r="C311" s="21">
        <v>0</v>
      </c>
      <c r="D311" s="25">
        <v>86421.499999999985</v>
      </c>
      <c r="E311" s="25">
        <v>66329.099999999991</v>
      </c>
      <c r="F311" s="21">
        <v>0</v>
      </c>
      <c r="G311" s="22">
        <f t="shared" si="4"/>
        <v>20092.399999999994</v>
      </c>
      <c r="H311" s="21">
        <v>0</v>
      </c>
      <c r="I311" s="21">
        <v>0</v>
      </c>
    </row>
    <row r="312" spans="1:9" ht="15" x14ac:dyDescent="0.25">
      <c r="A312" s="24" t="s">
        <v>671</v>
      </c>
      <c r="B312" s="20">
        <v>0</v>
      </c>
      <c r="C312" s="21">
        <v>0</v>
      </c>
      <c r="D312" s="25">
        <v>49086</v>
      </c>
      <c r="E312" s="25">
        <v>8603.2999999999993</v>
      </c>
      <c r="F312" s="21">
        <v>0</v>
      </c>
      <c r="G312" s="22">
        <f t="shared" si="4"/>
        <v>40482.699999999997</v>
      </c>
      <c r="H312" s="21">
        <v>0</v>
      </c>
      <c r="I312" s="21">
        <v>0</v>
      </c>
    </row>
    <row r="313" spans="1:9" ht="15" x14ac:dyDescent="0.25">
      <c r="A313" s="24" t="s">
        <v>672</v>
      </c>
      <c r="B313" s="20">
        <v>0</v>
      </c>
      <c r="C313" s="21">
        <v>0</v>
      </c>
      <c r="D313" s="25">
        <v>304659.3</v>
      </c>
      <c r="E313" s="25">
        <v>232634.46999999991</v>
      </c>
      <c r="F313" s="21">
        <v>0</v>
      </c>
      <c r="G313" s="22">
        <f t="shared" si="4"/>
        <v>72024.830000000075</v>
      </c>
      <c r="H313" s="21">
        <v>0</v>
      </c>
      <c r="I313" s="21">
        <v>0</v>
      </c>
    </row>
    <row r="314" spans="1:9" ht="15" x14ac:dyDescent="0.25">
      <c r="A314" s="24" t="s">
        <v>673</v>
      </c>
      <c r="B314" s="20">
        <v>0</v>
      </c>
      <c r="C314" s="21">
        <v>0</v>
      </c>
      <c r="D314" s="25">
        <v>59711.3</v>
      </c>
      <c r="E314" s="25">
        <v>20168</v>
      </c>
      <c r="F314" s="21">
        <v>0</v>
      </c>
      <c r="G314" s="22">
        <f t="shared" si="4"/>
        <v>39543.300000000003</v>
      </c>
      <c r="H314" s="21">
        <v>0</v>
      </c>
      <c r="I314" s="21">
        <v>0</v>
      </c>
    </row>
    <row r="315" spans="1:9" ht="15" x14ac:dyDescent="0.25">
      <c r="A315" s="24" t="s">
        <v>674</v>
      </c>
      <c r="B315" s="20">
        <v>0</v>
      </c>
      <c r="C315" s="21">
        <v>0</v>
      </c>
      <c r="D315" s="25">
        <v>42552.4</v>
      </c>
      <c r="E315" s="25">
        <v>990</v>
      </c>
      <c r="F315" s="21">
        <v>0</v>
      </c>
      <c r="G315" s="22">
        <f t="shared" si="4"/>
        <v>41562.400000000001</v>
      </c>
      <c r="H315" s="21">
        <v>0</v>
      </c>
      <c r="I315" s="21">
        <v>0</v>
      </c>
    </row>
    <row r="316" spans="1:9" ht="15" x14ac:dyDescent="0.25">
      <c r="A316" s="24" t="s">
        <v>675</v>
      </c>
      <c r="B316" s="20">
        <v>0</v>
      </c>
      <c r="C316" s="21">
        <v>0</v>
      </c>
      <c r="D316" s="25">
        <v>728114.2</v>
      </c>
      <c r="E316" s="25">
        <v>554167.75</v>
      </c>
      <c r="F316" s="21">
        <v>0</v>
      </c>
      <c r="G316" s="22">
        <f t="shared" si="4"/>
        <v>173946.44999999995</v>
      </c>
      <c r="H316" s="21">
        <v>0</v>
      </c>
      <c r="I316" s="21">
        <v>0</v>
      </c>
    </row>
    <row r="317" spans="1:9" ht="15" x14ac:dyDescent="0.25">
      <c r="A317" s="24" t="s">
        <v>676</v>
      </c>
      <c r="B317" s="20">
        <v>0</v>
      </c>
      <c r="C317" s="21">
        <v>0</v>
      </c>
      <c r="D317" s="25">
        <v>13480.5</v>
      </c>
      <c r="E317" s="25">
        <v>12672</v>
      </c>
      <c r="F317" s="21">
        <v>0</v>
      </c>
      <c r="G317" s="22">
        <f t="shared" si="4"/>
        <v>808.5</v>
      </c>
      <c r="H317" s="21">
        <v>0</v>
      </c>
      <c r="I317" s="21">
        <v>0</v>
      </c>
    </row>
    <row r="318" spans="1:9" ht="15" x14ac:dyDescent="0.25">
      <c r="A318" s="24" t="s">
        <v>677</v>
      </c>
      <c r="B318" s="20">
        <v>0</v>
      </c>
      <c r="C318" s="21">
        <v>0</v>
      </c>
      <c r="D318" s="25">
        <v>117416.2</v>
      </c>
      <c r="E318" s="25">
        <v>38061</v>
      </c>
      <c r="F318" s="21">
        <v>0</v>
      </c>
      <c r="G318" s="22">
        <f t="shared" si="4"/>
        <v>79355.199999999997</v>
      </c>
      <c r="H318" s="21">
        <v>0</v>
      </c>
      <c r="I318" s="21">
        <v>0</v>
      </c>
    </row>
    <row r="319" spans="1:9" ht="15" x14ac:dyDescent="0.25">
      <c r="A319" s="24" t="s">
        <v>678</v>
      </c>
      <c r="B319" s="20">
        <v>0</v>
      </c>
      <c r="C319" s="21">
        <v>0</v>
      </c>
      <c r="D319" s="25">
        <v>576132.54999999993</v>
      </c>
      <c r="E319" s="25">
        <v>415750.70000000007</v>
      </c>
      <c r="F319" s="21">
        <v>0</v>
      </c>
      <c r="G319" s="22">
        <f t="shared" si="4"/>
        <v>160381.84999999986</v>
      </c>
      <c r="H319" s="21">
        <v>0</v>
      </c>
      <c r="I319" s="21">
        <v>0</v>
      </c>
    </row>
    <row r="320" spans="1:9" ht="15" x14ac:dyDescent="0.25">
      <c r="A320" s="24" t="s">
        <v>679</v>
      </c>
      <c r="B320" s="20">
        <v>0</v>
      </c>
      <c r="C320" s="21">
        <v>0</v>
      </c>
      <c r="D320" s="25">
        <v>18392</v>
      </c>
      <c r="E320" s="25">
        <v>3027.2</v>
      </c>
      <c r="F320" s="21">
        <v>0</v>
      </c>
      <c r="G320" s="22">
        <f t="shared" si="4"/>
        <v>15364.8</v>
      </c>
      <c r="H320" s="21">
        <v>0</v>
      </c>
      <c r="I320" s="21">
        <v>0</v>
      </c>
    </row>
    <row r="321" spans="1:9" ht="15" x14ac:dyDescent="0.25">
      <c r="A321" s="24" t="s">
        <v>680</v>
      </c>
      <c r="B321" s="20">
        <v>0</v>
      </c>
      <c r="C321" s="21">
        <v>0</v>
      </c>
      <c r="D321" s="25">
        <v>27671.599999999999</v>
      </c>
      <c r="E321" s="25">
        <v>14268.3</v>
      </c>
      <c r="F321" s="21">
        <v>0</v>
      </c>
      <c r="G321" s="22">
        <f t="shared" si="4"/>
        <v>13403.3</v>
      </c>
      <c r="H321" s="21">
        <v>0</v>
      </c>
      <c r="I321" s="21">
        <v>0</v>
      </c>
    </row>
    <row r="322" spans="1:9" ht="15" x14ac:dyDescent="0.25">
      <c r="A322" s="24" t="s">
        <v>681</v>
      </c>
      <c r="B322" s="20">
        <v>0</v>
      </c>
      <c r="C322" s="21">
        <v>0</v>
      </c>
      <c r="D322" s="25">
        <v>20565.599999999999</v>
      </c>
      <c r="E322" s="25">
        <v>8074.8</v>
      </c>
      <c r="F322" s="21">
        <v>0</v>
      </c>
      <c r="G322" s="22">
        <f t="shared" si="4"/>
        <v>12490.8</v>
      </c>
      <c r="H322" s="21">
        <v>0</v>
      </c>
      <c r="I322" s="21">
        <v>0</v>
      </c>
    </row>
    <row r="323" spans="1:9" ht="15" x14ac:dyDescent="0.25">
      <c r="A323" s="24" t="s">
        <v>682</v>
      </c>
      <c r="B323" s="20">
        <v>0</v>
      </c>
      <c r="C323" s="21">
        <v>0</v>
      </c>
      <c r="D323" s="25">
        <v>42155.3</v>
      </c>
      <c r="E323" s="25">
        <v>0</v>
      </c>
      <c r="F323" s="21">
        <v>0</v>
      </c>
      <c r="G323" s="22">
        <f t="shared" si="4"/>
        <v>42155.3</v>
      </c>
      <c r="H323" s="21">
        <v>0</v>
      </c>
      <c r="I323" s="21">
        <v>0</v>
      </c>
    </row>
    <row r="324" spans="1:9" ht="15" x14ac:dyDescent="0.25">
      <c r="A324" s="24" t="s">
        <v>683</v>
      </c>
      <c r="B324" s="20">
        <v>0</v>
      </c>
      <c r="C324" s="21">
        <v>0</v>
      </c>
      <c r="D324" s="25">
        <v>12728.1</v>
      </c>
      <c r="E324" s="25">
        <v>0</v>
      </c>
      <c r="F324" s="21">
        <v>0</v>
      </c>
      <c r="G324" s="22">
        <f t="shared" si="4"/>
        <v>12728.1</v>
      </c>
      <c r="H324" s="21">
        <v>0</v>
      </c>
      <c r="I324" s="21">
        <v>0</v>
      </c>
    </row>
    <row r="325" spans="1:9" ht="15" x14ac:dyDescent="0.25">
      <c r="A325" s="24" t="s">
        <v>684</v>
      </c>
      <c r="B325" s="20">
        <v>0</v>
      </c>
      <c r="C325" s="21">
        <v>0</v>
      </c>
      <c r="D325" s="25">
        <v>31893.4</v>
      </c>
      <c r="E325" s="25">
        <v>0</v>
      </c>
      <c r="F325" s="21">
        <v>0</v>
      </c>
      <c r="G325" s="22">
        <f t="shared" si="4"/>
        <v>31893.4</v>
      </c>
      <c r="H325" s="21">
        <v>0</v>
      </c>
      <c r="I325" s="21">
        <v>0</v>
      </c>
    </row>
    <row r="326" spans="1:9" ht="15" x14ac:dyDescent="0.25">
      <c r="A326" s="24" t="s">
        <v>685</v>
      </c>
      <c r="B326" s="20">
        <v>0</v>
      </c>
      <c r="C326" s="21">
        <v>0</v>
      </c>
      <c r="D326" s="25">
        <v>62867.199999999997</v>
      </c>
      <c r="E326" s="25">
        <v>960.4</v>
      </c>
      <c r="F326" s="21">
        <v>0</v>
      </c>
      <c r="G326" s="22">
        <f t="shared" si="4"/>
        <v>61906.799999999996</v>
      </c>
      <c r="H326" s="21">
        <v>0</v>
      </c>
      <c r="I326" s="21">
        <v>0</v>
      </c>
    </row>
    <row r="327" spans="1:9" ht="15" x14ac:dyDescent="0.25">
      <c r="A327" s="24" t="s">
        <v>686</v>
      </c>
      <c r="B327" s="20">
        <v>0</v>
      </c>
      <c r="C327" s="21">
        <v>0</v>
      </c>
      <c r="D327" s="25">
        <v>129956.2</v>
      </c>
      <c r="E327" s="25">
        <v>74174</v>
      </c>
      <c r="F327" s="21">
        <v>0</v>
      </c>
      <c r="G327" s="22">
        <f t="shared" ref="G327:G390" si="5">D327-E327</f>
        <v>55782.2</v>
      </c>
      <c r="H327" s="21">
        <v>0</v>
      </c>
      <c r="I327" s="21">
        <v>0</v>
      </c>
    </row>
    <row r="328" spans="1:9" ht="15" x14ac:dyDescent="0.25">
      <c r="A328" s="24" t="s">
        <v>687</v>
      </c>
      <c r="B328" s="20">
        <v>0</v>
      </c>
      <c r="C328" s="21">
        <v>0</v>
      </c>
      <c r="D328" s="25">
        <v>111689.60000000001</v>
      </c>
      <c r="E328" s="25">
        <v>93148</v>
      </c>
      <c r="F328" s="21">
        <v>0</v>
      </c>
      <c r="G328" s="22">
        <f t="shared" si="5"/>
        <v>18541.600000000006</v>
      </c>
      <c r="H328" s="21">
        <v>0</v>
      </c>
      <c r="I328" s="21">
        <v>0</v>
      </c>
    </row>
    <row r="329" spans="1:9" ht="15" x14ac:dyDescent="0.25">
      <c r="A329" s="24" t="s">
        <v>688</v>
      </c>
      <c r="B329" s="20">
        <v>0</v>
      </c>
      <c r="C329" s="21">
        <v>0</v>
      </c>
      <c r="D329" s="25">
        <v>434210.29999999981</v>
      </c>
      <c r="E329" s="25">
        <v>337812.8</v>
      </c>
      <c r="F329" s="21">
        <v>0</v>
      </c>
      <c r="G329" s="22">
        <f t="shared" si="5"/>
        <v>96397.499999999825</v>
      </c>
      <c r="H329" s="21">
        <v>0</v>
      </c>
      <c r="I329" s="21">
        <v>0</v>
      </c>
    </row>
    <row r="330" spans="1:9" ht="15" x14ac:dyDescent="0.25">
      <c r="A330" s="24" t="s">
        <v>689</v>
      </c>
      <c r="B330" s="20">
        <v>0</v>
      </c>
      <c r="C330" s="21">
        <v>0</v>
      </c>
      <c r="D330" s="25">
        <v>590004.04</v>
      </c>
      <c r="E330" s="25">
        <v>481996.44</v>
      </c>
      <c r="F330" s="21">
        <v>0</v>
      </c>
      <c r="G330" s="22">
        <f t="shared" si="5"/>
        <v>108007.60000000003</v>
      </c>
      <c r="H330" s="21">
        <v>0</v>
      </c>
      <c r="I330" s="21">
        <v>0</v>
      </c>
    </row>
    <row r="331" spans="1:9" ht="15" x14ac:dyDescent="0.25">
      <c r="A331" s="24" t="s">
        <v>690</v>
      </c>
      <c r="B331" s="20">
        <v>0</v>
      </c>
      <c r="C331" s="21">
        <v>0</v>
      </c>
      <c r="D331" s="25">
        <v>97164.1</v>
      </c>
      <c r="E331" s="25">
        <v>82266.400000000009</v>
      </c>
      <c r="F331" s="21">
        <v>0</v>
      </c>
      <c r="G331" s="22">
        <f t="shared" si="5"/>
        <v>14897.699999999997</v>
      </c>
      <c r="H331" s="21">
        <v>0</v>
      </c>
      <c r="I331" s="21">
        <v>0</v>
      </c>
    </row>
    <row r="332" spans="1:9" ht="15" x14ac:dyDescent="0.25">
      <c r="A332" s="24" t="s">
        <v>691</v>
      </c>
      <c r="B332" s="20">
        <v>0</v>
      </c>
      <c r="C332" s="21">
        <v>0</v>
      </c>
      <c r="D332" s="25">
        <v>9722.68</v>
      </c>
      <c r="E332" s="25">
        <v>0</v>
      </c>
      <c r="F332" s="21">
        <v>0</v>
      </c>
      <c r="G332" s="22">
        <f t="shared" si="5"/>
        <v>9722.68</v>
      </c>
      <c r="H332" s="21">
        <v>0</v>
      </c>
      <c r="I332" s="21">
        <v>0</v>
      </c>
    </row>
    <row r="333" spans="1:9" ht="15" x14ac:dyDescent="0.25">
      <c r="A333" s="24" t="s">
        <v>692</v>
      </c>
      <c r="B333" s="20">
        <v>0</v>
      </c>
      <c r="C333" s="21">
        <v>0</v>
      </c>
      <c r="D333" s="25">
        <v>790977.8</v>
      </c>
      <c r="E333" s="25">
        <v>618946.66</v>
      </c>
      <c r="F333" s="21">
        <v>0</v>
      </c>
      <c r="G333" s="22">
        <f t="shared" si="5"/>
        <v>172031.14</v>
      </c>
      <c r="H333" s="21">
        <v>0</v>
      </c>
      <c r="I333" s="21">
        <v>0</v>
      </c>
    </row>
    <row r="334" spans="1:9" ht="15" x14ac:dyDescent="0.25">
      <c r="A334" s="24" t="s">
        <v>693</v>
      </c>
      <c r="B334" s="20">
        <v>0</v>
      </c>
      <c r="C334" s="21">
        <v>0</v>
      </c>
      <c r="D334" s="25">
        <v>552909.50000000012</v>
      </c>
      <c r="E334" s="25">
        <v>483983.3000000001</v>
      </c>
      <c r="F334" s="21">
        <v>0</v>
      </c>
      <c r="G334" s="22">
        <f t="shared" si="5"/>
        <v>68926.200000000012</v>
      </c>
      <c r="H334" s="21">
        <v>0</v>
      </c>
      <c r="I334" s="21">
        <v>0</v>
      </c>
    </row>
    <row r="335" spans="1:9" ht="15" x14ac:dyDescent="0.25">
      <c r="A335" s="24" t="s">
        <v>694</v>
      </c>
      <c r="B335" s="20">
        <v>0</v>
      </c>
      <c r="C335" s="21">
        <v>0</v>
      </c>
      <c r="D335" s="25">
        <v>553808.19999999995</v>
      </c>
      <c r="E335" s="25">
        <v>479799.39999999997</v>
      </c>
      <c r="F335" s="21">
        <v>0</v>
      </c>
      <c r="G335" s="22">
        <f t="shared" si="5"/>
        <v>74008.799999999988</v>
      </c>
      <c r="H335" s="21">
        <v>0</v>
      </c>
      <c r="I335" s="21">
        <v>0</v>
      </c>
    </row>
    <row r="336" spans="1:9" ht="15" x14ac:dyDescent="0.25">
      <c r="A336" s="24" t="s">
        <v>695</v>
      </c>
      <c r="B336" s="20">
        <v>0</v>
      </c>
      <c r="C336" s="21">
        <v>0</v>
      </c>
      <c r="D336" s="25">
        <v>87299.3</v>
      </c>
      <c r="E336" s="25">
        <v>12636.8</v>
      </c>
      <c r="F336" s="21">
        <v>0</v>
      </c>
      <c r="G336" s="22">
        <f t="shared" si="5"/>
        <v>74662.5</v>
      </c>
      <c r="H336" s="21">
        <v>0</v>
      </c>
      <c r="I336" s="21">
        <v>0</v>
      </c>
    </row>
    <row r="337" spans="1:9" ht="15" x14ac:dyDescent="0.25">
      <c r="A337" s="24" t="s">
        <v>696</v>
      </c>
      <c r="B337" s="20">
        <v>0</v>
      </c>
      <c r="C337" s="21">
        <v>0</v>
      </c>
      <c r="D337" s="25">
        <v>2023528.2999999977</v>
      </c>
      <c r="E337" s="25">
        <v>1638843.4999999998</v>
      </c>
      <c r="F337" s="21">
        <v>0</v>
      </c>
      <c r="G337" s="22">
        <f t="shared" si="5"/>
        <v>384684.79999999795</v>
      </c>
      <c r="H337" s="21">
        <v>0</v>
      </c>
      <c r="I337" s="21">
        <v>0</v>
      </c>
    </row>
    <row r="338" spans="1:9" ht="15" x14ac:dyDescent="0.25">
      <c r="A338" s="24" t="s">
        <v>697</v>
      </c>
      <c r="B338" s="20">
        <v>0</v>
      </c>
      <c r="C338" s="21">
        <v>0</v>
      </c>
      <c r="D338" s="25">
        <v>36784.000000000007</v>
      </c>
      <c r="E338" s="25">
        <v>6839.6</v>
      </c>
      <c r="F338" s="21">
        <v>0</v>
      </c>
      <c r="G338" s="22">
        <f t="shared" si="5"/>
        <v>29944.400000000009</v>
      </c>
      <c r="H338" s="21">
        <v>0</v>
      </c>
      <c r="I338" s="21">
        <v>0</v>
      </c>
    </row>
    <row r="339" spans="1:9" ht="15" x14ac:dyDescent="0.25">
      <c r="A339" s="24" t="s">
        <v>698</v>
      </c>
      <c r="B339" s="20">
        <v>0</v>
      </c>
      <c r="C339" s="21">
        <v>0</v>
      </c>
      <c r="D339" s="25">
        <v>186386.19999999998</v>
      </c>
      <c r="E339" s="25">
        <v>36450.700000000004</v>
      </c>
      <c r="F339" s="21">
        <v>0</v>
      </c>
      <c r="G339" s="22">
        <f t="shared" si="5"/>
        <v>149935.49999999997</v>
      </c>
      <c r="H339" s="21">
        <v>0</v>
      </c>
      <c r="I339" s="21">
        <v>0</v>
      </c>
    </row>
    <row r="340" spans="1:9" ht="15" x14ac:dyDescent="0.25">
      <c r="A340" s="24" t="s">
        <v>699</v>
      </c>
      <c r="B340" s="20">
        <v>0</v>
      </c>
      <c r="C340" s="21">
        <v>0</v>
      </c>
      <c r="D340" s="25">
        <v>126236.00000000001</v>
      </c>
      <c r="E340" s="25">
        <v>44938.400000000001</v>
      </c>
      <c r="F340" s="21">
        <v>0</v>
      </c>
      <c r="G340" s="22">
        <f t="shared" si="5"/>
        <v>81297.600000000006</v>
      </c>
      <c r="H340" s="21">
        <v>0</v>
      </c>
      <c r="I340" s="21">
        <v>0</v>
      </c>
    </row>
    <row r="341" spans="1:9" ht="15" x14ac:dyDescent="0.25">
      <c r="A341" s="24" t="s">
        <v>700</v>
      </c>
      <c r="B341" s="20">
        <v>0</v>
      </c>
      <c r="C341" s="21">
        <v>0</v>
      </c>
      <c r="D341" s="25">
        <v>417002.5400000001</v>
      </c>
      <c r="E341" s="25">
        <v>327384.71000000008</v>
      </c>
      <c r="F341" s="21">
        <v>0</v>
      </c>
      <c r="G341" s="22">
        <f t="shared" si="5"/>
        <v>89617.830000000016</v>
      </c>
      <c r="H341" s="21">
        <v>0</v>
      </c>
      <c r="I341" s="21">
        <v>0</v>
      </c>
    </row>
    <row r="342" spans="1:9" ht="15" x14ac:dyDescent="0.25">
      <c r="A342" s="24" t="s">
        <v>701</v>
      </c>
      <c r="B342" s="20">
        <v>0</v>
      </c>
      <c r="C342" s="21">
        <v>0</v>
      </c>
      <c r="D342" s="25">
        <v>143746.01999999999</v>
      </c>
      <c r="E342" s="25">
        <v>4385.8999999999996</v>
      </c>
      <c r="F342" s="21">
        <v>0</v>
      </c>
      <c r="G342" s="22">
        <f t="shared" si="5"/>
        <v>139360.12</v>
      </c>
      <c r="H342" s="21">
        <v>0</v>
      </c>
      <c r="I342" s="21">
        <v>0</v>
      </c>
    </row>
    <row r="343" spans="1:9" ht="15" x14ac:dyDescent="0.25">
      <c r="A343" s="24" t="s">
        <v>702</v>
      </c>
      <c r="B343" s="20">
        <v>0</v>
      </c>
      <c r="C343" s="21">
        <v>0</v>
      </c>
      <c r="D343" s="25">
        <v>198738.1</v>
      </c>
      <c r="E343" s="25">
        <v>112934.29999999999</v>
      </c>
      <c r="F343" s="21">
        <v>0</v>
      </c>
      <c r="G343" s="22">
        <f t="shared" si="5"/>
        <v>85803.800000000017</v>
      </c>
      <c r="H343" s="21">
        <v>0</v>
      </c>
      <c r="I343" s="21">
        <v>0</v>
      </c>
    </row>
    <row r="344" spans="1:9" ht="15" x14ac:dyDescent="0.25">
      <c r="A344" s="24" t="s">
        <v>703</v>
      </c>
      <c r="B344" s="20">
        <v>0</v>
      </c>
      <c r="C344" s="21">
        <v>0</v>
      </c>
      <c r="D344" s="25">
        <v>51936.499999999993</v>
      </c>
      <c r="E344" s="25">
        <v>0</v>
      </c>
      <c r="F344" s="21">
        <v>0</v>
      </c>
      <c r="G344" s="22">
        <f t="shared" si="5"/>
        <v>51936.499999999993</v>
      </c>
      <c r="H344" s="21">
        <v>0</v>
      </c>
      <c r="I344" s="21">
        <v>0</v>
      </c>
    </row>
    <row r="345" spans="1:9" ht="15" x14ac:dyDescent="0.25">
      <c r="A345" s="24" t="s">
        <v>704</v>
      </c>
      <c r="B345" s="20">
        <v>0</v>
      </c>
      <c r="C345" s="21">
        <v>0</v>
      </c>
      <c r="D345" s="25">
        <v>93339.39999999998</v>
      </c>
      <c r="E345" s="25">
        <v>40393.600000000006</v>
      </c>
      <c r="F345" s="21">
        <v>0</v>
      </c>
      <c r="G345" s="22">
        <f t="shared" si="5"/>
        <v>52945.799999999974</v>
      </c>
      <c r="H345" s="21">
        <v>0</v>
      </c>
      <c r="I345" s="21">
        <v>0</v>
      </c>
    </row>
    <row r="346" spans="1:9" ht="15" x14ac:dyDescent="0.25">
      <c r="A346" s="24" t="s">
        <v>705</v>
      </c>
      <c r="B346" s="20">
        <v>0</v>
      </c>
      <c r="C346" s="21">
        <v>0</v>
      </c>
      <c r="D346" s="25">
        <v>45687.399999999994</v>
      </c>
      <c r="E346" s="25">
        <v>19548</v>
      </c>
      <c r="F346" s="21">
        <v>0</v>
      </c>
      <c r="G346" s="22">
        <f t="shared" si="5"/>
        <v>26139.399999999994</v>
      </c>
      <c r="H346" s="21">
        <v>0</v>
      </c>
      <c r="I346" s="21">
        <v>0</v>
      </c>
    </row>
    <row r="347" spans="1:9" ht="15" x14ac:dyDescent="0.25">
      <c r="A347" s="24" t="s">
        <v>706</v>
      </c>
      <c r="B347" s="20">
        <v>0</v>
      </c>
      <c r="C347" s="21">
        <v>0</v>
      </c>
      <c r="D347" s="25">
        <v>49719.46</v>
      </c>
      <c r="E347" s="25">
        <v>4268.8</v>
      </c>
      <c r="F347" s="21">
        <v>0</v>
      </c>
      <c r="G347" s="22">
        <f t="shared" si="5"/>
        <v>45450.659999999996</v>
      </c>
      <c r="H347" s="21">
        <v>0</v>
      </c>
      <c r="I347" s="21">
        <v>0</v>
      </c>
    </row>
    <row r="348" spans="1:9" ht="15" x14ac:dyDescent="0.25">
      <c r="A348" s="24" t="s">
        <v>707</v>
      </c>
      <c r="B348" s="20">
        <v>0</v>
      </c>
      <c r="C348" s="21">
        <v>0</v>
      </c>
      <c r="D348" s="25">
        <v>34819.4</v>
      </c>
      <c r="E348" s="25">
        <v>8340</v>
      </c>
      <c r="F348" s="21">
        <v>0</v>
      </c>
      <c r="G348" s="22">
        <f t="shared" si="5"/>
        <v>26479.4</v>
      </c>
      <c r="H348" s="21">
        <v>0</v>
      </c>
      <c r="I348" s="21">
        <v>0</v>
      </c>
    </row>
    <row r="349" spans="1:9" ht="15" x14ac:dyDescent="0.25">
      <c r="A349" s="24" t="s">
        <v>708</v>
      </c>
      <c r="B349" s="20">
        <v>0</v>
      </c>
      <c r="C349" s="21">
        <v>0</v>
      </c>
      <c r="D349" s="25">
        <v>156791.80000000002</v>
      </c>
      <c r="E349" s="25">
        <v>10227.1</v>
      </c>
      <c r="F349" s="21">
        <v>0</v>
      </c>
      <c r="G349" s="22">
        <f t="shared" si="5"/>
        <v>146564.70000000001</v>
      </c>
      <c r="H349" s="21">
        <v>0</v>
      </c>
      <c r="I349" s="21">
        <v>0</v>
      </c>
    </row>
    <row r="350" spans="1:9" ht="15" x14ac:dyDescent="0.25">
      <c r="A350" s="24" t="s">
        <v>709</v>
      </c>
      <c r="B350" s="20">
        <v>0</v>
      </c>
      <c r="C350" s="21">
        <v>0</v>
      </c>
      <c r="D350" s="25">
        <v>109892.20000000001</v>
      </c>
      <c r="E350" s="25">
        <v>40483.1</v>
      </c>
      <c r="F350" s="21">
        <v>0</v>
      </c>
      <c r="G350" s="22">
        <f t="shared" si="5"/>
        <v>69409.100000000006</v>
      </c>
      <c r="H350" s="21">
        <v>0</v>
      </c>
      <c r="I350" s="21">
        <v>0</v>
      </c>
    </row>
    <row r="351" spans="1:9" ht="15" x14ac:dyDescent="0.25">
      <c r="A351" s="24" t="s">
        <v>710</v>
      </c>
      <c r="B351" s="20">
        <v>0</v>
      </c>
      <c r="C351" s="21">
        <v>0</v>
      </c>
      <c r="D351" s="25">
        <v>176667.7</v>
      </c>
      <c r="E351" s="25">
        <v>84528.799999999988</v>
      </c>
      <c r="F351" s="21">
        <v>0</v>
      </c>
      <c r="G351" s="22">
        <f t="shared" si="5"/>
        <v>92138.900000000023</v>
      </c>
      <c r="H351" s="21">
        <v>0</v>
      </c>
      <c r="I351" s="21">
        <v>0</v>
      </c>
    </row>
    <row r="352" spans="1:9" ht="15" x14ac:dyDescent="0.25">
      <c r="A352" s="24" t="s">
        <v>711</v>
      </c>
      <c r="B352" s="20">
        <v>0</v>
      </c>
      <c r="C352" s="21">
        <v>0</v>
      </c>
      <c r="D352" s="25">
        <v>99546.7</v>
      </c>
      <c r="E352" s="25">
        <v>3013.11</v>
      </c>
      <c r="F352" s="21">
        <v>0</v>
      </c>
      <c r="G352" s="22">
        <f t="shared" si="5"/>
        <v>96533.59</v>
      </c>
      <c r="H352" s="21">
        <v>0</v>
      </c>
      <c r="I352" s="21">
        <v>0</v>
      </c>
    </row>
    <row r="353" spans="1:9" ht="15" x14ac:dyDescent="0.25">
      <c r="A353" s="24" t="s">
        <v>712</v>
      </c>
      <c r="B353" s="20">
        <v>0</v>
      </c>
      <c r="C353" s="21">
        <v>0</v>
      </c>
      <c r="D353" s="25">
        <v>112839.1</v>
      </c>
      <c r="E353" s="25">
        <v>34167.699999999997</v>
      </c>
      <c r="F353" s="21">
        <v>0</v>
      </c>
      <c r="G353" s="22">
        <f t="shared" si="5"/>
        <v>78671.400000000009</v>
      </c>
      <c r="H353" s="21">
        <v>0</v>
      </c>
      <c r="I353" s="21">
        <v>0</v>
      </c>
    </row>
    <row r="354" spans="1:9" ht="15" x14ac:dyDescent="0.25">
      <c r="A354" s="24" t="s">
        <v>713</v>
      </c>
      <c r="B354" s="20">
        <v>0</v>
      </c>
      <c r="C354" s="21">
        <v>0</v>
      </c>
      <c r="D354" s="25">
        <v>35906.200000000004</v>
      </c>
      <c r="E354" s="25">
        <v>0</v>
      </c>
      <c r="F354" s="21">
        <v>0</v>
      </c>
      <c r="G354" s="22">
        <f t="shared" si="5"/>
        <v>35906.200000000004</v>
      </c>
      <c r="H354" s="21">
        <v>0</v>
      </c>
      <c r="I354" s="21">
        <v>0</v>
      </c>
    </row>
    <row r="355" spans="1:9" ht="15" x14ac:dyDescent="0.25">
      <c r="A355" s="24" t="s">
        <v>714</v>
      </c>
      <c r="B355" s="20">
        <v>0</v>
      </c>
      <c r="C355" s="21">
        <v>0</v>
      </c>
      <c r="D355" s="25">
        <v>171777.09999999998</v>
      </c>
      <c r="E355" s="25">
        <v>80407.78</v>
      </c>
      <c r="F355" s="21">
        <v>0</v>
      </c>
      <c r="G355" s="22">
        <f t="shared" si="5"/>
        <v>91369.319999999978</v>
      </c>
      <c r="H355" s="21">
        <v>0</v>
      </c>
      <c r="I355" s="21">
        <v>0</v>
      </c>
    </row>
    <row r="356" spans="1:9" ht="15" x14ac:dyDescent="0.25">
      <c r="A356" s="24" t="s">
        <v>715</v>
      </c>
      <c r="B356" s="20">
        <v>0</v>
      </c>
      <c r="C356" s="21">
        <v>0</v>
      </c>
      <c r="D356" s="25">
        <v>52660.3</v>
      </c>
      <c r="E356" s="25">
        <v>26024.300000000003</v>
      </c>
      <c r="F356" s="21">
        <v>0</v>
      </c>
      <c r="G356" s="22">
        <f t="shared" si="5"/>
        <v>26636</v>
      </c>
      <c r="H356" s="21">
        <v>0</v>
      </c>
      <c r="I356" s="21">
        <v>0</v>
      </c>
    </row>
    <row r="357" spans="1:9" ht="15" x14ac:dyDescent="0.25">
      <c r="A357" s="24" t="s">
        <v>716</v>
      </c>
      <c r="B357" s="20">
        <v>0</v>
      </c>
      <c r="C357" s="21">
        <v>0</v>
      </c>
      <c r="D357" s="25">
        <v>56325.5</v>
      </c>
      <c r="E357" s="25">
        <v>9080.2000000000007</v>
      </c>
      <c r="F357" s="21">
        <v>0</v>
      </c>
      <c r="G357" s="22">
        <f t="shared" si="5"/>
        <v>47245.3</v>
      </c>
      <c r="H357" s="21">
        <v>0</v>
      </c>
      <c r="I357" s="21">
        <v>0</v>
      </c>
    </row>
    <row r="358" spans="1:9" ht="15" x14ac:dyDescent="0.25">
      <c r="A358" s="24" t="s">
        <v>717</v>
      </c>
      <c r="B358" s="20">
        <v>0</v>
      </c>
      <c r="C358" s="21">
        <v>0</v>
      </c>
      <c r="D358" s="25">
        <v>42134.400000000001</v>
      </c>
      <c r="E358" s="25">
        <v>27006.5</v>
      </c>
      <c r="F358" s="21">
        <v>0</v>
      </c>
      <c r="G358" s="22">
        <f t="shared" si="5"/>
        <v>15127.900000000001</v>
      </c>
      <c r="H358" s="21">
        <v>0</v>
      </c>
      <c r="I358" s="21">
        <v>0</v>
      </c>
    </row>
    <row r="359" spans="1:9" ht="15" x14ac:dyDescent="0.25">
      <c r="A359" s="24" t="s">
        <v>718</v>
      </c>
      <c r="B359" s="20">
        <v>0</v>
      </c>
      <c r="C359" s="21">
        <v>0</v>
      </c>
      <c r="D359" s="25">
        <v>107570.21000000002</v>
      </c>
      <c r="E359" s="25">
        <v>14736.36</v>
      </c>
      <c r="F359" s="21">
        <v>0</v>
      </c>
      <c r="G359" s="22">
        <f t="shared" si="5"/>
        <v>92833.85000000002</v>
      </c>
      <c r="H359" s="21">
        <v>0</v>
      </c>
      <c r="I359" s="21">
        <v>0</v>
      </c>
    </row>
    <row r="360" spans="1:9" ht="15" x14ac:dyDescent="0.25">
      <c r="A360" s="24" t="s">
        <v>719</v>
      </c>
      <c r="B360" s="20">
        <v>0</v>
      </c>
      <c r="C360" s="21">
        <v>0</v>
      </c>
      <c r="D360" s="25">
        <v>40316.1</v>
      </c>
      <c r="E360" s="25">
        <v>21387.200000000001</v>
      </c>
      <c r="F360" s="21">
        <v>0</v>
      </c>
      <c r="G360" s="22">
        <f t="shared" si="5"/>
        <v>18928.899999999998</v>
      </c>
      <c r="H360" s="21">
        <v>0</v>
      </c>
      <c r="I360" s="21">
        <v>0</v>
      </c>
    </row>
    <row r="361" spans="1:9" ht="15" x14ac:dyDescent="0.25">
      <c r="A361" s="24" t="s">
        <v>720</v>
      </c>
      <c r="B361" s="20">
        <v>0</v>
      </c>
      <c r="C361" s="21">
        <v>0</v>
      </c>
      <c r="D361" s="25">
        <v>109110.3</v>
      </c>
      <c r="E361" s="25">
        <v>31958.5</v>
      </c>
      <c r="F361" s="21">
        <v>0</v>
      </c>
      <c r="G361" s="22">
        <f t="shared" si="5"/>
        <v>77151.8</v>
      </c>
      <c r="H361" s="21">
        <v>0</v>
      </c>
      <c r="I361" s="21">
        <v>0</v>
      </c>
    </row>
    <row r="362" spans="1:9" ht="15" x14ac:dyDescent="0.25">
      <c r="A362" s="24" t="s">
        <v>721</v>
      </c>
      <c r="B362" s="20">
        <v>0</v>
      </c>
      <c r="C362" s="21">
        <v>0</v>
      </c>
      <c r="D362" s="25">
        <v>60777.2</v>
      </c>
      <c r="E362" s="25">
        <v>0</v>
      </c>
      <c r="F362" s="21">
        <v>0</v>
      </c>
      <c r="G362" s="22">
        <f t="shared" si="5"/>
        <v>60777.2</v>
      </c>
      <c r="H362" s="21">
        <v>0</v>
      </c>
      <c r="I362" s="21">
        <v>0</v>
      </c>
    </row>
    <row r="363" spans="1:9" ht="15" x14ac:dyDescent="0.25">
      <c r="A363" s="24" t="s">
        <v>722</v>
      </c>
      <c r="B363" s="20">
        <v>0</v>
      </c>
      <c r="C363" s="21">
        <v>0</v>
      </c>
      <c r="D363" s="25">
        <v>157328.4</v>
      </c>
      <c r="E363" s="25">
        <v>46542.600000000006</v>
      </c>
      <c r="F363" s="21">
        <v>0</v>
      </c>
      <c r="G363" s="22">
        <f t="shared" si="5"/>
        <v>110785.79999999999</v>
      </c>
      <c r="H363" s="21">
        <v>0</v>
      </c>
      <c r="I363" s="21">
        <v>0</v>
      </c>
    </row>
    <row r="364" spans="1:9" ht="15" x14ac:dyDescent="0.25">
      <c r="A364" s="24" t="s">
        <v>723</v>
      </c>
      <c r="B364" s="20">
        <v>0</v>
      </c>
      <c r="C364" s="21">
        <v>0</v>
      </c>
      <c r="D364" s="25">
        <v>27023.699999999997</v>
      </c>
      <c r="E364" s="25">
        <v>0</v>
      </c>
      <c r="F364" s="21">
        <v>0</v>
      </c>
      <c r="G364" s="22">
        <f t="shared" si="5"/>
        <v>27023.699999999997</v>
      </c>
      <c r="H364" s="21">
        <v>0</v>
      </c>
      <c r="I364" s="21">
        <v>0</v>
      </c>
    </row>
    <row r="365" spans="1:9" ht="15" x14ac:dyDescent="0.25">
      <c r="A365" s="24" t="s">
        <v>724</v>
      </c>
      <c r="B365" s="20">
        <v>0</v>
      </c>
      <c r="C365" s="21">
        <v>0</v>
      </c>
      <c r="D365" s="25">
        <v>162455.70000000001</v>
      </c>
      <c r="E365" s="25">
        <v>26751.1</v>
      </c>
      <c r="F365" s="21">
        <v>0</v>
      </c>
      <c r="G365" s="22">
        <f t="shared" si="5"/>
        <v>135704.6</v>
      </c>
      <c r="H365" s="21">
        <v>0</v>
      </c>
      <c r="I365" s="21">
        <v>0</v>
      </c>
    </row>
    <row r="366" spans="1:9" ht="15" x14ac:dyDescent="0.25">
      <c r="A366" s="24" t="s">
        <v>725</v>
      </c>
      <c r="B366" s="20">
        <v>0</v>
      </c>
      <c r="C366" s="21">
        <v>0</v>
      </c>
      <c r="D366" s="25">
        <v>10909.8</v>
      </c>
      <c r="E366" s="25">
        <v>0</v>
      </c>
      <c r="F366" s="21">
        <v>0</v>
      </c>
      <c r="G366" s="22">
        <f t="shared" si="5"/>
        <v>10909.8</v>
      </c>
      <c r="H366" s="21">
        <v>0</v>
      </c>
      <c r="I366" s="21">
        <v>0</v>
      </c>
    </row>
    <row r="367" spans="1:9" ht="15" x14ac:dyDescent="0.25">
      <c r="A367" s="24" t="s">
        <v>726</v>
      </c>
      <c r="B367" s="20">
        <v>0</v>
      </c>
      <c r="C367" s="21">
        <v>0</v>
      </c>
      <c r="D367" s="25">
        <v>288788.89999999991</v>
      </c>
      <c r="E367" s="25">
        <v>96665.400000000009</v>
      </c>
      <c r="F367" s="21">
        <v>0</v>
      </c>
      <c r="G367" s="22">
        <f t="shared" si="5"/>
        <v>192123.49999999988</v>
      </c>
      <c r="H367" s="21">
        <v>0</v>
      </c>
      <c r="I367" s="21">
        <v>0</v>
      </c>
    </row>
    <row r="368" spans="1:9" ht="15" x14ac:dyDescent="0.25">
      <c r="A368" s="24" t="s">
        <v>727</v>
      </c>
      <c r="B368" s="20">
        <v>0</v>
      </c>
      <c r="C368" s="21">
        <v>0</v>
      </c>
      <c r="D368" s="25">
        <v>149183.25</v>
      </c>
      <c r="E368" s="25">
        <v>105268.99999999999</v>
      </c>
      <c r="F368" s="21">
        <v>0</v>
      </c>
      <c r="G368" s="22">
        <f t="shared" si="5"/>
        <v>43914.250000000015</v>
      </c>
      <c r="H368" s="21">
        <v>0</v>
      </c>
      <c r="I368" s="21">
        <v>0</v>
      </c>
    </row>
    <row r="369" spans="1:9" ht="15" x14ac:dyDescent="0.25">
      <c r="A369" s="24" t="s">
        <v>728</v>
      </c>
      <c r="B369" s="20">
        <v>0</v>
      </c>
      <c r="C369" s="21">
        <v>0</v>
      </c>
      <c r="D369" s="25">
        <v>81572.700000000012</v>
      </c>
      <c r="E369" s="25">
        <v>0</v>
      </c>
      <c r="F369" s="21">
        <v>0</v>
      </c>
      <c r="G369" s="22">
        <f t="shared" si="5"/>
        <v>81572.700000000012</v>
      </c>
      <c r="H369" s="21">
        <v>0</v>
      </c>
      <c r="I369" s="21">
        <v>0</v>
      </c>
    </row>
    <row r="370" spans="1:9" ht="15" x14ac:dyDescent="0.25">
      <c r="A370" s="24" t="s">
        <v>729</v>
      </c>
      <c r="B370" s="20">
        <v>0</v>
      </c>
      <c r="C370" s="21">
        <v>0</v>
      </c>
      <c r="D370" s="25">
        <v>25560.7</v>
      </c>
      <c r="E370" s="25">
        <v>0</v>
      </c>
      <c r="F370" s="21">
        <v>0</v>
      </c>
      <c r="G370" s="22">
        <f t="shared" si="5"/>
        <v>25560.7</v>
      </c>
      <c r="H370" s="21">
        <v>0</v>
      </c>
      <c r="I370" s="21">
        <v>0</v>
      </c>
    </row>
    <row r="371" spans="1:9" ht="15" x14ac:dyDescent="0.25">
      <c r="A371" s="24" t="s">
        <v>730</v>
      </c>
      <c r="B371" s="20">
        <v>0</v>
      </c>
      <c r="C371" s="21">
        <v>0</v>
      </c>
      <c r="D371" s="25">
        <v>56127.03</v>
      </c>
      <c r="E371" s="25">
        <v>24294.43</v>
      </c>
      <c r="F371" s="21">
        <v>0</v>
      </c>
      <c r="G371" s="22">
        <f t="shared" si="5"/>
        <v>31832.6</v>
      </c>
      <c r="H371" s="21">
        <v>0</v>
      </c>
      <c r="I371" s="21">
        <v>0</v>
      </c>
    </row>
    <row r="372" spans="1:9" ht="15" x14ac:dyDescent="0.25">
      <c r="A372" s="24" t="s">
        <v>731</v>
      </c>
      <c r="B372" s="20">
        <v>0</v>
      </c>
      <c r="C372" s="21">
        <v>0</v>
      </c>
      <c r="D372" s="25">
        <v>8903.4</v>
      </c>
      <c r="E372" s="25">
        <v>0</v>
      </c>
      <c r="F372" s="21">
        <v>0</v>
      </c>
      <c r="G372" s="22">
        <f t="shared" si="5"/>
        <v>8903.4</v>
      </c>
      <c r="H372" s="21">
        <v>0</v>
      </c>
      <c r="I372" s="21">
        <v>0</v>
      </c>
    </row>
    <row r="373" spans="1:9" ht="15" x14ac:dyDescent="0.25">
      <c r="A373" s="24" t="s">
        <v>732</v>
      </c>
      <c r="B373" s="20">
        <v>0</v>
      </c>
      <c r="C373" s="21">
        <v>0</v>
      </c>
      <c r="D373" s="25">
        <v>72150.98</v>
      </c>
      <c r="E373" s="25">
        <v>14410.7</v>
      </c>
      <c r="F373" s="21">
        <v>0</v>
      </c>
      <c r="G373" s="22">
        <f t="shared" si="5"/>
        <v>57740.28</v>
      </c>
      <c r="H373" s="21">
        <v>0</v>
      </c>
      <c r="I373" s="21">
        <v>0</v>
      </c>
    </row>
    <row r="374" spans="1:9" ht="15" x14ac:dyDescent="0.25">
      <c r="A374" s="24" t="s">
        <v>733</v>
      </c>
      <c r="B374" s="20">
        <v>0</v>
      </c>
      <c r="C374" s="21">
        <v>0</v>
      </c>
      <c r="D374" s="25">
        <v>104750.79999999999</v>
      </c>
      <c r="E374" s="25">
        <v>14790</v>
      </c>
      <c r="F374" s="21">
        <v>0</v>
      </c>
      <c r="G374" s="22">
        <f t="shared" si="5"/>
        <v>89960.799999999988</v>
      </c>
      <c r="H374" s="21">
        <v>0</v>
      </c>
      <c r="I374" s="21">
        <v>0</v>
      </c>
    </row>
    <row r="375" spans="1:9" ht="15" x14ac:dyDescent="0.25">
      <c r="A375" s="24" t="s">
        <v>734</v>
      </c>
      <c r="B375" s="20">
        <v>0</v>
      </c>
      <c r="C375" s="21">
        <v>0</v>
      </c>
      <c r="D375" s="25">
        <v>84498.7</v>
      </c>
      <c r="E375" s="25">
        <v>24494.800000000003</v>
      </c>
      <c r="F375" s="21">
        <v>0</v>
      </c>
      <c r="G375" s="22">
        <f t="shared" si="5"/>
        <v>60003.899999999994</v>
      </c>
      <c r="H375" s="21">
        <v>0</v>
      </c>
      <c r="I375" s="21">
        <v>0</v>
      </c>
    </row>
    <row r="376" spans="1:9" ht="15" x14ac:dyDescent="0.25">
      <c r="A376" s="24" t="s">
        <v>735</v>
      </c>
      <c r="B376" s="20">
        <v>0</v>
      </c>
      <c r="C376" s="21">
        <v>0</v>
      </c>
      <c r="D376" s="25">
        <v>31350</v>
      </c>
      <c r="E376" s="25">
        <v>800</v>
      </c>
      <c r="F376" s="21">
        <v>0</v>
      </c>
      <c r="G376" s="22">
        <f t="shared" si="5"/>
        <v>30550</v>
      </c>
      <c r="H376" s="21">
        <v>0</v>
      </c>
      <c r="I376" s="21">
        <v>0</v>
      </c>
    </row>
    <row r="377" spans="1:9" ht="15" x14ac:dyDescent="0.25">
      <c r="A377" s="24" t="s">
        <v>736</v>
      </c>
      <c r="B377" s="20">
        <v>0</v>
      </c>
      <c r="C377" s="21">
        <v>0</v>
      </c>
      <c r="D377" s="25">
        <v>217842.79</v>
      </c>
      <c r="E377" s="25">
        <v>116015</v>
      </c>
      <c r="F377" s="21">
        <v>0</v>
      </c>
      <c r="G377" s="22">
        <f t="shared" si="5"/>
        <v>101827.79000000001</v>
      </c>
      <c r="H377" s="21">
        <v>0</v>
      </c>
      <c r="I377" s="21">
        <v>0</v>
      </c>
    </row>
    <row r="378" spans="1:9" ht="15" x14ac:dyDescent="0.25">
      <c r="A378" s="24" t="s">
        <v>737</v>
      </c>
      <c r="B378" s="20">
        <v>0</v>
      </c>
      <c r="C378" s="21">
        <v>0</v>
      </c>
      <c r="D378" s="25">
        <v>38939.199999999997</v>
      </c>
      <c r="E378" s="25">
        <v>12286</v>
      </c>
      <c r="F378" s="21">
        <v>0</v>
      </c>
      <c r="G378" s="22">
        <f t="shared" si="5"/>
        <v>26653.199999999997</v>
      </c>
      <c r="H378" s="21">
        <v>0</v>
      </c>
      <c r="I378" s="21">
        <v>0</v>
      </c>
    </row>
    <row r="379" spans="1:9" ht="15" x14ac:dyDescent="0.25">
      <c r="A379" s="24" t="s">
        <v>738</v>
      </c>
      <c r="B379" s="20">
        <v>0</v>
      </c>
      <c r="C379" s="21">
        <v>0</v>
      </c>
      <c r="D379" s="25">
        <v>949153.02</v>
      </c>
      <c r="E379" s="25">
        <v>812578.9800000001</v>
      </c>
      <c r="F379" s="21">
        <v>0</v>
      </c>
      <c r="G379" s="22">
        <f t="shared" si="5"/>
        <v>136574.03999999992</v>
      </c>
      <c r="H379" s="21">
        <v>0</v>
      </c>
      <c r="I379" s="21">
        <v>0</v>
      </c>
    </row>
    <row r="380" spans="1:9" ht="15" x14ac:dyDescent="0.25">
      <c r="A380" s="24" t="s">
        <v>739</v>
      </c>
      <c r="B380" s="20">
        <v>0</v>
      </c>
      <c r="C380" s="21">
        <v>0</v>
      </c>
      <c r="D380" s="25">
        <v>1072016.8200000003</v>
      </c>
      <c r="E380" s="25">
        <v>875705.06999999972</v>
      </c>
      <c r="F380" s="21">
        <v>0</v>
      </c>
      <c r="G380" s="22">
        <f t="shared" si="5"/>
        <v>196311.75000000058</v>
      </c>
      <c r="H380" s="21">
        <v>0</v>
      </c>
      <c r="I380" s="21">
        <v>0</v>
      </c>
    </row>
    <row r="381" spans="1:9" ht="15" x14ac:dyDescent="0.25">
      <c r="A381" s="24" t="s">
        <v>740</v>
      </c>
      <c r="B381" s="20">
        <v>0</v>
      </c>
      <c r="C381" s="21">
        <v>0</v>
      </c>
      <c r="D381" s="25">
        <v>695054.70000000007</v>
      </c>
      <c r="E381" s="25">
        <v>562386.60000000033</v>
      </c>
      <c r="F381" s="21">
        <v>0</v>
      </c>
      <c r="G381" s="22">
        <f t="shared" si="5"/>
        <v>132668.09999999974</v>
      </c>
      <c r="H381" s="21">
        <v>0</v>
      </c>
      <c r="I381" s="21">
        <v>0</v>
      </c>
    </row>
    <row r="382" spans="1:9" ht="15" x14ac:dyDescent="0.25">
      <c r="A382" s="24" t="s">
        <v>741</v>
      </c>
      <c r="B382" s="20">
        <v>0</v>
      </c>
      <c r="C382" s="21">
        <v>0</v>
      </c>
      <c r="D382" s="25">
        <v>1008581.4</v>
      </c>
      <c r="E382" s="25">
        <v>873409.20000000007</v>
      </c>
      <c r="F382" s="21">
        <v>0</v>
      </c>
      <c r="G382" s="22">
        <f t="shared" si="5"/>
        <v>135172.19999999995</v>
      </c>
      <c r="H382" s="21">
        <v>0</v>
      </c>
      <c r="I382" s="21">
        <v>0</v>
      </c>
    </row>
    <row r="383" spans="1:9" ht="15" x14ac:dyDescent="0.25">
      <c r="A383" s="24" t="s">
        <v>742</v>
      </c>
      <c r="B383" s="20">
        <v>0</v>
      </c>
      <c r="C383" s="21">
        <v>0</v>
      </c>
      <c r="D383" s="25">
        <v>1238352.3799999994</v>
      </c>
      <c r="E383" s="25">
        <v>1035130.3799999998</v>
      </c>
      <c r="F383" s="21">
        <v>0</v>
      </c>
      <c r="G383" s="22">
        <f t="shared" si="5"/>
        <v>203221.99999999965</v>
      </c>
      <c r="H383" s="21">
        <v>0</v>
      </c>
      <c r="I383" s="21">
        <v>0</v>
      </c>
    </row>
    <row r="384" spans="1:9" ht="15" x14ac:dyDescent="0.25">
      <c r="A384" s="24" t="s">
        <v>743</v>
      </c>
      <c r="B384" s="20">
        <v>0</v>
      </c>
      <c r="C384" s="21">
        <v>0</v>
      </c>
      <c r="D384" s="25">
        <v>82220.599999999991</v>
      </c>
      <c r="E384" s="25">
        <v>1046.5999999999999</v>
      </c>
      <c r="F384" s="21">
        <v>0</v>
      </c>
      <c r="G384" s="22">
        <f t="shared" si="5"/>
        <v>81173.999999999985</v>
      </c>
      <c r="H384" s="21">
        <v>0</v>
      </c>
      <c r="I384" s="21">
        <v>0</v>
      </c>
    </row>
    <row r="385" spans="1:9" ht="15" x14ac:dyDescent="0.25">
      <c r="A385" s="24" t="s">
        <v>744</v>
      </c>
      <c r="B385" s="20">
        <v>0</v>
      </c>
      <c r="C385" s="21">
        <v>0</v>
      </c>
      <c r="D385" s="25">
        <v>1377745.1000000008</v>
      </c>
      <c r="E385" s="25">
        <v>1110244.5500000003</v>
      </c>
      <c r="F385" s="21">
        <v>0</v>
      </c>
      <c r="G385" s="22">
        <f t="shared" si="5"/>
        <v>267500.55000000051</v>
      </c>
      <c r="H385" s="21">
        <v>0</v>
      </c>
      <c r="I385" s="21">
        <v>0</v>
      </c>
    </row>
    <row r="386" spans="1:9" ht="15" x14ac:dyDescent="0.25">
      <c r="A386" s="24" t="s">
        <v>745</v>
      </c>
      <c r="B386" s="20">
        <v>0</v>
      </c>
      <c r="C386" s="21">
        <v>0</v>
      </c>
      <c r="D386" s="25">
        <v>1203184.8299999998</v>
      </c>
      <c r="E386" s="25">
        <v>915940.4</v>
      </c>
      <c r="F386" s="21">
        <v>0</v>
      </c>
      <c r="G386" s="22">
        <f t="shared" si="5"/>
        <v>287244.42999999982</v>
      </c>
      <c r="H386" s="21">
        <v>0</v>
      </c>
      <c r="I386" s="21">
        <v>0</v>
      </c>
    </row>
    <row r="387" spans="1:9" ht="15" x14ac:dyDescent="0.25">
      <c r="A387" s="24" t="s">
        <v>746</v>
      </c>
      <c r="B387" s="20">
        <v>0</v>
      </c>
      <c r="C387" s="21">
        <v>0</v>
      </c>
      <c r="D387" s="25">
        <v>767594.3</v>
      </c>
      <c r="E387" s="25">
        <v>593303.49999999988</v>
      </c>
      <c r="F387" s="21">
        <v>0</v>
      </c>
      <c r="G387" s="22">
        <f t="shared" si="5"/>
        <v>174290.80000000016</v>
      </c>
      <c r="H387" s="21">
        <v>0</v>
      </c>
      <c r="I387" s="21">
        <v>0</v>
      </c>
    </row>
    <row r="388" spans="1:9" ht="15" x14ac:dyDescent="0.25">
      <c r="A388" s="24" t="s">
        <v>747</v>
      </c>
      <c r="B388" s="20">
        <v>0</v>
      </c>
      <c r="C388" s="21">
        <v>0</v>
      </c>
      <c r="D388" s="25">
        <v>431773.09999999992</v>
      </c>
      <c r="E388" s="25">
        <v>266007.40000000002</v>
      </c>
      <c r="F388" s="21">
        <v>0</v>
      </c>
      <c r="G388" s="22">
        <f t="shared" si="5"/>
        <v>165765.6999999999</v>
      </c>
      <c r="H388" s="21">
        <v>0</v>
      </c>
      <c r="I388" s="21">
        <v>0</v>
      </c>
    </row>
    <row r="389" spans="1:9" ht="15" x14ac:dyDescent="0.25">
      <c r="A389" s="24" t="s">
        <v>748</v>
      </c>
      <c r="B389" s="20">
        <v>0</v>
      </c>
      <c r="C389" s="21">
        <v>0</v>
      </c>
      <c r="D389" s="25">
        <v>766445.43</v>
      </c>
      <c r="E389" s="25">
        <v>566679.90000000014</v>
      </c>
      <c r="F389" s="21">
        <v>0</v>
      </c>
      <c r="G389" s="22">
        <f t="shared" si="5"/>
        <v>199765.52999999991</v>
      </c>
      <c r="H389" s="21">
        <v>0</v>
      </c>
      <c r="I389" s="21">
        <v>0</v>
      </c>
    </row>
    <row r="390" spans="1:9" ht="15" x14ac:dyDescent="0.25">
      <c r="A390" s="24" t="s">
        <v>749</v>
      </c>
      <c r="B390" s="20">
        <v>0</v>
      </c>
      <c r="C390" s="21">
        <v>0</v>
      </c>
      <c r="D390" s="25">
        <v>1515623.7999999996</v>
      </c>
      <c r="E390" s="25">
        <v>1283754.7000000004</v>
      </c>
      <c r="F390" s="21">
        <v>0</v>
      </c>
      <c r="G390" s="22">
        <f t="shared" si="5"/>
        <v>231869.09999999916</v>
      </c>
      <c r="H390" s="21">
        <v>0</v>
      </c>
      <c r="I390" s="21">
        <v>0</v>
      </c>
    </row>
    <row r="391" spans="1:9" ht="15" x14ac:dyDescent="0.25">
      <c r="A391" s="24" t="s">
        <v>750</v>
      </c>
      <c r="B391" s="20">
        <v>0</v>
      </c>
      <c r="C391" s="21">
        <v>0</v>
      </c>
      <c r="D391" s="25">
        <v>2105650.4300000011</v>
      </c>
      <c r="E391" s="25">
        <v>1851300.4100000006</v>
      </c>
      <c r="F391" s="21">
        <v>0</v>
      </c>
      <c r="G391" s="22">
        <f t="shared" ref="G391:G454" si="6">D391-E391</f>
        <v>254350.02000000048</v>
      </c>
      <c r="H391" s="21">
        <v>0</v>
      </c>
      <c r="I391" s="21">
        <v>0</v>
      </c>
    </row>
    <row r="392" spans="1:9" ht="15" x14ac:dyDescent="0.25">
      <c r="A392" s="24" t="s">
        <v>751</v>
      </c>
      <c r="B392" s="20">
        <v>0</v>
      </c>
      <c r="C392" s="21">
        <v>0</v>
      </c>
      <c r="D392" s="25">
        <v>1970197.1999999988</v>
      </c>
      <c r="E392" s="25">
        <v>1537608.0599999996</v>
      </c>
      <c r="F392" s="21">
        <v>0</v>
      </c>
      <c r="G392" s="22">
        <f t="shared" si="6"/>
        <v>432589.1399999992</v>
      </c>
      <c r="H392" s="21">
        <v>0</v>
      </c>
      <c r="I392" s="21">
        <v>0</v>
      </c>
    </row>
    <row r="393" spans="1:9" ht="15" x14ac:dyDescent="0.25">
      <c r="A393" s="24" t="s">
        <v>752</v>
      </c>
      <c r="B393" s="20">
        <v>0</v>
      </c>
      <c r="C393" s="21">
        <v>0</v>
      </c>
      <c r="D393" s="25">
        <v>1927131.1000000008</v>
      </c>
      <c r="E393" s="25">
        <v>1629677.4600000016</v>
      </c>
      <c r="F393" s="21">
        <v>0</v>
      </c>
      <c r="G393" s="22">
        <f t="shared" si="6"/>
        <v>297453.6399999992</v>
      </c>
      <c r="H393" s="21">
        <v>0</v>
      </c>
      <c r="I393" s="21">
        <v>0</v>
      </c>
    </row>
    <row r="394" spans="1:9" ht="15" x14ac:dyDescent="0.25">
      <c r="A394" s="24" t="s">
        <v>753</v>
      </c>
      <c r="B394" s="20">
        <v>0</v>
      </c>
      <c r="C394" s="21">
        <v>0</v>
      </c>
      <c r="D394" s="25">
        <v>754964.4299999997</v>
      </c>
      <c r="E394" s="25">
        <v>567787.7999999997</v>
      </c>
      <c r="F394" s="21">
        <v>0</v>
      </c>
      <c r="G394" s="22">
        <f t="shared" si="6"/>
        <v>187176.63</v>
      </c>
      <c r="H394" s="21">
        <v>0</v>
      </c>
      <c r="I394" s="21">
        <v>0</v>
      </c>
    </row>
    <row r="395" spans="1:9" ht="15" x14ac:dyDescent="0.25">
      <c r="A395" s="24" t="s">
        <v>754</v>
      </c>
      <c r="B395" s="20">
        <v>0</v>
      </c>
      <c r="C395" s="21">
        <v>0</v>
      </c>
      <c r="D395" s="25">
        <v>747653.2200000002</v>
      </c>
      <c r="E395" s="25">
        <v>588009.62</v>
      </c>
      <c r="F395" s="21">
        <v>0</v>
      </c>
      <c r="G395" s="22">
        <f t="shared" si="6"/>
        <v>159643.60000000021</v>
      </c>
      <c r="H395" s="21">
        <v>0</v>
      </c>
      <c r="I395" s="21">
        <v>0</v>
      </c>
    </row>
    <row r="396" spans="1:9" ht="15" x14ac:dyDescent="0.25">
      <c r="A396" s="24" t="s">
        <v>755</v>
      </c>
      <c r="B396" s="20">
        <v>0</v>
      </c>
      <c r="C396" s="21">
        <v>0</v>
      </c>
      <c r="D396" s="25">
        <v>871850.57</v>
      </c>
      <c r="E396" s="25">
        <v>659873.50999999989</v>
      </c>
      <c r="F396" s="21">
        <v>0</v>
      </c>
      <c r="G396" s="22">
        <f t="shared" si="6"/>
        <v>211977.06000000006</v>
      </c>
      <c r="H396" s="21">
        <v>0</v>
      </c>
      <c r="I396" s="21">
        <v>0</v>
      </c>
    </row>
    <row r="397" spans="1:9" ht="15" x14ac:dyDescent="0.25">
      <c r="A397" s="24" t="s">
        <v>756</v>
      </c>
      <c r="B397" s="20">
        <v>0</v>
      </c>
      <c r="C397" s="21">
        <v>0</v>
      </c>
      <c r="D397" s="25">
        <v>468598.89999999997</v>
      </c>
      <c r="E397" s="25">
        <v>259846.80000000002</v>
      </c>
      <c r="F397" s="21">
        <v>0</v>
      </c>
      <c r="G397" s="22">
        <f t="shared" si="6"/>
        <v>208752.09999999995</v>
      </c>
      <c r="H397" s="21">
        <v>0</v>
      </c>
      <c r="I397" s="21">
        <v>0</v>
      </c>
    </row>
    <row r="398" spans="1:9" ht="15" x14ac:dyDescent="0.25">
      <c r="A398" s="24" t="s">
        <v>757</v>
      </c>
      <c r="B398" s="20">
        <v>0</v>
      </c>
      <c r="C398" s="21">
        <v>0</v>
      </c>
      <c r="D398" s="25">
        <v>539341.82000000018</v>
      </c>
      <c r="E398" s="25">
        <v>393480.44000000006</v>
      </c>
      <c r="F398" s="21">
        <v>0</v>
      </c>
      <c r="G398" s="22">
        <f t="shared" si="6"/>
        <v>145861.38000000012</v>
      </c>
      <c r="H398" s="21">
        <v>0</v>
      </c>
      <c r="I398" s="21">
        <v>0</v>
      </c>
    </row>
    <row r="399" spans="1:9" ht="15" x14ac:dyDescent="0.25">
      <c r="A399" s="24" t="s">
        <v>758</v>
      </c>
      <c r="B399" s="20">
        <v>0</v>
      </c>
      <c r="C399" s="21">
        <v>0</v>
      </c>
      <c r="D399" s="25">
        <v>841643.53000000026</v>
      </c>
      <c r="E399" s="25">
        <v>621381.23</v>
      </c>
      <c r="F399" s="21">
        <v>0</v>
      </c>
      <c r="G399" s="22">
        <f t="shared" si="6"/>
        <v>220262.30000000028</v>
      </c>
      <c r="H399" s="21">
        <v>0</v>
      </c>
      <c r="I399" s="21">
        <v>0</v>
      </c>
    </row>
    <row r="400" spans="1:9" ht="15" x14ac:dyDescent="0.25">
      <c r="A400" s="24" t="s">
        <v>759</v>
      </c>
      <c r="B400" s="20">
        <v>0</v>
      </c>
      <c r="C400" s="21">
        <v>0</v>
      </c>
      <c r="D400" s="25">
        <v>1356112.1600000001</v>
      </c>
      <c r="E400" s="25">
        <v>984659.87000000011</v>
      </c>
      <c r="F400" s="21">
        <v>0</v>
      </c>
      <c r="G400" s="22">
        <f t="shared" si="6"/>
        <v>371452.29000000004</v>
      </c>
      <c r="H400" s="21">
        <v>0</v>
      </c>
      <c r="I400" s="21">
        <v>0</v>
      </c>
    </row>
    <row r="401" spans="1:9" ht="15" x14ac:dyDescent="0.25">
      <c r="A401" s="24" t="s">
        <v>760</v>
      </c>
      <c r="B401" s="20">
        <v>0</v>
      </c>
      <c r="C401" s="21">
        <v>0</v>
      </c>
      <c r="D401" s="25">
        <v>856480.77000000025</v>
      </c>
      <c r="E401" s="25">
        <v>625603.97000000044</v>
      </c>
      <c r="F401" s="21">
        <v>0</v>
      </c>
      <c r="G401" s="22">
        <f t="shared" si="6"/>
        <v>230876.79999999981</v>
      </c>
      <c r="H401" s="21">
        <v>0</v>
      </c>
      <c r="I401" s="21">
        <v>0</v>
      </c>
    </row>
    <row r="402" spans="1:9" ht="15" x14ac:dyDescent="0.25">
      <c r="A402" s="24" t="s">
        <v>761</v>
      </c>
      <c r="B402" s="20">
        <v>0</v>
      </c>
      <c r="C402" s="21">
        <v>0</v>
      </c>
      <c r="D402" s="25">
        <v>1499493.7200000004</v>
      </c>
      <c r="E402" s="25">
        <v>1264804.4600000004</v>
      </c>
      <c r="F402" s="21">
        <v>0</v>
      </c>
      <c r="G402" s="22">
        <f t="shared" si="6"/>
        <v>234689.26</v>
      </c>
      <c r="H402" s="21">
        <v>0</v>
      </c>
      <c r="I402" s="21">
        <v>0</v>
      </c>
    </row>
    <row r="403" spans="1:9" ht="15" x14ac:dyDescent="0.25">
      <c r="A403" s="24" t="s">
        <v>762</v>
      </c>
      <c r="B403" s="20">
        <v>0</v>
      </c>
      <c r="C403" s="21">
        <v>0</v>
      </c>
      <c r="D403" s="25">
        <v>1164031.4000000001</v>
      </c>
      <c r="E403" s="25">
        <v>553578.39999999991</v>
      </c>
      <c r="F403" s="21">
        <v>0</v>
      </c>
      <c r="G403" s="22">
        <f t="shared" si="6"/>
        <v>610453.00000000023</v>
      </c>
      <c r="H403" s="21">
        <v>0</v>
      </c>
      <c r="I403" s="21">
        <v>0</v>
      </c>
    </row>
    <row r="404" spans="1:9" ht="15" x14ac:dyDescent="0.25">
      <c r="A404" s="24" t="s">
        <v>763</v>
      </c>
      <c r="B404" s="20">
        <v>0</v>
      </c>
      <c r="C404" s="21">
        <v>0</v>
      </c>
      <c r="D404" s="25">
        <v>2033154.4000000001</v>
      </c>
      <c r="E404" s="25">
        <v>1056111.8999999999</v>
      </c>
      <c r="F404" s="21">
        <v>0</v>
      </c>
      <c r="G404" s="22">
        <f t="shared" si="6"/>
        <v>977042.50000000023</v>
      </c>
      <c r="H404" s="21">
        <v>0</v>
      </c>
      <c r="I404" s="21">
        <v>0</v>
      </c>
    </row>
    <row r="405" spans="1:9" ht="15" x14ac:dyDescent="0.25">
      <c r="A405" s="24" t="s">
        <v>764</v>
      </c>
      <c r="B405" s="20">
        <v>0</v>
      </c>
      <c r="C405" s="21">
        <v>0</v>
      </c>
      <c r="D405" s="25">
        <v>986368.69999999972</v>
      </c>
      <c r="E405" s="25">
        <v>758099.73999999976</v>
      </c>
      <c r="F405" s="21">
        <v>0</v>
      </c>
      <c r="G405" s="22">
        <f t="shared" si="6"/>
        <v>228268.95999999996</v>
      </c>
      <c r="H405" s="21">
        <v>0</v>
      </c>
      <c r="I405" s="21">
        <v>0</v>
      </c>
    </row>
    <row r="406" spans="1:9" ht="15" x14ac:dyDescent="0.25">
      <c r="A406" s="24" t="s">
        <v>765</v>
      </c>
      <c r="B406" s="20">
        <v>0</v>
      </c>
      <c r="C406" s="21">
        <v>0</v>
      </c>
      <c r="D406" s="25">
        <v>1511101.0999999996</v>
      </c>
      <c r="E406" s="25">
        <v>1103854.9600000002</v>
      </c>
      <c r="F406" s="21">
        <v>0</v>
      </c>
      <c r="G406" s="22">
        <f t="shared" si="6"/>
        <v>407246.13999999943</v>
      </c>
      <c r="H406" s="21">
        <v>0</v>
      </c>
      <c r="I406" s="21">
        <v>0</v>
      </c>
    </row>
    <row r="407" spans="1:9" ht="15" x14ac:dyDescent="0.25">
      <c r="A407" s="24" t="s">
        <v>766</v>
      </c>
      <c r="B407" s="20">
        <v>0</v>
      </c>
      <c r="C407" s="21">
        <v>0</v>
      </c>
      <c r="D407" s="25">
        <v>813511.60000000009</v>
      </c>
      <c r="E407" s="25">
        <v>674249.3</v>
      </c>
      <c r="F407" s="21">
        <v>0</v>
      </c>
      <c r="G407" s="22">
        <f t="shared" si="6"/>
        <v>139262.30000000005</v>
      </c>
      <c r="H407" s="21">
        <v>0</v>
      </c>
      <c r="I407" s="21">
        <v>0</v>
      </c>
    </row>
    <row r="408" spans="1:9" ht="15" x14ac:dyDescent="0.25">
      <c r="A408" s="24" t="s">
        <v>767</v>
      </c>
      <c r="B408" s="20">
        <v>0</v>
      </c>
      <c r="C408" s="21">
        <v>0</v>
      </c>
      <c r="D408" s="25">
        <v>626644.69999999984</v>
      </c>
      <c r="E408" s="25">
        <v>450590.8</v>
      </c>
      <c r="F408" s="21">
        <v>0</v>
      </c>
      <c r="G408" s="22">
        <f t="shared" si="6"/>
        <v>176053.89999999985</v>
      </c>
      <c r="H408" s="21">
        <v>0</v>
      </c>
      <c r="I408" s="21">
        <v>0</v>
      </c>
    </row>
    <row r="409" spans="1:9" ht="15" x14ac:dyDescent="0.25">
      <c r="A409" s="24" t="s">
        <v>768</v>
      </c>
      <c r="B409" s="20">
        <v>0</v>
      </c>
      <c r="C409" s="21">
        <v>0</v>
      </c>
      <c r="D409" s="25">
        <v>51798.559999999998</v>
      </c>
      <c r="E409" s="25">
        <v>45171.360000000001</v>
      </c>
      <c r="F409" s="21">
        <v>0</v>
      </c>
      <c r="G409" s="22">
        <f t="shared" si="6"/>
        <v>6627.1999999999971</v>
      </c>
      <c r="H409" s="21">
        <v>0</v>
      </c>
      <c r="I409" s="21">
        <v>0</v>
      </c>
    </row>
    <row r="410" spans="1:9" ht="15" x14ac:dyDescent="0.25">
      <c r="A410" s="24" t="s">
        <v>769</v>
      </c>
      <c r="B410" s="20">
        <v>0</v>
      </c>
      <c r="C410" s="21">
        <v>0</v>
      </c>
      <c r="D410" s="25">
        <v>12247.4</v>
      </c>
      <c r="E410" s="25">
        <v>11954.4</v>
      </c>
      <c r="F410" s="21">
        <v>0</v>
      </c>
      <c r="G410" s="22">
        <f t="shared" si="6"/>
        <v>293</v>
      </c>
      <c r="H410" s="21">
        <v>0</v>
      </c>
      <c r="I410" s="21">
        <v>0</v>
      </c>
    </row>
    <row r="411" spans="1:9" ht="15" x14ac:dyDescent="0.25">
      <c r="A411" s="24" t="s">
        <v>770</v>
      </c>
      <c r="B411" s="20">
        <v>0</v>
      </c>
      <c r="C411" s="21">
        <v>0</v>
      </c>
      <c r="D411" s="25">
        <v>808244.80000000016</v>
      </c>
      <c r="E411" s="25">
        <v>632709.62000000023</v>
      </c>
      <c r="F411" s="21">
        <v>0</v>
      </c>
      <c r="G411" s="22">
        <f t="shared" si="6"/>
        <v>175535.17999999993</v>
      </c>
      <c r="H411" s="21">
        <v>0</v>
      </c>
      <c r="I411" s="21">
        <v>0</v>
      </c>
    </row>
    <row r="412" spans="1:9" ht="15" x14ac:dyDescent="0.25">
      <c r="A412" s="24" t="s">
        <v>771</v>
      </c>
      <c r="B412" s="20">
        <v>0</v>
      </c>
      <c r="C412" s="21">
        <v>0</v>
      </c>
      <c r="D412" s="25">
        <v>544737.77999999991</v>
      </c>
      <c r="E412" s="25">
        <v>426626.82999999996</v>
      </c>
      <c r="F412" s="21">
        <v>0</v>
      </c>
      <c r="G412" s="22">
        <f t="shared" si="6"/>
        <v>118110.94999999995</v>
      </c>
      <c r="H412" s="21">
        <v>0</v>
      </c>
      <c r="I412" s="21">
        <v>0</v>
      </c>
    </row>
    <row r="413" spans="1:9" ht="15" x14ac:dyDescent="0.25">
      <c r="A413" s="24" t="s">
        <v>772</v>
      </c>
      <c r="B413" s="20">
        <v>0</v>
      </c>
      <c r="C413" s="21">
        <v>0</v>
      </c>
      <c r="D413" s="25">
        <v>1198778.26</v>
      </c>
      <c r="E413" s="25">
        <v>671003.9500000003</v>
      </c>
      <c r="F413" s="21">
        <v>0</v>
      </c>
      <c r="G413" s="22">
        <f t="shared" si="6"/>
        <v>527774.30999999971</v>
      </c>
      <c r="H413" s="21">
        <v>0</v>
      </c>
      <c r="I413" s="21">
        <v>0</v>
      </c>
    </row>
    <row r="414" spans="1:9" ht="15" x14ac:dyDescent="0.25">
      <c r="A414" s="24" t="s">
        <v>773</v>
      </c>
      <c r="B414" s="20">
        <v>0</v>
      </c>
      <c r="C414" s="21">
        <v>0</v>
      </c>
      <c r="D414" s="25">
        <v>1159511.0999999992</v>
      </c>
      <c r="E414" s="25">
        <v>886731.01999999979</v>
      </c>
      <c r="F414" s="21">
        <v>0</v>
      </c>
      <c r="G414" s="22">
        <f t="shared" si="6"/>
        <v>272780.07999999938</v>
      </c>
      <c r="H414" s="21">
        <v>0</v>
      </c>
      <c r="I414" s="21">
        <v>0</v>
      </c>
    </row>
    <row r="415" spans="1:9" ht="15" x14ac:dyDescent="0.25">
      <c r="A415" s="24" t="s">
        <v>774</v>
      </c>
      <c r="B415" s="20">
        <v>0</v>
      </c>
      <c r="C415" s="21">
        <v>0</v>
      </c>
      <c r="D415" s="25">
        <v>1268581.4199999995</v>
      </c>
      <c r="E415" s="25">
        <v>1095602.26</v>
      </c>
      <c r="F415" s="21">
        <v>0</v>
      </c>
      <c r="G415" s="22">
        <f t="shared" si="6"/>
        <v>172979.15999999945</v>
      </c>
      <c r="H415" s="21">
        <v>0</v>
      </c>
      <c r="I415" s="21">
        <v>0</v>
      </c>
    </row>
    <row r="416" spans="1:9" ht="15" x14ac:dyDescent="0.25">
      <c r="A416" s="24" t="s">
        <v>775</v>
      </c>
      <c r="B416" s="20">
        <v>0</v>
      </c>
      <c r="C416" s="21">
        <v>0</v>
      </c>
      <c r="D416" s="25">
        <v>996840.79999999993</v>
      </c>
      <c r="E416" s="25">
        <v>664778.39999999991</v>
      </c>
      <c r="F416" s="21">
        <v>0</v>
      </c>
      <c r="G416" s="22">
        <f t="shared" si="6"/>
        <v>332062.40000000002</v>
      </c>
      <c r="H416" s="21">
        <v>0</v>
      </c>
      <c r="I416" s="21">
        <v>0</v>
      </c>
    </row>
    <row r="417" spans="1:9" ht="15" x14ac:dyDescent="0.25">
      <c r="A417" s="24" t="s">
        <v>776</v>
      </c>
      <c r="B417" s="20">
        <v>0</v>
      </c>
      <c r="C417" s="21">
        <v>0</v>
      </c>
      <c r="D417" s="25">
        <v>1728415.0499999996</v>
      </c>
      <c r="E417" s="25">
        <v>809666.52999999991</v>
      </c>
      <c r="F417" s="21">
        <v>0</v>
      </c>
      <c r="G417" s="22">
        <f t="shared" si="6"/>
        <v>918748.51999999967</v>
      </c>
      <c r="H417" s="21">
        <v>0</v>
      </c>
      <c r="I417" s="21">
        <v>0</v>
      </c>
    </row>
    <row r="418" spans="1:9" ht="15" x14ac:dyDescent="0.25">
      <c r="A418" s="24" t="s">
        <v>777</v>
      </c>
      <c r="B418" s="20">
        <v>0</v>
      </c>
      <c r="C418" s="21">
        <v>0</v>
      </c>
      <c r="D418" s="25">
        <v>387376.74</v>
      </c>
      <c r="E418" s="25">
        <v>345654.57000000007</v>
      </c>
      <c r="F418" s="21">
        <v>0</v>
      </c>
      <c r="G418" s="22">
        <f t="shared" si="6"/>
        <v>41722.169999999925</v>
      </c>
      <c r="H418" s="21">
        <v>0</v>
      </c>
      <c r="I418" s="21">
        <v>0</v>
      </c>
    </row>
    <row r="419" spans="1:9" ht="15" x14ac:dyDescent="0.25">
      <c r="A419" s="24" t="s">
        <v>778</v>
      </c>
      <c r="B419" s="20">
        <v>0</v>
      </c>
      <c r="C419" s="21">
        <v>0</v>
      </c>
      <c r="D419" s="25">
        <v>1462670</v>
      </c>
      <c r="E419" s="25">
        <v>1020436.6000000001</v>
      </c>
      <c r="F419" s="21">
        <v>0</v>
      </c>
      <c r="G419" s="22">
        <f t="shared" si="6"/>
        <v>442233.39999999991</v>
      </c>
      <c r="H419" s="21">
        <v>0</v>
      </c>
      <c r="I419" s="21">
        <v>0</v>
      </c>
    </row>
    <row r="420" spans="1:9" ht="15" x14ac:dyDescent="0.25">
      <c r="A420" s="24" t="s">
        <v>779</v>
      </c>
      <c r="B420" s="20">
        <v>0</v>
      </c>
      <c r="C420" s="21">
        <v>0</v>
      </c>
      <c r="D420" s="25">
        <v>1528708.01</v>
      </c>
      <c r="E420" s="25">
        <v>921683.31000000029</v>
      </c>
      <c r="F420" s="21">
        <v>0</v>
      </c>
      <c r="G420" s="22">
        <f t="shared" si="6"/>
        <v>607024.69999999972</v>
      </c>
      <c r="H420" s="21">
        <v>0</v>
      </c>
      <c r="I420" s="21">
        <v>0</v>
      </c>
    </row>
    <row r="421" spans="1:9" ht="15" x14ac:dyDescent="0.25">
      <c r="A421" s="24" t="s">
        <v>780</v>
      </c>
      <c r="B421" s="20">
        <v>0</v>
      </c>
      <c r="C421" s="21">
        <v>0</v>
      </c>
      <c r="D421" s="25">
        <v>934716.4</v>
      </c>
      <c r="E421" s="25">
        <v>582515.79999999981</v>
      </c>
      <c r="F421" s="21">
        <v>0</v>
      </c>
      <c r="G421" s="22">
        <f t="shared" si="6"/>
        <v>352200.60000000021</v>
      </c>
      <c r="H421" s="21">
        <v>0</v>
      </c>
      <c r="I421" s="21">
        <v>0</v>
      </c>
    </row>
    <row r="422" spans="1:9" ht="15" x14ac:dyDescent="0.25">
      <c r="A422" s="24" t="s">
        <v>781</v>
      </c>
      <c r="B422" s="20">
        <v>0</v>
      </c>
      <c r="C422" s="21">
        <v>0</v>
      </c>
      <c r="D422" s="25">
        <v>1014909.5</v>
      </c>
      <c r="E422" s="25">
        <v>654061.47</v>
      </c>
      <c r="F422" s="21">
        <v>0</v>
      </c>
      <c r="G422" s="22">
        <f t="shared" si="6"/>
        <v>360848.03</v>
      </c>
      <c r="H422" s="21">
        <v>0</v>
      </c>
      <c r="I422" s="21">
        <v>0</v>
      </c>
    </row>
    <row r="423" spans="1:9" ht="15" x14ac:dyDescent="0.25">
      <c r="A423" s="24" t="s">
        <v>782</v>
      </c>
      <c r="B423" s="20">
        <v>0</v>
      </c>
      <c r="C423" s="21">
        <v>0</v>
      </c>
      <c r="D423" s="25">
        <v>12540</v>
      </c>
      <c r="E423" s="25">
        <v>0</v>
      </c>
      <c r="F423" s="21">
        <v>0</v>
      </c>
      <c r="G423" s="22">
        <f t="shared" si="6"/>
        <v>12540</v>
      </c>
      <c r="H423" s="21">
        <v>0</v>
      </c>
      <c r="I423" s="21">
        <v>0</v>
      </c>
    </row>
    <row r="424" spans="1:9" ht="15" x14ac:dyDescent="0.25">
      <c r="A424" s="24" t="s">
        <v>783</v>
      </c>
      <c r="B424" s="20">
        <v>0</v>
      </c>
      <c r="C424" s="21">
        <v>0</v>
      </c>
      <c r="D424" s="25">
        <v>967586.49999999977</v>
      </c>
      <c r="E424" s="25">
        <v>424821.21</v>
      </c>
      <c r="F424" s="21">
        <v>0</v>
      </c>
      <c r="G424" s="22">
        <f t="shared" si="6"/>
        <v>542765.2899999998</v>
      </c>
      <c r="H424" s="21">
        <v>0</v>
      </c>
      <c r="I424" s="21">
        <v>0</v>
      </c>
    </row>
    <row r="425" spans="1:9" ht="15" x14ac:dyDescent="0.25">
      <c r="A425" s="24" t="s">
        <v>784</v>
      </c>
      <c r="B425" s="20">
        <v>0</v>
      </c>
      <c r="C425" s="21">
        <v>0</v>
      </c>
      <c r="D425" s="25">
        <v>958569.74000000022</v>
      </c>
      <c r="E425" s="25">
        <v>497397.26000000007</v>
      </c>
      <c r="F425" s="21">
        <v>0</v>
      </c>
      <c r="G425" s="22">
        <f t="shared" si="6"/>
        <v>461172.48000000016</v>
      </c>
      <c r="H425" s="21">
        <v>0</v>
      </c>
      <c r="I425" s="21">
        <v>0</v>
      </c>
    </row>
    <row r="426" spans="1:9" ht="15" x14ac:dyDescent="0.25">
      <c r="A426" s="24" t="s">
        <v>785</v>
      </c>
      <c r="B426" s="20">
        <v>0</v>
      </c>
      <c r="C426" s="21">
        <v>0</v>
      </c>
      <c r="D426" s="25">
        <v>607159.00000000012</v>
      </c>
      <c r="E426" s="25">
        <v>326030.10000000003</v>
      </c>
      <c r="F426" s="21">
        <v>0</v>
      </c>
      <c r="G426" s="22">
        <f t="shared" si="6"/>
        <v>281128.90000000008</v>
      </c>
      <c r="H426" s="21">
        <v>0</v>
      </c>
      <c r="I426" s="21">
        <v>0</v>
      </c>
    </row>
    <row r="427" spans="1:9" ht="15" x14ac:dyDescent="0.25">
      <c r="A427" s="24" t="s">
        <v>786</v>
      </c>
      <c r="B427" s="20">
        <v>0</v>
      </c>
      <c r="C427" s="21">
        <v>0</v>
      </c>
      <c r="D427" s="25">
        <v>1586677.02</v>
      </c>
      <c r="E427" s="25">
        <v>942083.51999999955</v>
      </c>
      <c r="F427" s="21">
        <v>0</v>
      </c>
      <c r="G427" s="22">
        <f t="shared" si="6"/>
        <v>644593.50000000047</v>
      </c>
      <c r="H427" s="21">
        <v>0</v>
      </c>
      <c r="I427" s="21">
        <v>0</v>
      </c>
    </row>
    <row r="428" spans="1:9" ht="15" x14ac:dyDescent="0.25">
      <c r="A428" s="24" t="s">
        <v>787</v>
      </c>
      <c r="B428" s="20">
        <v>0</v>
      </c>
      <c r="C428" s="21">
        <v>0</v>
      </c>
      <c r="D428" s="25">
        <v>1488901.9099999995</v>
      </c>
      <c r="E428" s="25">
        <v>829454.32000000007</v>
      </c>
      <c r="F428" s="21">
        <v>0</v>
      </c>
      <c r="G428" s="22">
        <f t="shared" si="6"/>
        <v>659447.58999999939</v>
      </c>
      <c r="H428" s="21">
        <v>0</v>
      </c>
      <c r="I428" s="21">
        <v>0</v>
      </c>
    </row>
    <row r="429" spans="1:9" ht="15" x14ac:dyDescent="0.25">
      <c r="A429" s="24" t="s">
        <v>788</v>
      </c>
      <c r="B429" s="20">
        <v>0</v>
      </c>
      <c r="C429" s="21">
        <v>0</v>
      </c>
      <c r="D429" s="25">
        <v>988209.2999999997</v>
      </c>
      <c r="E429" s="25">
        <v>648117.50000000012</v>
      </c>
      <c r="F429" s="21">
        <v>0</v>
      </c>
      <c r="G429" s="22">
        <f t="shared" si="6"/>
        <v>340091.79999999958</v>
      </c>
      <c r="H429" s="21">
        <v>0</v>
      </c>
      <c r="I429" s="21">
        <v>0</v>
      </c>
    </row>
    <row r="430" spans="1:9" ht="15" x14ac:dyDescent="0.25">
      <c r="A430" s="24" t="s">
        <v>789</v>
      </c>
      <c r="B430" s="20">
        <v>0</v>
      </c>
      <c r="C430" s="21">
        <v>0</v>
      </c>
      <c r="D430" s="25">
        <v>977366.59999999986</v>
      </c>
      <c r="E430" s="25">
        <v>569170.07999999996</v>
      </c>
      <c r="F430" s="21">
        <v>0</v>
      </c>
      <c r="G430" s="22">
        <f t="shared" si="6"/>
        <v>408196.5199999999</v>
      </c>
      <c r="H430" s="21">
        <v>0</v>
      </c>
      <c r="I430" s="21">
        <v>0</v>
      </c>
    </row>
    <row r="431" spans="1:9" ht="15" x14ac:dyDescent="0.25">
      <c r="A431" s="24" t="s">
        <v>790</v>
      </c>
      <c r="B431" s="20">
        <v>0</v>
      </c>
      <c r="C431" s="21">
        <v>0</v>
      </c>
      <c r="D431" s="25">
        <v>31099.200000000001</v>
      </c>
      <c r="E431" s="25">
        <v>20357.5</v>
      </c>
      <c r="F431" s="21">
        <v>0</v>
      </c>
      <c r="G431" s="22">
        <f t="shared" si="6"/>
        <v>10741.7</v>
      </c>
      <c r="H431" s="21">
        <v>0</v>
      </c>
      <c r="I431" s="21">
        <v>0</v>
      </c>
    </row>
    <row r="432" spans="1:9" ht="15" x14ac:dyDescent="0.25">
      <c r="A432" s="24" t="s">
        <v>791</v>
      </c>
      <c r="B432" s="20">
        <v>0</v>
      </c>
      <c r="C432" s="21">
        <v>0</v>
      </c>
      <c r="D432" s="25">
        <v>1508603.6299999997</v>
      </c>
      <c r="E432" s="25">
        <v>1268621.5599999996</v>
      </c>
      <c r="F432" s="21">
        <v>0</v>
      </c>
      <c r="G432" s="22">
        <f t="shared" si="6"/>
        <v>239982.07000000007</v>
      </c>
      <c r="H432" s="21">
        <v>0</v>
      </c>
      <c r="I432" s="21">
        <v>0</v>
      </c>
    </row>
    <row r="433" spans="1:9" ht="15" x14ac:dyDescent="0.25">
      <c r="A433" s="24" t="s">
        <v>792</v>
      </c>
      <c r="B433" s="20">
        <v>0</v>
      </c>
      <c r="C433" s="21">
        <v>0</v>
      </c>
      <c r="D433" s="25">
        <v>1792208.1399999987</v>
      </c>
      <c r="E433" s="25">
        <v>1507791.0399999989</v>
      </c>
      <c r="F433" s="21">
        <v>0</v>
      </c>
      <c r="G433" s="22">
        <f t="shared" si="6"/>
        <v>284417.09999999986</v>
      </c>
      <c r="H433" s="21">
        <v>0</v>
      </c>
      <c r="I433" s="21">
        <v>0</v>
      </c>
    </row>
    <row r="434" spans="1:9" ht="15" x14ac:dyDescent="0.25">
      <c r="A434" s="24" t="s">
        <v>793</v>
      </c>
      <c r="B434" s="20">
        <v>0</v>
      </c>
      <c r="C434" s="21">
        <v>0</v>
      </c>
      <c r="D434" s="25">
        <v>1582926.2900000003</v>
      </c>
      <c r="E434" s="25">
        <v>1026639.2500000002</v>
      </c>
      <c r="F434" s="21">
        <v>0</v>
      </c>
      <c r="G434" s="22">
        <f t="shared" si="6"/>
        <v>556287.04</v>
      </c>
      <c r="H434" s="21">
        <v>0</v>
      </c>
      <c r="I434" s="21">
        <v>0</v>
      </c>
    </row>
    <row r="435" spans="1:9" ht="15" x14ac:dyDescent="0.25">
      <c r="A435" s="24" t="s">
        <v>794</v>
      </c>
      <c r="B435" s="20">
        <v>0</v>
      </c>
      <c r="C435" s="21">
        <v>0</v>
      </c>
      <c r="D435" s="25">
        <v>653118.79999999993</v>
      </c>
      <c r="E435" s="25">
        <v>449637.77999999991</v>
      </c>
      <c r="F435" s="21">
        <v>0</v>
      </c>
      <c r="G435" s="22">
        <f t="shared" si="6"/>
        <v>203481.02000000002</v>
      </c>
      <c r="H435" s="21">
        <v>0</v>
      </c>
      <c r="I435" s="21">
        <v>0</v>
      </c>
    </row>
    <row r="436" spans="1:9" ht="15" x14ac:dyDescent="0.25">
      <c r="A436" s="24" t="s">
        <v>795</v>
      </c>
      <c r="B436" s="20">
        <v>0</v>
      </c>
      <c r="C436" s="21">
        <v>0</v>
      </c>
      <c r="D436" s="25">
        <v>1484728.5600000005</v>
      </c>
      <c r="E436" s="25">
        <v>1229482.8499999999</v>
      </c>
      <c r="F436" s="21">
        <v>0</v>
      </c>
      <c r="G436" s="22">
        <f t="shared" si="6"/>
        <v>255245.71000000066</v>
      </c>
      <c r="H436" s="21">
        <v>0</v>
      </c>
      <c r="I436" s="21">
        <v>0</v>
      </c>
    </row>
    <row r="437" spans="1:9" ht="15" x14ac:dyDescent="0.25">
      <c r="A437" s="24" t="s">
        <v>796</v>
      </c>
      <c r="B437" s="20">
        <v>0</v>
      </c>
      <c r="C437" s="21">
        <v>0</v>
      </c>
      <c r="D437" s="25">
        <v>1084728.1599999999</v>
      </c>
      <c r="E437" s="25">
        <v>881212.63</v>
      </c>
      <c r="F437" s="21">
        <v>0</v>
      </c>
      <c r="G437" s="22">
        <f t="shared" si="6"/>
        <v>203515.52999999991</v>
      </c>
      <c r="H437" s="21">
        <v>0</v>
      </c>
      <c r="I437" s="21">
        <v>0</v>
      </c>
    </row>
    <row r="438" spans="1:9" ht="15" x14ac:dyDescent="0.25">
      <c r="A438" s="24" t="s">
        <v>797</v>
      </c>
      <c r="B438" s="20">
        <v>0</v>
      </c>
      <c r="C438" s="21">
        <v>0</v>
      </c>
      <c r="D438" s="25">
        <v>1104217.0000000002</v>
      </c>
      <c r="E438" s="25">
        <v>732505.56000000029</v>
      </c>
      <c r="F438" s="21">
        <v>0</v>
      </c>
      <c r="G438" s="22">
        <f t="shared" si="6"/>
        <v>371711.43999999994</v>
      </c>
      <c r="H438" s="21">
        <v>0</v>
      </c>
      <c r="I438" s="21">
        <v>0</v>
      </c>
    </row>
    <row r="439" spans="1:9" ht="15" x14ac:dyDescent="0.25">
      <c r="A439" s="24" t="s">
        <v>798</v>
      </c>
      <c r="B439" s="20">
        <v>0</v>
      </c>
      <c r="C439" s="21">
        <v>0</v>
      </c>
      <c r="D439" s="25">
        <v>1460513.89</v>
      </c>
      <c r="E439" s="25">
        <v>1088114.5400000003</v>
      </c>
      <c r="F439" s="21">
        <v>0</v>
      </c>
      <c r="G439" s="22">
        <f t="shared" si="6"/>
        <v>372399.34999999963</v>
      </c>
      <c r="H439" s="21">
        <v>0</v>
      </c>
      <c r="I439" s="21">
        <v>0</v>
      </c>
    </row>
    <row r="440" spans="1:9" ht="15" x14ac:dyDescent="0.25">
      <c r="A440" s="24" t="s">
        <v>799</v>
      </c>
      <c r="B440" s="20">
        <v>0</v>
      </c>
      <c r="C440" s="21">
        <v>0</v>
      </c>
      <c r="D440" s="25">
        <v>24515.7</v>
      </c>
      <c r="E440" s="25">
        <v>0</v>
      </c>
      <c r="F440" s="21">
        <v>0</v>
      </c>
      <c r="G440" s="22">
        <f t="shared" si="6"/>
        <v>24515.7</v>
      </c>
      <c r="H440" s="21">
        <v>0</v>
      </c>
      <c r="I440" s="21">
        <v>0</v>
      </c>
    </row>
    <row r="441" spans="1:9" ht="15" x14ac:dyDescent="0.25">
      <c r="A441" s="24" t="s">
        <v>800</v>
      </c>
      <c r="B441" s="20">
        <v>0</v>
      </c>
      <c r="C441" s="21">
        <v>0</v>
      </c>
      <c r="D441" s="25">
        <v>29009.200000000001</v>
      </c>
      <c r="E441" s="25">
        <v>963.2</v>
      </c>
      <c r="F441" s="21">
        <v>0</v>
      </c>
      <c r="G441" s="22">
        <f t="shared" si="6"/>
        <v>28046</v>
      </c>
      <c r="H441" s="21">
        <v>0</v>
      </c>
      <c r="I441" s="21">
        <v>0</v>
      </c>
    </row>
    <row r="442" spans="1:9" ht="15" x14ac:dyDescent="0.25">
      <c r="A442" s="24" t="s">
        <v>801</v>
      </c>
      <c r="B442" s="20">
        <v>0</v>
      </c>
      <c r="C442" s="21">
        <v>0</v>
      </c>
      <c r="D442" s="25">
        <v>16030.3</v>
      </c>
      <c r="E442" s="25">
        <v>15646.8</v>
      </c>
      <c r="F442" s="21">
        <v>0</v>
      </c>
      <c r="G442" s="22">
        <f t="shared" si="6"/>
        <v>383.5</v>
      </c>
      <c r="H442" s="21">
        <v>0</v>
      </c>
      <c r="I442" s="21">
        <v>0</v>
      </c>
    </row>
    <row r="443" spans="1:9" ht="15" x14ac:dyDescent="0.25">
      <c r="A443" s="24" t="s">
        <v>802</v>
      </c>
      <c r="B443" s="20">
        <v>0</v>
      </c>
      <c r="C443" s="21">
        <v>0</v>
      </c>
      <c r="D443" s="25">
        <v>756203.7999999997</v>
      </c>
      <c r="E443" s="25">
        <v>553590.49999999988</v>
      </c>
      <c r="F443" s="21">
        <v>0</v>
      </c>
      <c r="G443" s="22">
        <f t="shared" si="6"/>
        <v>202613.29999999981</v>
      </c>
      <c r="H443" s="21">
        <v>0</v>
      </c>
      <c r="I443" s="21">
        <v>0</v>
      </c>
    </row>
    <row r="444" spans="1:9" ht="15" x14ac:dyDescent="0.25">
      <c r="A444" s="24" t="s">
        <v>803</v>
      </c>
      <c r="B444" s="20">
        <v>0</v>
      </c>
      <c r="C444" s="21">
        <v>0</v>
      </c>
      <c r="D444" s="25">
        <v>785151.29999999993</v>
      </c>
      <c r="E444" s="25">
        <v>590319.5</v>
      </c>
      <c r="F444" s="21">
        <v>0</v>
      </c>
      <c r="G444" s="22">
        <f t="shared" si="6"/>
        <v>194831.79999999993</v>
      </c>
      <c r="H444" s="21">
        <v>0</v>
      </c>
      <c r="I444" s="21">
        <v>0</v>
      </c>
    </row>
    <row r="445" spans="1:9" ht="15" x14ac:dyDescent="0.25">
      <c r="A445" s="24" t="s">
        <v>804</v>
      </c>
      <c r="B445" s="20">
        <v>0</v>
      </c>
      <c r="C445" s="21">
        <v>0</v>
      </c>
      <c r="D445" s="25">
        <v>524365.63</v>
      </c>
      <c r="E445" s="25">
        <v>430583.63000000006</v>
      </c>
      <c r="F445" s="21">
        <v>0</v>
      </c>
      <c r="G445" s="22">
        <f t="shared" si="6"/>
        <v>93781.999999999942</v>
      </c>
      <c r="H445" s="21">
        <v>0</v>
      </c>
      <c r="I445" s="21">
        <v>0</v>
      </c>
    </row>
    <row r="446" spans="1:9" ht="15" x14ac:dyDescent="0.25">
      <c r="A446" s="24" t="s">
        <v>805</v>
      </c>
      <c r="B446" s="20">
        <v>0</v>
      </c>
      <c r="C446" s="21">
        <v>0</v>
      </c>
      <c r="D446" s="25">
        <v>634933.60000000009</v>
      </c>
      <c r="E446" s="25">
        <v>494280.1</v>
      </c>
      <c r="F446" s="21">
        <v>0</v>
      </c>
      <c r="G446" s="22">
        <f t="shared" si="6"/>
        <v>140653.50000000012</v>
      </c>
      <c r="H446" s="21">
        <v>0</v>
      </c>
      <c r="I446" s="21">
        <v>0</v>
      </c>
    </row>
    <row r="447" spans="1:9" ht="15" x14ac:dyDescent="0.25">
      <c r="A447" s="24" t="s">
        <v>806</v>
      </c>
      <c r="B447" s="20">
        <v>0</v>
      </c>
      <c r="C447" s="21">
        <v>0</v>
      </c>
      <c r="D447" s="25">
        <v>173219.20000000001</v>
      </c>
      <c r="E447" s="25">
        <v>145157.16</v>
      </c>
      <c r="F447" s="21">
        <v>0</v>
      </c>
      <c r="G447" s="22">
        <f t="shared" si="6"/>
        <v>28062.040000000008</v>
      </c>
      <c r="H447" s="21">
        <v>0</v>
      </c>
      <c r="I447" s="21">
        <v>0</v>
      </c>
    </row>
    <row r="448" spans="1:9" ht="15" x14ac:dyDescent="0.25">
      <c r="A448" s="24" t="s">
        <v>807</v>
      </c>
      <c r="B448" s="20">
        <v>0</v>
      </c>
      <c r="C448" s="21">
        <v>0</v>
      </c>
      <c r="D448" s="25">
        <v>936972.50000000023</v>
      </c>
      <c r="E448" s="25">
        <v>781964.69000000018</v>
      </c>
      <c r="F448" s="21">
        <v>0</v>
      </c>
      <c r="G448" s="22">
        <f t="shared" si="6"/>
        <v>155007.81000000006</v>
      </c>
      <c r="H448" s="21">
        <v>0</v>
      </c>
      <c r="I448" s="21">
        <v>0</v>
      </c>
    </row>
    <row r="449" spans="1:9" ht="15" x14ac:dyDescent="0.25">
      <c r="A449" s="24" t="s">
        <v>808</v>
      </c>
      <c r="B449" s="20">
        <v>0</v>
      </c>
      <c r="C449" s="21">
        <v>0</v>
      </c>
      <c r="D449" s="25">
        <v>155600.5</v>
      </c>
      <c r="E449" s="25">
        <v>36510.899999999994</v>
      </c>
      <c r="F449" s="21">
        <v>0</v>
      </c>
      <c r="G449" s="22">
        <f t="shared" si="6"/>
        <v>119089.60000000001</v>
      </c>
      <c r="H449" s="21">
        <v>0</v>
      </c>
      <c r="I449" s="21">
        <v>0</v>
      </c>
    </row>
    <row r="450" spans="1:9" ht="15" x14ac:dyDescent="0.25">
      <c r="A450" s="24" t="s">
        <v>809</v>
      </c>
      <c r="B450" s="20">
        <v>0</v>
      </c>
      <c r="C450" s="21">
        <v>0</v>
      </c>
      <c r="D450" s="25">
        <v>101762.09999999999</v>
      </c>
      <c r="E450" s="25">
        <v>16852.099999999999</v>
      </c>
      <c r="F450" s="21">
        <v>0</v>
      </c>
      <c r="G450" s="22">
        <f t="shared" si="6"/>
        <v>84910</v>
      </c>
      <c r="H450" s="21">
        <v>0</v>
      </c>
      <c r="I450" s="21">
        <v>0</v>
      </c>
    </row>
    <row r="451" spans="1:9" ht="15" x14ac:dyDescent="0.25">
      <c r="A451" s="24" t="s">
        <v>810</v>
      </c>
      <c r="B451" s="20">
        <v>0</v>
      </c>
      <c r="C451" s="21">
        <v>0</v>
      </c>
      <c r="D451" s="25">
        <v>228064.19999999995</v>
      </c>
      <c r="E451" s="25">
        <v>102461.9</v>
      </c>
      <c r="F451" s="21">
        <v>0</v>
      </c>
      <c r="G451" s="22">
        <f t="shared" si="6"/>
        <v>125602.29999999996</v>
      </c>
      <c r="H451" s="21">
        <v>0</v>
      </c>
      <c r="I451" s="21">
        <v>0</v>
      </c>
    </row>
    <row r="452" spans="1:9" ht="15" x14ac:dyDescent="0.25">
      <c r="A452" s="24" t="s">
        <v>811</v>
      </c>
      <c r="B452" s="20">
        <v>0</v>
      </c>
      <c r="C452" s="21">
        <v>0</v>
      </c>
      <c r="D452" s="25">
        <v>41173</v>
      </c>
      <c r="E452" s="25">
        <v>25060.3</v>
      </c>
      <c r="F452" s="21">
        <v>0</v>
      </c>
      <c r="G452" s="22">
        <f t="shared" si="6"/>
        <v>16112.7</v>
      </c>
      <c r="H452" s="21">
        <v>0</v>
      </c>
      <c r="I452" s="21">
        <v>0</v>
      </c>
    </row>
    <row r="453" spans="1:9" ht="15" x14ac:dyDescent="0.25">
      <c r="A453" s="24" t="s">
        <v>812</v>
      </c>
      <c r="B453" s="20">
        <v>0</v>
      </c>
      <c r="C453" s="21">
        <v>0</v>
      </c>
      <c r="D453" s="25">
        <v>62950.8</v>
      </c>
      <c r="E453" s="25">
        <v>24197.9</v>
      </c>
      <c r="F453" s="21">
        <v>0</v>
      </c>
      <c r="G453" s="22">
        <f t="shared" si="6"/>
        <v>38752.9</v>
      </c>
      <c r="H453" s="21">
        <v>0</v>
      </c>
      <c r="I453" s="21">
        <v>0</v>
      </c>
    </row>
    <row r="454" spans="1:9" ht="15" x14ac:dyDescent="0.25">
      <c r="A454" s="24" t="s">
        <v>813</v>
      </c>
      <c r="B454" s="20">
        <v>0</v>
      </c>
      <c r="C454" s="21">
        <v>0</v>
      </c>
      <c r="D454" s="25">
        <v>119318.10000000002</v>
      </c>
      <c r="E454" s="25">
        <v>5158</v>
      </c>
      <c r="F454" s="21">
        <v>0</v>
      </c>
      <c r="G454" s="22">
        <f t="shared" si="6"/>
        <v>114160.10000000002</v>
      </c>
      <c r="H454" s="21">
        <v>0</v>
      </c>
      <c r="I454" s="21">
        <v>0</v>
      </c>
    </row>
    <row r="455" spans="1:9" ht="15" x14ac:dyDescent="0.25">
      <c r="A455" s="24" t="s">
        <v>814</v>
      </c>
      <c r="B455" s="20">
        <v>0</v>
      </c>
      <c r="C455" s="21">
        <v>0</v>
      </c>
      <c r="D455" s="25">
        <v>635036.19999999984</v>
      </c>
      <c r="E455" s="25">
        <v>516944.70000000007</v>
      </c>
      <c r="F455" s="21">
        <v>0</v>
      </c>
      <c r="G455" s="22">
        <f t="shared" ref="G455:G518" si="7">D455-E455</f>
        <v>118091.49999999977</v>
      </c>
      <c r="H455" s="21">
        <v>0</v>
      </c>
      <c r="I455" s="21">
        <v>0</v>
      </c>
    </row>
    <row r="456" spans="1:9" ht="15" x14ac:dyDescent="0.25">
      <c r="A456" s="24" t="s">
        <v>815</v>
      </c>
      <c r="B456" s="20">
        <v>0</v>
      </c>
      <c r="C456" s="21">
        <v>0</v>
      </c>
      <c r="D456" s="25">
        <v>233097.69999999998</v>
      </c>
      <c r="E456" s="25">
        <v>224257</v>
      </c>
      <c r="F456" s="21">
        <v>0</v>
      </c>
      <c r="G456" s="22">
        <f t="shared" si="7"/>
        <v>8840.6999999999825</v>
      </c>
      <c r="H456" s="21">
        <v>0</v>
      </c>
      <c r="I456" s="21">
        <v>0</v>
      </c>
    </row>
    <row r="457" spans="1:9" ht="15" x14ac:dyDescent="0.25">
      <c r="A457" s="24" t="s">
        <v>816</v>
      </c>
      <c r="B457" s="20">
        <v>0</v>
      </c>
      <c r="C457" s="21">
        <v>0</v>
      </c>
      <c r="D457" s="25">
        <v>164608.4</v>
      </c>
      <c r="E457" s="25">
        <v>123987.54</v>
      </c>
      <c r="F457" s="21">
        <v>0</v>
      </c>
      <c r="G457" s="22">
        <f t="shared" si="7"/>
        <v>40620.86</v>
      </c>
      <c r="H457" s="21">
        <v>0</v>
      </c>
      <c r="I457" s="21">
        <v>0</v>
      </c>
    </row>
    <row r="458" spans="1:9" ht="15" x14ac:dyDescent="0.25">
      <c r="A458" s="24" t="s">
        <v>817</v>
      </c>
      <c r="B458" s="20">
        <v>0</v>
      </c>
      <c r="C458" s="21">
        <v>0</v>
      </c>
      <c r="D458" s="25">
        <v>37703.599999999999</v>
      </c>
      <c r="E458" s="25">
        <v>0</v>
      </c>
      <c r="F458" s="21">
        <v>0</v>
      </c>
      <c r="G458" s="22">
        <f t="shared" si="7"/>
        <v>37703.599999999999</v>
      </c>
      <c r="H458" s="21">
        <v>0</v>
      </c>
      <c r="I458" s="21">
        <v>0</v>
      </c>
    </row>
    <row r="459" spans="1:9" ht="15" x14ac:dyDescent="0.25">
      <c r="A459" s="24" t="s">
        <v>818</v>
      </c>
      <c r="B459" s="20">
        <v>0</v>
      </c>
      <c r="C459" s="21">
        <v>0</v>
      </c>
      <c r="D459" s="25">
        <v>89870</v>
      </c>
      <c r="E459" s="25">
        <v>75833</v>
      </c>
      <c r="F459" s="21">
        <v>0</v>
      </c>
      <c r="G459" s="22">
        <f t="shared" si="7"/>
        <v>14037</v>
      </c>
      <c r="H459" s="21">
        <v>0</v>
      </c>
      <c r="I459" s="21">
        <v>0</v>
      </c>
    </row>
    <row r="460" spans="1:9" ht="15" x14ac:dyDescent="0.25">
      <c r="A460" s="24" t="s">
        <v>819</v>
      </c>
      <c r="B460" s="20">
        <v>0</v>
      </c>
      <c r="C460" s="21">
        <v>0</v>
      </c>
      <c r="D460" s="25">
        <v>210337.79999999996</v>
      </c>
      <c r="E460" s="25">
        <v>137120</v>
      </c>
      <c r="F460" s="21">
        <v>0</v>
      </c>
      <c r="G460" s="22">
        <f t="shared" si="7"/>
        <v>73217.799999999959</v>
      </c>
      <c r="H460" s="21">
        <v>0</v>
      </c>
      <c r="I460" s="21">
        <v>0</v>
      </c>
    </row>
    <row r="461" spans="1:9" ht="15" x14ac:dyDescent="0.25">
      <c r="A461" s="24" t="s">
        <v>820</v>
      </c>
      <c r="B461" s="20">
        <v>0</v>
      </c>
      <c r="C461" s="21">
        <v>0</v>
      </c>
      <c r="D461" s="25">
        <v>160024.70000000001</v>
      </c>
      <c r="E461" s="25">
        <v>54962.100000000006</v>
      </c>
      <c r="F461" s="21">
        <v>0</v>
      </c>
      <c r="G461" s="22">
        <f t="shared" si="7"/>
        <v>105062.6</v>
      </c>
      <c r="H461" s="21">
        <v>0</v>
      </c>
      <c r="I461" s="21">
        <v>0</v>
      </c>
    </row>
    <row r="462" spans="1:9" ht="15" x14ac:dyDescent="0.25">
      <c r="A462" s="24" t="s">
        <v>821</v>
      </c>
      <c r="B462" s="20">
        <v>0</v>
      </c>
      <c r="C462" s="21">
        <v>0</v>
      </c>
      <c r="D462" s="25">
        <v>155752.93</v>
      </c>
      <c r="E462" s="25">
        <v>98443.93</v>
      </c>
      <c r="F462" s="21">
        <v>0</v>
      </c>
      <c r="G462" s="22">
        <f t="shared" si="7"/>
        <v>57309</v>
      </c>
      <c r="H462" s="21">
        <v>0</v>
      </c>
      <c r="I462" s="21">
        <v>0</v>
      </c>
    </row>
    <row r="463" spans="1:9" ht="15" x14ac:dyDescent="0.25">
      <c r="A463" s="24" t="s">
        <v>822</v>
      </c>
      <c r="B463" s="20">
        <v>0</v>
      </c>
      <c r="C463" s="21">
        <v>0</v>
      </c>
      <c r="D463" s="25">
        <v>33251.9</v>
      </c>
      <c r="E463" s="25">
        <v>14995</v>
      </c>
      <c r="F463" s="21">
        <v>0</v>
      </c>
      <c r="G463" s="22">
        <f t="shared" si="7"/>
        <v>18256.900000000001</v>
      </c>
      <c r="H463" s="21">
        <v>0</v>
      </c>
      <c r="I463" s="21">
        <v>0</v>
      </c>
    </row>
    <row r="464" spans="1:9" ht="15" x14ac:dyDescent="0.25">
      <c r="A464" s="24" t="s">
        <v>823</v>
      </c>
      <c r="B464" s="20">
        <v>0</v>
      </c>
      <c r="C464" s="21">
        <v>0</v>
      </c>
      <c r="D464" s="25">
        <v>32290.5</v>
      </c>
      <c r="E464" s="25">
        <v>131.19999999999999</v>
      </c>
      <c r="F464" s="21">
        <v>0</v>
      </c>
      <c r="G464" s="22">
        <f t="shared" si="7"/>
        <v>32159.3</v>
      </c>
      <c r="H464" s="21">
        <v>0</v>
      </c>
      <c r="I464" s="21">
        <v>0</v>
      </c>
    </row>
    <row r="465" spans="1:9" ht="15" x14ac:dyDescent="0.25">
      <c r="A465" s="24" t="s">
        <v>824</v>
      </c>
      <c r="B465" s="20">
        <v>0</v>
      </c>
      <c r="C465" s="21">
        <v>0</v>
      </c>
      <c r="D465" s="25">
        <v>29155.5</v>
      </c>
      <c r="E465" s="25">
        <v>11960.6</v>
      </c>
      <c r="F465" s="21">
        <v>0</v>
      </c>
      <c r="G465" s="22">
        <f t="shared" si="7"/>
        <v>17194.900000000001</v>
      </c>
      <c r="H465" s="21">
        <v>0</v>
      </c>
      <c r="I465" s="21">
        <v>0</v>
      </c>
    </row>
    <row r="466" spans="1:9" ht="15" x14ac:dyDescent="0.25">
      <c r="A466" s="24" t="s">
        <v>825</v>
      </c>
      <c r="B466" s="20">
        <v>0</v>
      </c>
      <c r="C466" s="21">
        <v>0</v>
      </c>
      <c r="D466" s="25">
        <v>28779.3</v>
      </c>
      <c r="E466" s="25">
        <v>8215.2000000000007</v>
      </c>
      <c r="F466" s="21">
        <v>0</v>
      </c>
      <c r="G466" s="22">
        <f t="shared" si="7"/>
        <v>20564.099999999999</v>
      </c>
      <c r="H466" s="21">
        <v>0</v>
      </c>
      <c r="I466" s="21">
        <v>0</v>
      </c>
    </row>
    <row r="467" spans="1:9" ht="15" x14ac:dyDescent="0.25">
      <c r="A467" s="24" t="s">
        <v>826</v>
      </c>
      <c r="B467" s="20">
        <v>0</v>
      </c>
      <c r="C467" s="21">
        <v>0</v>
      </c>
      <c r="D467" s="25">
        <v>160595.6</v>
      </c>
      <c r="E467" s="25">
        <v>685.5</v>
      </c>
      <c r="F467" s="21">
        <v>0</v>
      </c>
      <c r="G467" s="22">
        <f t="shared" si="7"/>
        <v>159910.1</v>
      </c>
      <c r="H467" s="21">
        <v>0</v>
      </c>
      <c r="I467" s="21">
        <v>0</v>
      </c>
    </row>
    <row r="468" spans="1:9" ht="15" x14ac:dyDescent="0.25">
      <c r="A468" s="24" t="s">
        <v>827</v>
      </c>
      <c r="B468" s="20">
        <v>0</v>
      </c>
      <c r="C468" s="21">
        <v>0</v>
      </c>
      <c r="D468" s="25">
        <v>63452.4</v>
      </c>
      <c r="E468" s="25">
        <v>18043.400000000001</v>
      </c>
      <c r="F468" s="21">
        <v>0</v>
      </c>
      <c r="G468" s="22">
        <f t="shared" si="7"/>
        <v>45409</v>
      </c>
      <c r="H468" s="21">
        <v>0</v>
      </c>
      <c r="I468" s="21">
        <v>0</v>
      </c>
    </row>
    <row r="469" spans="1:9" ht="15" x14ac:dyDescent="0.25">
      <c r="A469" s="24" t="s">
        <v>828</v>
      </c>
      <c r="B469" s="20">
        <v>0</v>
      </c>
      <c r="C469" s="21">
        <v>0</v>
      </c>
      <c r="D469" s="25">
        <v>39981.699999999997</v>
      </c>
      <c r="E469" s="25">
        <v>1596</v>
      </c>
      <c r="F469" s="21">
        <v>0</v>
      </c>
      <c r="G469" s="22">
        <f t="shared" si="7"/>
        <v>38385.699999999997</v>
      </c>
      <c r="H469" s="21">
        <v>0</v>
      </c>
      <c r="I469" s="21">
        <v>0</v>
      </c>
    </row>
    <row r="470" spans="1:9" ht="15" x14ac:dyDescent="0.25">
      <c r="A470" s="24" t="s">
        <v>829</v>
      </c>
      <c r="B470" s="20">
        <v>0</v>
      </c>
      <c r="C470" s="21">
        <v>0</v>
      </c>
      <c r="D470" s="25">
        <v>72251.3</v>
      </c>
      <c r="E470" s="25">
        <v>9938.2000000000007</v>
      </c>
      <c r="F470" s="21">
        <v>0</v>
      </c>
      <c r="G470" s="22">
        <f t="shared" si="7"/>
        <v>62313.100000000006</v>
      </c>
      <c r="H470" s="21">
        <v>0</v>
      </c>
      <c r="I470" s="21">
        <v>0</v>
      </c>
    </row>
    <row r="471" spans="1:9" ht="15" x14ac:dyDescent="0.25">
      <c r="A471" s="24" t="s">
        <v>830</v>
      </c>
      <c r="B471" s="20">
        <v>0</v>
      </c>
      <c r="C471" s="21">
        <v>0</v>
      </c>
      <c r="D471" s="25">
        <v>43221.2</v>
      </c>
      <c r="E471" s="25">
        <v>16262.5</v>
      </c>
      <c r="F471" s="21">
        <v>0</v>
      </c>
      <c r="G471" s="22">
        <f t="shared" si="7"/>
        <v>26958.699999999997</v>
      </c>
      <c r="H471" s="21">
        <v>0</v>
      </c>
      <c r="I471" s="21">
        <v>0</v>
      </c>
    </row>
    <row r="472" spans="1:9" ht="15" x14ac:dyDescent="0.25">
      <c r="A472" s="24" t="s">
        <v>831</v>
      </c>
      <c r="B472" s="20">
        <v>0</v>
      </c>
      <c r="C472" s="21">
        <v>0</v>
      </c>
      <c r="D472" s="25">
        <v>48446.2</v>
      </c>
      <c r="E472" s="25">
        <v>14532.8</v>
      </c>
      <c r="F472" s="21">
        <v>0</v>
      </c>
      <c r="G472" s="22">
        <f t="shared" si="7"/>
        <v>33913.399999999994</v>
      </c>
      <c r="H472" s="21">
        <v>0</v>
      </c>
      <c r="I472" s="21">
        <v>0</v>
      </c>
    </row>
    <row r="473" spans="1:9" ht="15" x14ac:dyDescent="0.25">
      <c r="A473" s="24" t="s">
        <v>832</v>
      </c>
      <c r="B473" s="20">
        <v>0</v>
      </c>
      <c r="C473" s="21">
        <v>0</v>
      </c>
      <c r="D473" s="25">
        <v>154325.6</v>
      </c>
      <c r="E473" s="25">
        <v>74621.72</v>
      </c>
      <c r="F473" s="21">
        <v>0</v>
      </c>
      <c r="G473" s="22">
        <f t="shared" si="7"/>
        <v>79703.88</v>
      </c>
      <c r="H473" s="21">
        <v>0</v>
      </c>
      <c r="I473" s="21">
        <v>0</v>
      </c>
    </row>
    <row r="474" spans="1:9" ht="15" x14ac:dyDescent="0.25">
      <c r="A474" s="24" t="s">
        <v>833</v>
      </c>
      <c r="B474" s="20">
        <v>0</v>
      </c>
      <c r="C474" s="21">
        <v>0</v>
      </c>
      <c r="D474" s="25">
        <v>13689.5</v>
      </c>
      <c r="E474" s="25">
        <v>0</v>
      </c>
      <c r="F474" s="21">
        <v>0</v>
      </c>
      <c r="G474" s="22">
        <f t="shared" si="7"/>
        <v>13689.5</v>
      </c>
      <c r="H474" s="21">
        <v>0</v>
      </c>
      <c r="I474" s="21">
        <v>0</v>
      </c>
    </row>
    <row r="475" spans="1:9" ht="15" x14ac:dyDescent="0.25">
      <c r="A475" s="24" t="s">
        <v>834</v>
      </c>
      <c r="B475" s="20">
        <v>0</v>
      </c>
      <c r="C475" s="21">
        <v>0</v>
      </c>
      <c r="D475" s="25">
        <v>5726.6</v>
      </c>
      <c r="E475" s="25">
        <v>0</v>
      </c>
      <c r="F475" s="21">
        <v>0</v>
      </c>
      <c r="G475" s="22">
        <f t="shared" si="7"/>
        <v>5726.6</v>
      </c>
      <c r="H475" s="21">
        <v>0</v>
      </c>
      <c r="I475" s="21">
        <v>0</v>
      </c>
    </row>
    <row r="476" spans="1:9" ht="15" x14ac:dyDescent="0.25">
      <c r="A476" s="24" t="s">
        <v>835</v>
      </c>
      <c r="B476" s="20">
        <v>0</v>
      </c>
      <c r="C476" s="21">
        <v>0</v>
      </c>
      <c r="D476" s="25">
        <v>51999.200000000004</v>
      </c>
      <c r="E476" s="25">
        <v>22024.55</v>
      </c>
      <c r="F476" s="21">
        <v>0</v>
      </c>
      <c r="G476" s="22">
        <f t="shared" si="7"/>
        <v>29974.650000000005</v>
      </c>
      <c r="H476" s="21">
        <v>0</v>
      </c>
      <c r="I476" s="21">
        <v>0</v>
      </c>
    </row>
    <row r="477" spans="1:9" ht="15" x14ac:dyDescent="0.25">
      <c r="A477" s="24" t="s">
        <v>836</v>
      </c>
      <c r="B477" s="20">
        <v>0</v>
      </c>
      <c r="C477" s="21">
        <v>0</v>
      </c>
      <c r="D477" s="25">
        <v>47714.7</v>
      </c>
      <c r="E477" s="25">
        <v>1776.8</v>
      </c>
      <c r="F477" s="21">
        <v>0</v>
      </c>
      <c r="G477" s="22">
        <f t="shared" si="7"/>
        <v>45937.899999999994</v>
      </c>
      <c r="H477" s="21">
        <v>0</v>
      </c>
      <c r="I477" s="21">
        <v>0</v>
      </c>
    </row>
    <row r="478" spans="1:9" ht="15" x14ac:dyDescent="0.25">
      <c r="A478" s="24" t="s">
        <v>837</v>
      </c>
      <c r="B478" s="20">
        <v>0</v>
      </c>
      <c r="C478" s="21">
        <v>0</v>
      </c>
      <c r="D478" s="25">
        <v>25748.799999999999</v>
      </c>
      <c r="E478" s="25">
        <v>0</v>
      </c>
      <c r="F478" s="21">
        <v>0</v>
      </c>
      <c r="G478" s="22">
        <f t="shared" si="7"/>
        <v>25748.799999999999</v>
      </c>
      <c r="H478" s="21">
        <v>0</v>
      </c>
      <c r="I478" s="21">
        <v>0</v>
      </c>
    </row>
    <row r="479" spans="1:9" ht="15" x14ac:dyDescent="0.25">
      <c r="A479" s="24" t="s">
        <v>838</v>
      </c>
      <c r="B479" s="20">
        <v>0</v>
      </c>
      <c r="C479" s="21">
        <v>0</v>
      </c>
      <c r="D479" s="25">
        <v>25100.9</v>
      </c>
      <c r="E479" s="25">
        <v>598.20000000000005</v>
      </c>
      <c r="F479" s="21">
        <v>0</v>
      </c>
      <c r="G479" s="22">
        <f t="shared" si="7"/>
        <v>24502.7</v>
      </c>
      <c r="H479" s="21">
        <v>0</v>
      </c>
      <c r="I479" s="21">
        <v>0</v>
      </c>
    </row>
    <row r="480" spans="1:9" ht="15" x14ac:dyDescent="0.25">
      <c r="A480" s="24" t="s">
        <v>839</v>
      </c>
      <c r="B480" s="20">
        <v>0</v>
      </c>
      <c r="C480" s="21">
        <v>0</v>
      </c>
      <c r="D480" s="25">
        <v>38309.700000000004</v>
      </c>
      <c r="E480" s="25">
        <v>0</v>
      </c>
      <c r="F480" s="21">
        <v>0</v>
      </c>
      <c r="G480" s="22">
        <f t="shared" si="7"/>
        <v>38309.700000000004</v>
      </c>
      <c r="H480" s="21">
        <v>0</v>
      </c>
      <c r="I480" s="21">
        <v>0</v>
      </c>
    </row>
    <row r="481" spans="1:9" ht="15" x14ac:dyDescent="0.25">
      <c r="A481" s="24" t="s">
        <v>840</v>
      </c>
      <c r="B481" s="20">
        <v>0</v>
      </c>
      <c r="C481" s="21">
        <v>0</v>
      </c>
      <c r="D481" s="25">
        <v>70412.099999999991</v>
      </c>
      <c r="E481" s="25">
        <v>42868.2</v>
      </c>
      <c r="F481" s="21">
        <v>0</v>
      </c>
      <c r="G481" s="22">
        <f t="shared" si="7"/>
        <v>27543.899999999994</v>
      </c>
      <c r="H481" s="21">
        <v>0</v>
      </c>
      <c r="I481" s="21">
        <v>0</v>
      </c>
    </row>
    <row r="482" spans="1:9" ht="15" x14ac:dyDescent="0.25">
      <c r="A482" s="24" t="s">
        <v>841</v>
      </c>
      <c r="B482" s="20">
        <v>0</v>
      </c>
      <c r="C482" s="21">
        <v>0</v>
      </c>
      <c r="D482" s="25">
        <v>5225</v>
      </c>
      <c r="E482" s="25">
        <v>5100</v>
      </c>
      <c r="F482" s="21">
        <v>0</v>
      </c>
      <c r="G482" s="22">
        <f t="shared" si="7"/>
        <v>125</v>
      </c>
      <c r="H482" s="21">
        <v>0</v>
      </c>
      <c r="I482" s="21">
        <v>0</v>
      </c>
    </row>
    <row r="483" spans="1:9" ht="15" x14ac:dyDescent="0.25">
      <c r="A483" s="24" t="s">
        <v>842</v>
      </c>
      <c r="B483" s="20">
        <v>0</v>
      </c>
      <c r="C483" s="21">
        <v>0</v>
      </c>
      <c r="D483" s="25">
        <v>2319.9</v>
      </c>
      <c r="E483" s="25">
        <v>0</v>
      </c>
      <c r="F483" s="21">
        <v>0</v>
      </c>
      <c r="G483" s="22">
        <f t="shared" si="7"/>
        <v>2319.9</v>
      </c>
      <c r="H483" s="21">
        <v>0</v>
      </c>
      <c r="I483" s="21">
        <v>0</v>
      </c>
    </row>
    <row r="484" spans="1:9" ht="15" x14ac:dyDescent="0.25">
      <c r="A484" s="24" t="s">
        <v>843</v>
      </c>
      <c r="B484" s="20">
        <v>0</v>
      </c>
      <c r="C484" s="21">
        <v>0</v>
      </c>
      <c r="D484" s="25">
        <v>68369.100000000006</v>
      </c>
      <c r="E484" s="25">
        <v>16786.199999999997</v>
      </c>
      <c r="F484" s="21">
        <v>0</v>
      </c>
      <c r="G484" s="22">
        <f t="shared" si="7"/>
        <v>51582.900000000009</v>
      </c>
      <c r="H484" s="21">
        <v>0</v>
      </c>
      <c r="I484" s="21">
        <v>0</v>
      </c>
    </row>
    <row r="485" spans="1:9" ht="15" x14ac:dyDescent="0.25">
      <c r="A485" s="24" t="s">
        <v>844</v>
      </c>
      <c r="B485" s="20">
        <v>0</v>
      </c>
      <c r="C485" s="21">
        <v>0</v>
      </c>
      <c r="D485" s="25">
        <v>258616.59999999998</v>
      </c>
      <c r="E485" s="25">
        <v>70018.100000000006</v>
      </c>
      <c r="F485" s="21">
        <v>0</v>
      </c>
      <c r="G485" s="22">
        <f t="shared" si="7"/>
        <v>188598.49999999997</v>
      </c>
      <c r="H485" s="21">
        <v>0</v>
      </c>
      <c r="I485" s="21">
        <v>0</v>
      </c>
    </row>
    <row r="486" spans="1:9" ht="15" x14ac:dyDescent="0.25">
      <c r="A486" s="24" t="s">
        <v>845</v>
      </c>
      <c r="B486" s="20">
        <v>0</v>
      </c>
      <c r="C486" s="21">
        <v>0</v>
      </c>
      <c r="D486" s="25">
        <v>42636</v>
      </c>
      <c r="E486" s="25">
        <v>29051.7</v>
      </c>
      <c r="F486" s="21">
        <v>0</v>
      </c>
      <c r="G486" s="22">
        <f t="shared" si="7"/>
        <v>13584.3</v>
      </c>
      <c r="H486" s="21">
        <v>0</v>
      </c>
      <c r="I486" s="21">
        <v>0</v>
      </c>
    </row>
    <row r="487" spans="1:9" ht="15" x14ac:dyDescent="0.25">
      <c r="A487" s="24" t="s">
        <v>846</v>
      </c>
      <c r="B487" s="20">
        <v>0</v>
      </c>
      <c r="C487" s="21">
        <v>0</v>
      </c>
      <c r="D487" s="25">
        <v>106959.18000000001</v>
      </c>
      <c r="E487" s="25">
        <v>62981.479999999996</v>
      </c>
      <c r="F487" s="21">
        <v>0</v>
      </c>
      <c r="G487" s="22">
        <f t="shared" si="7"/>
        <v>43977.700000000012</v>
      </c>
      <c r="H487" s="21">
        <v>0</v>
      </c>
      <c r="I487" s="21">
        <v>0</v>
      </c>
    </row>
    <row r="488" spans="1:9" ht="15" x14ac:dyDescent="0.25">
      <c r="A488" s="24" t="s">
        <v>847</v>
      </c>
      <c r="B488" s="20">
        <v>0</v>
      </c>
      <c r="C488" s="21">
        <v>0</v>
      </c>
      <c r="D488" s="25">
        <v>168602.26</v>
      </c>
      <c r="E488" s="25">
        <v>71306.66</v>
      </c>
      <c r="F488" s="21">
        <v>0</v>
      </c>
      <c r="G488" s="22">
        <f t="shared" si="7"/>
        <v>97295.6</v>
      </c>
      <c r="H488" s="21">
        <v>0</v>
      </c>
      <c r="I488" s="21">
        <v>0</v>
      </c>
    </row>
    <row r="489" spans="1:9" ht="15" x14ac:dyDescent="0.25">
      <c r="A489" s="24" t="s">
        <v>848</v>
      </c>
      <c r="B489" s="20">
        <v>0</v>
      </c>
      <c r="C489" s="21">
        <v>0</v>
      </c>
      <c r="D489" s="25">
        <v>176712.95</v>
      </c>
      <c r="E489" s="25">
        <v>102954.70000000001</v>
      </c>
      <c r="F489" s="21">
        <v>0</v>
      </c>
      <c r="G489" s="22">
        <f t="shared" si="7"/>
        <v>73758.25</v>
      </c>
      <c r="H489" s="21">
        <v>0</v>
      </c>
      <c r="I489" s="21">
        <v>0</v>
      </c>
    </row>
    <row r="490" spans="1:9" ht="15" x14ac:dyDescent="0.25">
      <c r="A490" s="24" t="s">
        <v>849</v>
      </c>
      <c r="B490" s="20">
        <v>0</v>
      </c>
      <c r="C490" s="21">
        <v>0</v>
      </c>
      <c r="D490" s="25">
        <v>15431.6</v>
      </c>
      <c r="E490" s="25">
        <v>14973.6</v>
      </c>
      <c r="F490" s="21">
        <v>0</v>
      </c>
      <c r="G490" s="22">
        <f t="shared" si="7"/>
        <v>458</v>
      </c>
      <c r="H490" s="21">
        <v>0</v>
      </c>
      <c r="I490" s="21">
        <v>0</v>
      </c>
    </row>
    <row r="491" spans="1:9" ht="15" x14ac:dyDescent="0.25">
      <c r="A491" s="24" t="s">
        <v>850</v>
      </c>
      <c r="B491" s="20">
        <v>0</v>
      </c>
      <c r="C491" s="21">
        <v>0</v>
      </c>
      <c r="D491" s="25">
        <v>117813.3</v>
      </c>
      <c r="E491" s="25">
        <v>55205.4</v>
      </c>
      <c r="F491" s="21">
        <v>0</v>
      </c>
      <c r="G491" s="22">
        <f t="shared" si="7"/>
        <v>62607.9</v>
      </c>
      <c r="H491" s="21">
        <v>0</v>
      </c>
      <c r="I491" s="21">
        <v>0</v>
      </c>
    </row>
    <row r="492" spans="1:9" ht="15" x14ac:dyDescent="0.25">
      <c r="A492" s="24" t="s">
        <v>851</v>
      </c>
      <c r="B492" s="20">
        <v>0</v>
      </c>
      <c r="C492" s="21">
        <v>0</v>
      </c>
      <c r="D492" s="25">
        <v>113549.70000000001</v>
      </c>
      <c r="E492" s="25">
        <v>93175.5</v>
      </c>
      <c r="F492" s="21">
        <v>0</v>
      </c>
      <c r="G492" s="22">
        <f t="shared" si="7"/>
        <v>20374.200000000012</v>
      </c>
      <c r="H492" s="21">
        <v>0</v>
      </c>
      <c r="I492" s="21">
        <v>0</v>
      </c>
    </row>
    <row r="493" spans="1:9" ht="15" x14ac:dyDescent="0.25">
      <c r="A493" s="24" t="s">
        <v>852</v>
      </c>
      <c r="B493" s="20">
        <v>0</v>
      </c>
      <c r="C493" s="21">
        <v>0</v>
      </c>
      <c r="D493" s="25">
        <v>123978.8</v>
      </c>
      <c r="E493" s="25">
        <v>921</v>
      </c>
      <c r="F493" s="21">
        <v>0</v>
      </c>
      <c r="G493" s="22">
        <f t="shared" si="7"/>
        <v>123057.8</v>
      </c>
      <c r="H493" s="21">
        <v>0</v>
      </c>
      <c r="I493" s="21">
        <v>0</v>
      </c>
    </row>
    <row r="494" spans="1:9" ht="15" x14ac:dyDescent="0.25">
      <c r="A494" s="24" t="s">
        <v>853</v>
      </c>
      <c r="B494" s="20">
        <v>0</v>
      </c>
      <c r="C494" s="21">
        <v>0</v>
      </c>
      <c r="D494" s="25">
        <v>61487.799999999996</v>
      </c>
      <c r="E494" s="25">
        <v>19563.400000000001</v>
      </c>
      <c r="F494" s="21">
        <v>0</v>
      </c>
      <c r="G494" s="22">
        <f t="shared" si="7"/>
        <v>41924.399999999994</v>
      </c>
      <c r="H494" s="21">
        <v>0</v>
      </c>
      <c r="I494" s="21">
        <v>0</v>
      </c>
    </row>
    <row r="495" spans="1:9" ht="15" x14ac:dyDescent="0.25">
      <c r="A495" s="24" t="s">
        <v>854</v>
      </c>
      <c r="B495" s="20">
        <v>0</v>
      </c>
      <c r="C495" s="21">
        <v>0</v>
      </c>
      <c r="D495" s="25">
        <v>14483.7</v>
      </c>
      <c r="E495" s="25">
        <v>1652</v>
      </c>
      <c r="F495" s="21">
        <v>0</v>
      </c>
      <c r="G495" s="22">
        <f t="shared" si="7"/>
        <v>12831.7</v>
      </c>
      <c r="H495" s="21">
        <v>0</v>
      </c>
      <c r="I495" s="21">
        <v>0</v>
      </c>
    </row>
    <row r="496" spans="1:9" ht="15" x14ac:dyDescent="0.25">
      <c r="A496" s="24" t="s">
        <v>855</v>
      </c>
      <c r="B496" s="20">
        <v>0</v>
      </c>
      <c r="C496" s="21">
        <v>0</v>
      </c>
      <c r="D496" s="25">
        <v>1632</v>
      </c>
      <c r="E496" s="25">
        <v>1632</v>
      </c>
      <c r="F496" s="21">
        <v>0</v>
      </c>
      <c r="G496" s="22">
        <f t="shared" si="7"/>
        <v>0</v>
      </c>
      <c r="H496" s="21">
        <v>0</v>
      </c>
      <c r="I496" s="21">
        <v>0</v>
      </c>
    </row>
    <row r="497" spans="1:9" ht="15" x14ac:dyDescent="0.25">
      <c r="A497" s="24" t="s">
        <v>856</v>
      </c>
      <c r="B497" s="20">
        <v>0</v>
      </c>
      <c r="C497" s="21">
        <v>0</v>
      </c>
      <c r="D497" s="25">
        <v>27226.300000000003</v>
      </c>
      <c r="E497" s="25">
        <v>2575.8000000000002</v>
      </c>
      <c r="F497" s="21">
        <v>0</v>
      </c>
      <c r="G497" s="22">
        <f t="shared" si="7"/>
        <v>24650.500000000004</v>
      </c>
      <c r="H497" s="21">
        <v>0</v>
      </c>
      <c r="I497" s="21">
        <v>0</v>
      </c>
    </row>
    <row r="498" spans="1:9" ht="15" x14ac:dyDescent="0.25">
      <c r="A498" s="24" t="s">
        <v>857</v>
      </c>
      <c r="B498" s="20">
        <v>0</v>
      </c>
      <c r="C498" s="21">
        <v>0</v>
      </c>
      <c r="D498" s="25">
        <v>57161.5</v>
      </c>
      <c r="E498" s="25">
        <v>40211.599999999999</v>
      </c>
      <c r="F498" s="21">
        <v>0</v>
      </c>
      <c r="G498" s="22">
        <f t="shared" si="7"/>
        <v>16949.900000000001</v>
      </c>
      <c r="H498" s="21">
        <v>0</v>
      </c>
      <c r="I498" s="21">
        <v>0</v>
      </c>
    </row>
    <row r="499" spans="1:9" ht="15" x14ac:dyDescent="0.25">
      <c r="A499" s="24" t="s">
        <v>858</v>
      </c>
      <c r="B499" s="20">
        <v>0</v>
      </c>
      <c r="C499" s="21">
        <v>0</v>
      </c>
      <c r="D499" s="25">
        <v>99975.76</v>
      </c>
      <c r="E499" s="25">
        <v>23025.599999999999</v>
      </c>
      <c r="F499" s="21">
        <v>0</v>
      </c>
      <c r="G499" s="22">
        <f t="shared" si="7"/>
        <v>76950.16</v>
      </c>
      <c r="H499" s="21">
        <v>0</v>
      </c>
      <c r="I499" s="21">
        <v>0</v>
      </c>
    </row>
    <row r="500" spans="1:9" ht="15" x14ac:dyDescent="0.25">
      <c r="A500" s="24" t="s">
        <v>859</v>
      </c>
      <c r="B500" s="20">
        <v>0</v>
      </c>
      <c r="C500" s="21">
        <v>0</v>
      </c>
      <c r="D500" s="25">
        <v>60798.1</v>
      </c>
      <c r="E500" s="25">
        <v>28686</v>
      </c>
      <c r="F500" s="21">
        <v>0</v>
      </c>
      <c r="G500" s="22">
        <f t="shared" si="7"/>
        <v>32112.1</v>
      </c>
      <c r="H500" s="21">
        <v>0</v>
      </c>
      <c r="I500" s="21">
        <v>0</v>
      </c>
    </row>
    <row r="501" spans="1:9" ht="15" x14ac:dyDescent="0.25">
      <c r="A501" s="24" t="s">
        <v>860</v>
      </c>
      <c r="B501" s="20">
        <v>0</v>
      </c>
      <c r="C501" s="21">
        <v>0</v>
      </c>
      <c r="D501" s="25">
        <v>81731.540000000008</v>
      </c>
      <c r="E501" s="25">
        <v>56106.84</v>
      </c>
      <c r="F501" s="21">
        <v>0</v>
      </c>
      <c r="G501" s="22">
        <f t="shared" si="7"/>
        <v>25624.700000000012</v>
      </c>
      <c r="H501" s="21">
        <v>0</v>
      </c>
      <c r="I501" s="21">
        <v>0</v>
      </c>
    </row>
    <row r="502" spans="1:9" ht="15" x14ac:dyDescent="0.25">
      <c r="A502" s="24" t="s">
        <v>861</v>
      </c>
      <c r="B502" s="20">
        <v>0</v>
      </c>
      <c r="C502" s="21">
        <v>0</v>
      </c>
      <c r="D502" s="25">
        <v>105168.8</v>
      </c>
      <c r="E502" s="25">
        <v>51859.1</v>
      </c>
      <c r="F502" s="21">
        <v>0</v>
      </c>
      <c r="G502" s="22">
        <f t="shared" si="7"/>
        <v>53309.700000000004</v>
      </c>
      <c r="H502" s="21">
        <v>0</v>
      </c>
      <c r="I502" s="21">
        <v>0</v>
      </c>
    </row>
    <row r="503" spans="1:9" ht="15" x14ac:dyDescent="0.25">
      <c r="A503" s="24" t="s">
        <v>862</v>
      </c>
      <c r="B503" s="20">
        <v>0</v>
      </c>
      <c r="C503" s="21">
        <v>0</v>
      </c>
      <c r="D503" s="25">
        <v>203754.1</v>
      </c>
      <c r="E503" s="25">
        <v>17500</v>
      </c>
      <c r="F503" s="21">
        <v>0</v>
      </c>
      <c r="G503" s="22">
        <f t="shared" si="7"/>
        <v>186254.1</v>
      </c>
      <c r="H503" s="21">
        <v>0</v>
      </c>
      <c r="I503" s="21">
        <v>0</v>
      </c>
    </row>
    <row r="504" spans="1:9" ht="15" x14ac:dyDescent="0.25">
      <c r="A504" s="24" t="s">
        <v>863</v>
      </c>
      <c r="B504" s="20">
        <v>0</v>
      </c>
      <c r="C504" s="21">
        <v>0</v>
      </c>
      <c r="D504" s="25">
        <v>85669.1</v>
      </c>
      <c r="E504" s="25">
        <v>0</v>
      </c>
      <c r="F504" s="21">
        <v>0</v>
      </c>
      <c r="G504" s="22">
        <f t="shared" si="7"/>
        <v>85669.1</v>
      </c>
      <c r="H504" s="21">
        <v>0</v>
      </c>
      <c r="I504" s="21">
        <v>0</v>
      </c>
    </row>
    <row r="505" spans="1:9" ht="15" x14ac:dyDescent="0.25">
      <c r="A505" s="24" t="s">
        <v>864</v>
      </c>
      <c r="B505" s="20">
        <v>0</v>
      </c>
      <c r="C505" s="21">
        <v>0</v>
      </c>
      <c r="D505" s="25">
        <v>115054.5</v>
      </c>
      <c r="E505" s="25">
        <v>62972.399999999994</v>
      </c>
      <c r="F505" s="21">
        <v>0</v>
      </c>
      <c r="G505" s="22">
        <f t="shared" si="7"/>
        <v>52082.100000000006</v>
      </c>
      <c r="H505" s="21">
        <v>0</v>
      </c>
      <c r="I505" s="21">
        <v>0</v>
      </c>
    </row>
    <row r="506" spans="1:9" ht="15" x14ac:dyDescent="0.25">
      <c r="A506" s="24" t="s">
        <v>865</v>
      </c>
      <c r="B506" s="20">
        <v>0</v>
      </c>
      <c r="C506" s="21">
        <v>0</v>
      </c>
      <c r="D506" s="25">
        <v>89744.6</v>
      </c>
      <c r="E506" s="25">
        <v>45726.8</v>
      </c>
      <c r="F506" s="21">
        <v>0</v>
      </c>
      <c r="G506" s="22">
        <f t="shared" si="7"/>
        <v>44017.8</v>
      </c>
      <c r="H506" s="21">
        <v>0</v>
      </c>
      <c r="I506" s="21">
        <v>0</v>
      </c>
    </row>
    <row r="507" spans="1:9" ht="15" x14ac:dyDescent="0.25">
      <c r="A507" s="24" t="s">
        <v>866</v>
      </c>
      <c r="B507" s="20">
        <v>0</v>
      </c>
      <c r="C507" s="21">
        <v>0</v>
      </c>
      <c r="D507" s="25">
        <v>18329.3</v>
      </c>
      <c r="E507" s="25">
        <v>0</v>
      </c>
      <c r="F507" s="21">
        <v>0</v>
      </c>
      <c r="G507" s="22">
        <f t="shared" si="7"/>
        <v>18329.3</v>
      </c>
      <c r="H507" s="21">
        <v>0</v>
      </c>
      <c r="I507" s="21">
        <v>0</v>
      </c>
    </row>
    <row r="508" spans="1:9" ht="15" x14ac:dyDescent="0.25">
      <c r="A508" s="24" t="s">
        <v>867</v>
      </c>
      <c r="B508" s="20">
        <v>0</v>
      </c>
      <c r="C508" s="21">
        <v>0</v>
      </c>
      <c r="D508" s="25">
        <v>20628.3</v>
      </c>
      <c r="E508" s="25">
        <v>7395.6</v>
      </c>
      <c r="F508" s="21">
        <v>0</v>
      </c>
      <c r="G508" s="22">
        <f t="shared" si="7"/>
        <v>13232.699999999999</v>
      </c>
      <c r="H508" s="21">
        <v>0</v>
      </c>
      <c r="I508" s="21">
        <v>0</v>
      </c>
    </row>
    <row r="509" spans="1:9" ht="15" x14ac:dyDescent="0.25">
      <c r="A509" s="24" t="s">
        <v>868</v>
      </c>
      <c r="B509" s="20">
        <v>0</v>
      </c>
      <c r="C509" s="21">
        <v>0</v>
      </c>
      <c r="D509" s="25">
        <v>64183.9</v>
      </c>
      <c r="E509" s="25">
        <v>0</v>
      </c>
      <c r="F509" s="21">
        <v>0</v>
      </c>
      <c r="G509" s="22">
        <f t="shared" si="7"/>
        <v>64183.9</v>
      </c>
      <c r="H509" s="21">
        <v>0</v>
      </c>
      <c r="I509" s="21">
        <v>0</v>
      </c>
    </row>
    <row r="510" spans="1:9" ht="15" x14ac:dyDescent="0.25">
      <c r="A510" s="24" t="s">
        <v>869</v>
      </c>
      <c r="B510" s="20">
        <v>0</v>
      </c>
      <c r="C510" s="21">
        <v>0</v>
      </c>
      <c r="D510" s="25">
        <v>41862.699999999997</v>
      </c>
      <c r="E510" s="25">
        <v>2751.5</v>
      </c>
      <c r="F510" s="21">
        <v>0</v>
      </c>
      <c r="G510" s="22">
        <f t="shared" si="7"/>
        <v>39111.199999999997</v>
      </c>
      <c r="H510" s="21">
        <v>0</v>
      </c>
      <c r="I510" s="21">
        <v>0</v>
      </c>
    </row>
    <row r="511" spans="1:9" ht="15" x14ac:dyDescent="0.25">
      <c r="A511" s="24" t="s">
        <v>870</v>
      </c>
      <c r="B511" s="20">
        <v>0</v>
      </c>
      <c r="C511" s="21">
        <v>0</v>
      </c>
      <c r="D511" s="25">
        <v>79921.600000000006</v>
      </c>
      <c r="E511" s="25">
        <v>8260.7000000000007</v>
      </c>
      <c r="F511" s="21">
        <v>0</v>
      </c>
      <c r="G511" s="22">
        <f t="shared" si="7"/>
        <v>71660.900000000009</v>
      </c>
      <c r="H511" s="21">
        <v>0</v>
      </c>
      <c r="I511" s="21">
        <v>0</v>
      </c>
    </row>
    <row r="512" spans="1:9" ht="15" x14ac:dyDescent="0.25">
      <c r="A512" s="24" t="s">
        <v>871</v>
      </c>
      <c r="B512" s="20">
        <v>0</v>
      </c>
      <c r="C512" s="21">
        <v>0</v>
      </c>
      <c r="D512" s="25">
        <v>97853.800000000017</v>
      </c>
      <c r="E512" s="25">
        <v>44464.4</v>
      </c>
      <c r="F512" s="21">
        <v>0</v>
      </c>
      <c r="G512" s="22">
        <f t="shared" si="7"/>
        <v>53389.400000000016</v>
      </c>
      <c r="H512" s="21">
        <v>0</v>
      </c>
      <c r="I512" s="21">
        <v>0</v>
      </c>
    </row>
    <row r="513" spans="1:9" ht="15" x14ac:dyDescent="0.25">
      <c r="A513" s="24" t="s">
        <v>872</v>
      </c>
      <c r="B513" s="20">
        <v>0</v>
      </c>
      <c r="C513" s="21">
        <v>0</v>
      </c>
      <c r="D513" s="25">
        <v>64225.7</v>
      </c>
      <c r="E513" s="25">
        <v>4178.2</v>
      </c>
      <c r="F513" s="21">
        <v>0</v>
      </c>
      <c r="G513" s="22">
        <f t="shared" si="7"/>
        <v>60047.5</v>
      </c>
      <c r="H513" s="21">
        <v>0</v>
      </c>
      <c r="I513" s="21">
        <v>0</v>
      </c>
    </row>
    <row r="514" spans="1:9" ht="15" x14ac:dyDescent="0.25">
      <c r="A514" s="24" t="s">
        <v>873</v>
      </c>
      <c r="B514" s="20">
        <v>0</v>
      </c>
      <c r="C514" s="21">
        <v>0</v>
      </c>
      <c r="D514" s="25">
        <v>105503.19999999998</v>
      </c>
      <c r="E514" s="25">
        <v>3255.7000000000003</v>
      </c>
      <c r="F514" s="21">
        <v>0</v>
      </c>
      <c r="G514" s="22">
        <f t="shared" si="7"/>
        <v>102247.49999999999</v>
      </c>
      <c r="H514" s="21">
        <v>0</v>
      </c>
      <c r="I514" s="21">
        <v>0</v>
      </c>
    </row>
    <row r="515" spans="1:9" ht="15" x14ac:dyDescent="0.25">
      <c r="A515" s="24" t="s">
        <v>874</v>
      </c>
      <c r="B515" s="20">
        <v>0</v>
      </c>
      <c r="C515" s="21">
        <v>0</v>
      </c>
      <c r="D515" s="25">
        <v>26375.8</v>
      </c>
      <c r="E515" s="25">
        <v>6577.8</v>
      </c>
      <c r="F515" s="21">
        <v>0</v>
      </c>
      <c r="G515" s="22">
        <f t="shared" si="7"/>
        <v>19798</v>
      </c>
      <c r="H515" s="21">
        <v>0</v>
      </c>
      <c r="I515" s="21">
        <v>0</v>
      </c>
    </row>
    <row r="516" spans="1:9" ht="15" x14ac:dyDescent="0.25">
      <c r="A516" s="24" t="s">
        <v>875</v>
      </c>
      <c r="B516" s="20">
        <v>0</v>
      </c>
      <c r="C516" s="21">
        <v>0</v>
      </c>
      <c r="D516" s="25">
        <v>44914.100000000006</v>
      </c>
      <c r="E516" s="25">
        <v>7780.5</v>
      </c>
      <c r="F516" s="21">
        <v>0</v>
      </c>
      <c r="G516" s="22">
        <f t="shared" si="7"/>
        <v>37133.600000000006</v>
      </c>
      <c r="H516" s="21">
        <v>0</v>
      </c>
      <c r="I516" s="21">
        <v>0</v>
      </c>
    </row>
    <row r="517" spans="1:9" ht="15" x14ac:dyDescent="0.25">
      <c r="A517" s="24" t="s">
        <v>876</v>
      </c>
      <c r="B517" s="20">
        <v>0</v>
      </c>
      <c r="C517" s="21">
        <v>0</v>
      </c>
      <c r="D517" s="25">
        <v>76201.399999999994</v>
      </c>
      <c r="E517" s="25">
        <v>0</v>
      </c>
      <c r="F517" s="21">
        <v>0</v>
      </c>
      <c r="G517" s="22">
        <f t="shared" si="7"/>
        <v>76201.399999999994</v>
      </c>
      <c r="H517" s="21">
        <v>0</v>
      </c>
      <c r="I517" s="21">
        <v>0</v>
      </c>
    </row>
    <row r="518" spans="1:9" ht="15" x14ac:dyDescent="0.25">
      <c r="A518" s="24" t="s">
        <v>877</v>
      </c>
      <c r="B518" s="20">
        <v>0</v>
      </c>
      <c r="C518" s="21">
        <v>0</v>
      </c>
      <c r="D518" s="25">
        <v>18872.7</v>
      </c>
      <c r="E518" s="25">
        <v>0</v>
      </c>
      <c r="F518" s="21">
        <v>0</v>
      </c>
      <c r="G518" s="22">
        <f t="shared" si="7"/>
        <v>18872.7</v>
      </c>
      <c r="H518" s="21">
        <v>0</v>
      </c>
      <c r="I518" s="21">
        <v>0</v>
      </c>
    </row>
    <row r="519" spans="1:9" ht="15" x14ac:dyDescent="0.25">
      <c r="A519" s="24" t="s">
        <v>878</v>
      </c>
      <c r="B519" s="20">
        <v>0</v>
      </c>
      <c r="C519" s="21">
        <v>0</v>
      </c>
      <c r="D519" s="25">
        <v>47610.2</v>
      </c>
      <c r="E519" s="25">
        <v>15056.8</v>
      </c>
      <c r="F519" s="21">
        <v>0</v>
      </c>
      <c r="G519" s="22">
        <f t="shared" ref="G519:G582" si="8">D519-E519</f>
        <v>32553.399999999998</v>
      </c>
      <c r="H519" s="21">
        <v>0</v>
      </c>
      <c r="I519" s="21">
        <v>0</v>
      </c>
    </row>
    <row r="520" spans="1:9" ht="15" x14ac:dyDescent="0.25">
      <c r="A520" s="24" t="s">
        <v>879</v>
      </c>
      <c r="B520" s="20">
        <v>0</v>
      </c>
      <c r="C520" s="21">
        <v>0</v>
      </c>
      <c r="D520" s="25">
        <v>123038.3</v>
      </c>
      <c r="E520" s="25">
        <v>933.5</v>
      </c>
      <c r="F520" s="21">
        <v>0</v>
      </c>
      <c r="G520" s="22">
        <f t="shared" si="8"/>
        <v>122104.8</v>
      </c>
      <c r="H520" s="21">
        <v>0</v>
      </c>
      <c r="I520" s="21">
        <v>0</v>
      </c>
    </row>
    <row r="521" spans="1:9" ht="15" x14ac:dyDescent="0.25">
      <c r="A521" s="24" t="s">
        <v>880</v>
      </c>
      <c r="B521" s="20">
        <v>0</v>
      </c>
      <c r="C521" s="21">
        <v>0</v>
      </c>
      <c r="D521" s="25">
        <v>55176</v>
      </c>
      <c r="E521" s="25">
        <v>768.8</v>
      </c>
      <c r="F521" s="21">
        <v>0</v>
      </c>
      <c r="G521" s="22">
        <f t="shared" si="8"/>
        <v>54407.199999999997</v>
      </c>
      <c r="H521" s="21">
        <v>0</v>
      </c>
      <c r="I521" s="21">
        <v>0</v>
      </c>
    </row>
    <row r="522" spans="1:9" ht="15" x14ac:dyDescent="0.25">
      <c r="A522" s="24" t="s">
        <v>881</v>
      </c>
      <c r="B522" s="20">
        <v>0</v>
      </c>
      <c r="C522" s="21">
        <v>0</v>
      </c>
      <c r="D522" s="25">
        <v>82492.3</v>
      </c>
      <c r="E522" s="25">
        <v>0</v>
      </c>
      <c r="F522" s="21">
        <v>0</v>
      </c>
      <c r="G522" s="22">
        <f t="shared" si="8"/>
        <v>82492.3</v>
      </c>
      <c r="H522" s="21">
        <v>0</v>
      </c>
      <c r="I522" s="21">
        <v>0</v>
      </c>
    </row>
    <row r="523" spans="1:9" ht="15" x14ac:dyDescent="0.25">
      <c r="A523" s="24" t="s">
        <v>882</v>
      </c>
      <c r="B523" s="20">
        <v>0</v>
      </c>
      <c r="C523" s="21">
        <v>0</v>
      </c>
      <c r="D523" s="25">
        <v>54381.8</v>
      </c>
      <c r="E523" s="25">
        <v>320.39999999999998</v>
      </c>
      <c r="F523" s="21">
        <v>0</v>
      </c>
      <c r="G523" s="22">
        <f t="shared" si="8"/>
        <v>54061.4</v>
      </c>
      <c r="H523" s="21">
        <v>0</v>
      </c>
      <c r="I523" s="21">
        <v>0</v>
      </c>
    </row>
    <row r="524" spans="1:9" ht="15" x14ac:dyDescent="0.25">
      <c r="A524" s="24" t="s">
        <v>883</v>
      </c>
      <c r="B524" s="20">
        <v>0</v>
      </c>
      <c r="C524" s="21">
        <v>0</v>
      </c>
      <c r="D524" s="25">
        <v>15842.2</v>
      </c>
      <c r="E524" s="25">
        <v>0</v>
      </c>
      <c r="F524" s="21">
        <v>0</v>
      </c>
      <c r="G524" s="22">
        <f t="shared" si="8"/>
        <v>15842.2</v>
      </c>
      <c r="H524" s="21">
        <v>0</v>
      </c>
      <c r="I524" s="21">
        <v>0</v>
      </c>
    </row>
    <row r="525" spans="1:9" ht="15" x14ac:dyDescent="0.25">
      <c r="A525" s="24" t="s">
        <v>884</v>
      </c>
      <c r="B525" s="20">
        <v>0</v>
      </c>
      <c r="C525" s="21">
        <v>0</v>
      </c>
      <c r="D525" s="25">
        <v>44454.299999999996</v>
      </c>
      <c r="E525" s="25">
        <v>8124.5999999999995</v>
      </c>
      <c r="F525" s="21">
        <v>0</v>
      </c>
      <c r="G525" s="22">
        <f t="shared" si="8"/>
        <v>36329.699999999997</v>
      </c>
      <c r="H525" s="21">
        <v>0</v>
      </c>
      <c r="I525" s="21">
        <v>0</v>
      </c>
    </row>
    <row r="526" spans="1:9" ht="15" x14ac:dyDescent="0.25">
      <c r="A526" s="24" t="s">
        <v>885</v>
      </c>
      <c r="B526" s="20">
        <v>0</v>
      </c>
      <c r="C526" s="21">
        <v>0</v>
      </c>
      <c r="D526" s="25">
        <v>756808.14999999991</v>
      </c>
      <c r="E526" s="25">
        <v>511610.8</v>
      </c>
      <c r="F526" s="21">
        <v>0</v>
      </c>
      <c r="G526" s="22">
        <f t="shared" si="8"/>
        <v>245197.34999999992</v>
      </c>
      <c r="H526" s="21">
        <v>0</v>
      </c>
      <c r="I526" s="21">
        <v>0</v>
      </c>
    </row>
    <row r="527" spans="1:9" ht="15" x14ac:dyDescent="0.25">
      <c r="A527" s="24" t="s">
        <v>886</v>
      </c>
      <c r="B527" s="20">
        <v>0</v>
      </c>
      <c r="C527" s="21">
        <v>0</v>
      </c>
      <c r="D527" s="25">
        <v>1473048.0199999998</v>
      </c>
      <c r="E527" s="25">
        <v>1265317.6199999996</v>
      </c>
      <c r="F527" s="21">
        <v>0</v>
      </c>
      <c r="G527" s="22">
        <f t="shared" si="8"/>
        <v>207730.40000000014</v>
      </c>
      <c r="H527" s="21">
        <v>0</v>
      </c>
      <c r="I527" s="21">
        <v>0</v>
      </c>
    </row>
    <row r="528" spans="1:9" ht="15" x14ac:dyDescent="0.25">
      <c r="A528" s="24" t="s">
        <v>887</v>
      </c>
      <c r="B528" s="20">
        <v>0</v>
      </c>
      <c r="C528" s="21">
        <v>0</v>
      </c>
      <c r="D528" s="25">
        <v>102493</v>
      </c>
      <c r="E528" s="25">
        <v>16059.699999999999</v>
      </c>
      <c r="F528" s="21">
        <v>0</v>
      </c>
      <c r="G528" s="22">
        <f t="shared" si="8"/>
        <v>86433.3</v>
      </c>
      <c r="H528" s="21">
        <v>0</v>
      </c>
      <c r="I528" s="21">
        <v>0</v>
      </c>
    </row>
    <row r="529" spans="1:9" ht="15" x14ac:dyDescent="0.25">
      <c r="A529" s="24" t="s">
        <v>888</v>
      </c>
      <c r="B529" s="20">
        <v>0</v>
      </c>
      <c r="C529" s="21">
        <v>0</v>
      </c>
      <c r="D529" s="25">
        <v>96206</v>
      </c>
      <c r="E529" s="25">
        <v>23020.9</v>
      </c>
      <c r="F529" s="21">
        <v>0</v>
      </c>
      <c r="G529" s="22">
        <f t="shared" si="8"/>
        <v>73185.100000000006</v>
      </c>
      <c r="H529" s="21">
        <v>0</v>
      </c>
      <c r="I529" s="21">
        <v>0</v>
      </c>
    </row>
    <row r="530" spans="1:9" ht="15" x14ac:dyDescent="0.25">
      <c r="A530" s="24" t="s">
        <v>889</v>
      </c>
      <c r="B530" s="20">
        <v>0</v>
      </c>
      <c r="C530" s="21">
        <v>0</v>
      </c>
      <c r="D530" s="25">
        <v>575538.78999999992</v>
      </c>
      <c r="E530" s="25">
        <v>455176</v>
      </c>
      <c r="F530" s="21">
        <v>0</v>
      </c>
      <c r="G530" s="22">
        <f t="shared" si="8"/>
        <v>120362.78999999992</v>
      </c>
      <c r="H530" s="21">
        <v>0</v>
      </c>
      <c r="I530" s="21">
        <v>0</v>
      </c>
    </row>
    <row r="531" spans="1:9" ht="15" x14ac:dyDescent="0.25">
      <c r="A531" s="24" t="s">
        <v>890</v>
      </c>
      <c r="B531" s="20">
        <v>0</v>
      </c>
      <c r="C531" s="21">
        <v>0</v>
      </c>
      <c r="D531" s="25">
        <v>931638.40000000037</v>
      </c>
      <c r="E531" s="25">
        <v>716507.65000000014</v>
      </c>
      <c r="F531" s="21">
        <v>0</v>
      </c>
      <c r="G531" s="22">
        <f t="shared" si="8"/>
        <v>215130.75000000023</v>
      </c>
      <c r="H531" s="21">
        <v>0</v>
      </c>
      <c r="I531" s="21">
        <v>0</v>
      </c>
    </row>
    <row r="532" spans="1:9" ht="15" x14ac:dyDescent="0.25">
      <c r="A532" s="24" t="s">
        <v>891</v>
      </c>
      <c r="B532" s="20">
        <v>0</v>
      </c>
      <c r="C532" s="21">
        <v>0</v>
      </c>
      <c r="D532" s="25">
        <v>37620</v>
      </c>
      <c r="E532" s="25">
        <v>14838.9</v>
      </c>
      <c r="F532" s="21">
        <v>0</v>
      </c>
      <c r="G532" s="22">
        <f t="shared" si="8"/>
        <v>22781.1</v>
      </c>
      <c r="H532" s="21">
        <v>0</v>
      </c>
      <c r="I532" s="21">
        <v>0</v>
      </c>
    </row>
    <row r="533" spans="1:9" ht="15" x14ac:dyDescent="0.25">
      <c r="A533" s="24" t="s">
        <v>892</v>
      </c>
      <c r="B533" s="20">
        <v>0</v>
      </c>
      <c r="C533" s="21">
        <v>0</v>
      </c>
      <c r="D533" s="25">
        <v>55088</v>
      </c>
      <c r="E533" s="25">
        <v>22747.3</v>
      </c>
      <c r="F533" s="21">
        <v>0</v>
      </c>
      <c r="G533" s="22">
        <f t="shared" si="8"/>
        <v>32340.7</v>
      </c>
      <c r="H533" s="21">
        <v>0</v>
      </c>
      <c r="I533" s="21">
        <v>0</v>
      </c>
    </row>
    <row r="534" spans="1:9" ht="15" x14ac:dyDescent="0.25">
      <c r="A534" s="24" t="s">
        <v>893</v>
      </c>
      <c r="B534" s="20">
        <v>0</v>
      </c>
      <c r="C534" s="21">
        <v>0</v>
      </c>
      <c r="D534" s="25">
        <v>53403</v>
      </c>
      <c r="E534" s="25">
        <v>11327.2</v>
      </c>
      <c r="F534" s="21">
        <v>0</v>
      </c>
      <c r="G534" s="22">
        <f t="shared" si="8"/>
        <v>42075.8</v>
      </c>
      <c r="H534" s="21">
        <v>0</v>
      </c>
      <c r="I534" s="21">
        <v>0</v>
      </c>
    </row>
    <row r="535" spans="1:9" ht="15" x14ac:dyDescent="0.25">
      <c r="A535" s="24" t="s">
        <v>894</v>
      </c>
      <c r="B535" s="20">
        <v>0</v>
      </c>
      <c r="C535" s="21">
        <v>0</v>
      </c>
      <c r="D535" s="25">
        <v>86066.2</v>
      </c>
      <c r="E535" s="25">
        <v>0</v>
      </c>
      <c r="F535" s="21">
        <v>0</v>
      </c>
      <c r="G535" s="22">
        <f t="shared" si="8"/>
        <v>86066.2</v>
      </c>
      <c r="H535" s="21">
        <v>0</v>
      </c>
      <c r="I535" s="21">
        <v>0</v>
      </c>
    </row>
    <row r="536" spans="1:9" ht="15" x14ac:dyDescent="0.25">
      <c r="A536" s="24" t="s">
        <v>895</v>
      </c>
      <c r="B536" s="20">
        <v>0</v>
      </c>
      <c r="C536" s="21">
        <v>0</v>
      </c>
      <c r="D536" s="25">
        <v>19102.599999999999</v>
      </c>
      <c r="E536" s="25">
        <v>0</v>
      </c>
      <c r="F536" s="21">
        <v>0</v>
      </c>
      <c r="G536" s="22">
        <f t="shared" si="8"/>
        <v>19102.599999999999</v>
      </c>
      <c r="H536" s="21">
        <v>0</v>
      </c>
      <c r="I536" s="21">
        <v>0</v>
      </c>
    </row>
    <row r="537" spans="1:9" ht="15" x14ac:dyDescent="0.25">
      <c r="A537" s="24" t="s">
        <v>896</v>
      </c>
      <c r="B537" s="20">
        <v>0</v>
      </c>
      <c r="C537" s="21">
        <v>0</v>
      </c>
      <c r="D537" s="25">
        <v>67423.399999999994</v>
      </c>
      <c r="E537" s="25">
        <v>12361.2</v>
      </c>
      <c r="F537" s="21">
        <v>0</v>
      </c>
      <c r="G537" s="22">
        <f t="shared" si="8"/>
        <v>55062.2</v>
      </c>
      <c r="H537" s="21">
        <v>0</v>
      </c>
      <c r="I537" s="21">
        <v>0</v>
      </c>
    </row>
    <row r="538" spans="1:9" ht="15" x14ac:dyDescent="0.25">
      <c r="A538" s="24" t="s">
        <v>897</v>
      </c>
      <c r="B538" s="20">
        <v>0</v>
      </c>
      <c r="C538" s="21">
        <v>0</v>
      </c>
      <c r="D538" s="25">
        <v>56656.399999999994</v>
      </c>
      <c r="E538" s="25">
        <v>38906.5</v>
      </c>
      <c r="F538" s="21">
        <v>0</v>
      </c>
      <c r="G538" s="22">
        <f t="shared" si="8"/>
        <v>17749.899999999994</v>
      </c>
      <c r="H538" s="21">
        <v>0</v>
      </c>
      <c r="I538" s="21">
        <v>0</v>
      </c>
    </row>
    <row r="539" spans="1:9" ht="15" x14ac:dyDescent="0.25">
      <c r="A539" s="24" t="s">
        <v>898</v>
      </c>
      <c r="B539" s="20">
        <v>0</v>
      </c>
      <c r="C539" s="21">
        <v>0</v>
      </c>
      <c r="D539" s="25">
        <v>53838.400000000009</v>
      </c>
      <c r="E539" s="25">
        <v>165</v>
      </c>
      <c r="F539" s="21">
        <v>0</v>
      </c>
      <c r="G539" s="22">
        <f t="shared" si="8"/>
        <v>53673.400000000009</v>
      </c>
      <c r="H539" s="21">
        <v>0</v>
      </c>
      <c r="I539" s="21">
        <v>0</v>
      </c>
    </row>
    <row r="540" spans="1:9" ht="15" x14ac:dyDescent="0.25">
      <c r="A540" s="24" t="s">
        <v>899</v>
      </c>
      <c r="B540" s="20">
        <v>0</v>
      </c>
      <c r="C540" s="21">
        <v>0</v>
      </c>
      <c r="D540" s="25">
        <v>39668.200000000004</v>
      </c>
      <c r="E540" s="25">
        <v>7248.8</v>
      </c>
      <c r="F540" s="21">
        <v>0</v>
      </c>
      <c r="G540" s="22">
        <f t="shared" si="8"/>
        <v>32419.400000000005</v>
      </c>
      <c r="H540" s="21">
        <v>0</v>
      </c>
      <c r="I540" s="21">
        <v>0</v>
      </c>
    </row>
    <row r="541" spans="1:9" ht="15" x14ac:dyDescent="0.25">
      <c r="A541" s="24" t="s">
        <v>900</v>
      </c>
      <c r="B541" s="20">
        <v>0</v>
      </c>
      <c r="C541" s="21">
        <v>0</v>
      </c>
      <c r="D541" s="25">
        <v>40671.399999999994</v>
      </c>
      <c r="E541" s="25">
        <v>11632.15</v>
      </c>
      <c r="F541" s="21">
        <v>0</v>
      </c>
      <c r="G541" s="22">
        <f t="shared" si="8"/>
        <v>29039.249999999993</v>
      </c>
      <c r="H541" s="21">
        <v>0</v>
      </c>
      <c r="I541" s="21">
        <v>0</v>
      </c>
    </row>
    <row r="542" spans="1:9" ht="15" x14ac:dyDescent="0.25">
      <c r="A542" s="24" t="s">
        <v>901</v>
      </c>
      <c r="B542" s="20">
        <v>0</v>
      </c>
      <c r="C542" s="21">
        <v>0</v>
      </c>
      <c r="D542" s="25">
        <v>219512.7</v>
      </c>
      <c r="E542" s="25">
        <v>99114.6</v>
      </c>
      <c r="F542" s="21">
        <v>0</v>
      </c>
      <c r="G542" s="22">
        <f t="shared" si="8"/>
        <v>120398.1</v>
      </c>
      <c r="H542" s="21">
        <v>0</v>
      </c>
      <c r="I542" s="21">
        <v>0</v>
      </c>
    </row>
    <row r="543" spans="1:9" ht="15" x14ac:dyDescent="0.25">
      <c r="A543" s="24" t="s">
        <v>902</v>
      </c>
      <c r="B543" s="20">
        <v>0</v>
      </c>
      <c r="C543" s="21">
        <v>0</v>
      </c>
      <c r="D543" s="25">
        <v>144168.19999999998</v>
      </c>
      <c r="E543" s="25">
        <v>57732.5</v>
      </c>
      <c r="F543" s="21">
        <v>0</v>
      </c>
      <c r="G543" s="22">
        <f t="shared" si="8"/>
        <v>86435.699999999983</v>
      </c>
      <c r="H543" s="21">
        <v>0</v>
      </c>
      <c r="I543" s="21">
        <v>0</v>
      </c>
    </row>
    <row r="544" spans="1:9" ht="15" x14ac:dyDescent="0.25">
      <c r="A544" s="24" t="s">
        <v>903</v>
      </c>
      <c r="B544" s="20">
        <v>0</v>
      </c>
      <c r="C544" s="21">
        <v>0</v>
      </c>
      <c r="D544" s="25">
        <v>114055.39999999998</v>
      </c>
      <c r="E544" s="25">
        <v>27566.7</v>
      </c>
      <c r="F544" s="21">
        <v>0</v>
      </c>
      <c r="G544" s="22">
        <f t="shared" si="8"/>
        <v>86488.699999999983</v>
      </c>
      <c r="H544" s="21">
        <v>0</v>
      </c>
      <c r="I544" s="21">
        <v>0</v>
      </c>
    </row>
    <row r="545" spans="1:9" ht="15" x14ac:dyDescent="0.25">
      <c r="A545" s="24" t="s">
        <v>904</v>
      </c>
      <c r="B545" s="20">
        <v>0</v>
      </c>
      <c r="C545" s="21">
        <v>0</v>
      </c>
      <c r="D545" s="25">
        <v>151671.29999999999</v>
      </c>
      <c r="E545" s="25">
        <v>83253.8</v>
      </c>
      <c r="F545" s="21">
        <v>0</v>
      </c>
      <c r="G545" s="22">
        <f t="shared" si="8"/>
        <v>68417.499999999985</v>
      </c>
      <c r="H545" s="21">
        <v>0</v>
      </c>
      <c r="I545" s="21">
        <v>0</v>
      </c>
    </row>
    <row r="546" spans="1:9" ht="15" x14ac:dyDescent="0.25">
      <c r="A546" s="24" t="s">
        <v>905</v>
      </c>
      <c r="B546" s="20">
        <v>0</v>
      </c>
      <c r="C546" s="21">
        <v>0</v>
      </c>
      <c r="D546" s="25">
        <v>45991.799999999996</v>
      </c>
      <c r="E546" s="25">
        <v>23803.7</v>
      </c>
      <c r="F546" s="21">
        <v>0</v>
      </c>
      <c r="G546" s="22">
        <f t="shared" si="8"/>
        <v>22188.099999999995</v>
      </c>
      <c r="H546" s="21">
        <v>0</v>
      </c>
      <c r="I546" s="21">
        <v>0</v>
      </c>
    </row>
    <row r="547" spans="1:9" ht="15" x14ac:dyDescent="0.25">
      <c r="A547" s="24" t="s">
        <v>906</v>
      </c>
      <c r="B547" s="20">
        <v>0</v>
      </c>
      <c r="C547" s="21">
        <v>0</v>
      </c>
      <c r="D547" s="25">
        <v>75762.5</v>
      </c>
      <c r="E547" s="25">
        <v>31100.500000000004</v>
      </c>
      <c r="F547" s="21">
        <v>0</v>
      </c>
      <c r="G547" s="22">
        <f t="shared" si="8"/>
        <v>44662</v>
      </c>
      <c r="H547" s="21">
        <v>0</v>
      </c>
      <c r="I547" s="21">
        <v>0</v>
      </c>
    </row>
    <row r="548" spans="1:9" ht="15" x14ac:dyDescent="0.25">
      <c r="A548" s="24" t="s">
        <v>907</v>
      </c>
      <c r="B548" s="20">
        <v>0</v>
      </c>
      <c r="C548" s="21">
        <v>0</v>
      </c>
      <c r="D548" s="25">
        <v>43618.3</v>
      </c>
      <c r="E548" s="25">
        <v>0</v>
      </c>
      <c r="F548" s="21">
        <v>0</v>
      </c>
      <c r="G548" s="22">
        <f t="shared" si="8"/>
        <v>43618.3</v>
      </c>
      <c r="H548" s="21">
        <v>0</v>
      </c>
      <c r="I548" s="21">
        <v>0</v>
      </c>
    </row>
    <row r="549" spans="1:9" ht="15" x14ac:dyDescent="0.25">
      <c r="A549" s="24" t="s">
        <v>908</v>
      </c>
      <c r="B549" s="20">
        <v>0</v>
      </c>
      <c r="C549" s="21">
        <v>0</v>
      </c>
      <c r="D549" s="25">
        <v>180483.3</v>
      </c>
      <c r="E549" s="25">
        <v>45375.200000000004</v>
      </c>
      <c r="F549" s="21">
        <v>0</v>
      </c>
      <c r="G549" s="22">
        <f t="shared" si="8"/>
        <v>135108.09999999998</v>
      </c>
      <c r="H549" s="21">
        <v>0</v>
      </c>
      <c r="I549" s="21">
        <v>0</v>
      </c>
    </row>
    <row r="550" spans="1:9" ht="15" x14ac:dyDescent="0.25">
      <c r="A550" s="24" t="s">
        <v>909</v>
      </c>
      <c r="B550" s="20">
        <v>0</v>
      </c>
      <c r="C550" s="21">
        <v>0</v>
      </c>
      <c r="D550" s="25">
        <v>42970.399999999994</v>
      </c>
      <c r="E550" s="25">
        <v>0</v>
      </c>
      <c r="F550" s="21">
        <v>0</v>
      </c>
      <c r="G550" s="22">
        <f t="shared" si="8"/>
        <v>42970.399999999994</v>
      </c>
      <c r="H550" s="21">
        <v>0</v>
      </c>
      <c r="I550" s="21">
        <v>0</v>
      </c>
    </row>
    <row r="551" spans="1:9" ht="15" x14ac:dyDescent="0.25">
      <c r="A551" s="24" t="s">
        <v>910</v>
      </c>
      <c r="B551" s="20">
        <v>0</v>
      </c>
      <c r="C551" s="21">
        <v>0</v>
      </c>
      <c r="D551" s="25">
        <v>64706.400000000001</v>
      </c>
      <c r="E551" s="25">
        <v>49265.599999999999</v>
      </c>
      <c r="F551" s="21">
        <v>0</v>
      </c>
      <c r="G551" s="22">
        <f t="shared" si="8"/>
        <v>15440.800000000003</v>
      </c>
      <c r="H551" s="21">
        <v>0</v>
      </c>
      <c r="I551" s="21">
        <v>0</v>
      </c>
    </row>
    <row r="552" spans="1:9" ht="15" x14ac:dyDescent="0.25">
      <c r="A552" s="24" t="s">
        <v>911</v>
      </c>
      <c r="B552" s="20">
        <v>0</v>
      </c>
      <c r="C552" s="21">
        <v>0</v>
      </c>
      <c r="D552" s="25">
        <v>127197.40000000001</v>
      </c>
      <c r="E552" s="25">
        <v>8909.2999999999993</v>
      </c>
      <c r="F552" s="21">
        <v>0</v>
      </c>
      <c r="G552" s="22">
        <f t="shared" si="8"/>
        <v>118288.1</v>
      </c>
      <c r="H552" s="21">
        <v>0</v>
      </c>
      <c r="I552" s="21">
        <v>0</v>
      </c>
    </row>
    <row r="553" spans="1:9" ht="15" x14ac:dyDescent="0.25">
      <c r="A553" s="24" t="s">
        <v>912</v>
      </c>
      <c r="B553" s="20">
        <v>0</v>
      </c>
      <c r="C553" s="21">
        <v>0</v>
      </c>
      <c r="D553" s="25">
        <v>88762.3</v>
      </c>
      <c r="E553" s="25">
        <v>15810</v>
      </c>
      <c r="F553" s="21">
        <v>0</v>
      </c>
      <c r="G553" s="22">
        <f t="shared" si="8"/>
        <v>72952.3</v>
      </c>
      <c r="H553" s="21">
        <v>0</v>
      </c>
      <c r="I553" s="21">
        <v>0</v>
      </c>
    </row>
    <row r="554" spans="1:9" ht="15" x14ac:dyDescent="0.25">
      <c r="A554" s="24" t="s">
        <v>913</v>
      </c>
      <c r="B554" s="20">
        <v>0</v>
      </c>
      <c r="C554" s="21">
        <v>0</v>
      </c>
      <c r="D554" s="25">
        <v>233536.60000000006</v>
      </c>
      <c r="E554" s="25">
        <v>145324.00000000003</v>
      </c>
      <c r="F554" s="21">
        <v>0</v>
      </c>
      <c r="G554" s="22">
        <f t="shared" si="8"/>
        <v>88212.600000000035</v>
      </c>
      <c r="H554" s="21">
        <v>0</v>
      </c>
      <c r="I554" s="21">
        <v>0</v>
      </c>
    </row>
    <row r="555" spans="1:9" ht="15" x14ac:dyDescent="0.25">
      <c r="A555" s="24" t="s">
        <v>914</v>
      </c>
      <c r="B555" s="20">
        <v>0</v>
      </c>
      <c r="C555" s="21">
        <v>0</v>
      </c>
      <c r="D555" s="25">
        <v>57997.499999999993</v>
      </c>
      <c r="E555" s="25">
        <v>7283.2000000000007</v>
      </c>
      <c r="F555" s="21">
        <v>0</v>
      </c>
      <c r="G555" s="22">
        <f t="shared" si="8"/>
        <v>50714.299999999988</v>
      </c>
      <c r="H555" s="21">
        <v>0</v>
      </c>
      <c r="I555" s="21">
        <v>0</v>
      </c>
    </row>
    <row r="556" spans="1:9" ht="15" x14ac:dyDescent="0.25">
      <c r="A556" s="24" t="s">
        <v>915</v>
      </c>
      <c r="B556" s="20">
        <v>0</v>
      </c>
      <c r="C556" s="21">
        <v>0</v>
      </c>
      <c r="D556" s="25">
        <v>64455.600000000006</v>
      </c>
      <c r="E556" s="25">
        <v>8639.7000000000007</v>
      </c>
      <c r="F556" s="21">
        <v>0</v>
      </c>
      <c r="G556" s="22">
        <f t="shared" si="8"/>
        <v>55815.900000000009</v>
      </c>
      <c r="H556" s="21">
        <v>0</v>
      </c>
      <c r="I556" s="21">
        <v>0</v>
      </c>
    </row>
    <row r="557" spans="1:9" ht="15" x14ac:dyDescent="0.25">
      <c r="A557" s="24" t="s">
        <v>916</v>
      </c>
      <c r="B557" s="20">
        <v>0</v>
      </c>
      <c r="C557" s="21">
        <v>0</v>
      </c>
      <c r="D557" s="25">
        <v>22467.5</v>
      </c>
      <c r="E557" s="25">
        <v>7425.3</v>
      </c>
      <c r="F557" s="21">
        <v>0</v>
      </c>
      <c r="G557" s="22">
        <f t="shared" si="8"/>
        <v>15042.2</v>
      </c>
      <c r="H557" s="21">
        <v>0</v>
      </c>
      <c r="I557" s="21">
        <v>0</v>
      </c>
    </row>
    <row r="558" spans="1:9" ht="15" x14ac:dyDescent="0.25">
      <c r="A558" s="24" t="s">
        <v>917</v>
      </c>
      <c r="B558" s="20">
        <v>0</v>
      </c>
      <c r="C558" s="21">
        <v>0</v>
      </c>
      <c r="D558" s="25">
        <v>28883.8</v>
      </c>
      <c r="E558" s="25">
        <v>6726.44</v>
      </c>
      <c r="F558" s="21">
        <v>0</v>
      </c>
      <c r="G558" s="22">
        <f t="shared" si="8"/>
        <v>22157.360000000001</v>
      </c>
      <c r="H558" s="21">
        <v>0</v>
      </c>
      <c r="I558" s="21">
        <v>0</v>
      </c>
    </row>
    <row r="559" spans="1:9" ht="15" x14ac:dyDescent="0.25">
      <c r="A559" s="24" t="s">
        <v>918</v>
      </c>
      <c r="B559" s="20">
        <v>0</v>
      </c>
      <c r="C559" s="21">
        <v>0</v>
      </c>
      <c r="D559" s="25">
        <v>100413.8</v>
      </c>
      <c r="E559" s="25">
        <v>25250.100000000002</v>
      </c>
      <c r="F559" s="21">
        <v>0</v>
      </c>
      <c r="G559" s="22">
        <f t="shared" si="8"/>
        <v>75163.7</v>
      </c>
      <c r="H559" s="21">
        <v>0</v>
      </c>
      <c r="I559" s="21">
        <v>0</v>
      </c>
    </row>
    <row r="560" spans="1:9" ht="15" x14ac:dyDescent="0.25">
      <c r="A560" s="24" t="s">
        <v>919</v>
      </c>
      <c r="B560" s="20">
        <v>0</v>
      </c>
      <c r="C560" s="21">
        <v>0</v>
      </c>
      <c r="D560" s="25">
        <v>43346.600000000006</v>
      </c>
      <c r="E560" s="25">
        <v>21466.839999999997</v>
      </c>
      <c r="F560" s="21">
        <v>0</v>
      </c>
      <c r="G560" s="22">
        <f t="shared" si="8"/>
        <v>21879.760000000009</v>
      </c>
      <c r="H560" s="21">
        <v>0</v>
      </c>
      <c r="I560" s="21">
        <v>0</v>
      </c>
    </row>
    <row r="561" spans="1:9" ht="15" x14ac:dyDescent="0.25">
      <c r="A561" s="24" t="s">
        <v>920</v>
      </c>
      <c r="B561" s="20">
        <v>0</v>
      </c>
      <c r="C561" s="21">
        <v>0</v>
      </c>
      <c r="D561" s="25">
        <v>30284.100000000002</v>
      </c>
      <c r="E561" s="25">
        <v>25344.800000000003</v>
      </c>
      <c r="F561" s="21">
        <v>0</v>
      </c>
      <c r="G561" s="22">
        <f t="shared" si="8"/>
        <v>4939.2999999999993</v>
      </c>
      <c r="H561" s="21">
        <v>0</v>
      </c>
      <c r="I561" s="21">
        <v>0</v>
      </c>
    </row>
    <row r="562" spans="1:9" ht="15" x14ac:dyDescent="0.25">
      <c r="A562" s="24" t="s">
        <v>921</v>
      </c>
      <c r="B562" s="20">
        <v>0</v>
      </c>
      <c r="C562" s="21">
        <v>0</v>
      </c>
      <c r="D562" s="25">
        <v>107028.89999999998</v>
      </c>
      <c r="E562" s="25">
        <v>12092.7</v>
      </c>
      <c r="F562" s="21">
        <v>0</v>
      </c>
      <c r="G562" s="22">
        <f t="shared" si="8"/>
        <v>94936.199999999983</v>
      </c>
      <c r="H562" s="21">
        <v>0</v>
      </c>
      <c r="I562" s="21">
        <v>0</v>
      </c>
    </row>
    <row r="563" spans="1:9" ht="15" x14ac:dyDescent="0.25">
      <c r="A563" s="24" t="s">
        <v>922</v>
      </c>
      <c r="B563" s="20">
        <v>0</v>
      </c>
      <c r="C563" s="21">
        <v>0</v>
      </c>
      <c r="D563" s="25">
        <v>143541.20000000004</v>
      </c>
      <c r="E563" s="25">
        <v>37589.800000000003</v>
      </c>
      <c r="F563" s="21">
        <v>0</v>
      </c>
      <c r="G563" s="22">
        <f t="shared" si="8"/>
        <v>105951.40000000004</v>
      </c>
      <c r="H563" s="21">
        <v>0</v>
      </c>
      <c r="I563" s="21">
        <v>0</v>
      </c>
    </row>
    <row r="564" spans="1:9" ht="15" x14ac:dyDescent="0.25">
      <c r="A564" s="24" t="s">
        <v>923</v>
      </c>
      <c r="B564" s="20">
        <v>0</v>
      </c>
      <c r="C564" s="21">
        <v>0</v>
      </c>
      <c r="D564" s="25">
        <v>84937.600000000006</v>
      </c>
      <c r="E564" s="25">
        <v>18994.5</v>
      </c>
      <c r="F564" s="21">
        <v>0</v>
      </c>
      <c r="G564" s="22">
        <f t="shared" si="8"/>
        <v>65943.100000000006</v>
      </c>
      <c r="H564" s="21">
        <v>0</v>
      </c>
      <c r="I564" s="21">
        <v>0</v>
      </c>
    </row>
    <row r="565" spans="1:9" ht="15" x14ac:dyDescent="0.25">
      <c r="A565" s="24" t="s">
        <v>924</v>
      </c>
      <c r="B565" s="20">
        <v>0</v>
      </c>
      <c r="C565" s="21">
        <v>0</v>
      </c>
      <c r="D565" s="25">
        <v>49616.6</v>
      </c>
      <c r="E565" s="25">
        <v>4785.5</v>
      </c>
      <c r="F565" s="21">
        <v>0</v>
      </c>
      <c r="G565" s="22">
        <f t="shared" si="8"/>
        <v>44831.1</v>
      </c>
      <c r="H565" s="21">
        <v>0</v>
      </c>
      <c r="I565" s="21">
        <v>0</v>
      </c>
    </row>
    <row r="566" spans="1:9" ht="15" x14ac:dyDescent="0.25">
      <c r="A566" s="24" t="s">
        <v>925</v>
      </c>
      <c r="B566" s="20">
        <v>0</v>
      </c>
      <c r="C566" s="21">
        <v>0</v>
      </c>
      <c r="D566" s="25">
        <v>84822.5</v>
      </c>
      <c r="E566" s="25">
        <v>26090.799999999999</v>
      </c>
      <c r="F566" s="21">
        <v>0</v>
      </c>
      <c r="G566" s="22">
        <f t="shared" si="8"/>
        <v>58731.7</v>
      </c>
      <c r="H566" s="21">
        <v>0</v>
      </c>
      <c r="I566" s="21">
        <v>0</v>
      </c>
    </row>
    <row r="567" spans="1:9" ht="15" x14ac:dyDescent="0.25">
      <c r="A567" s="24" t="s">
        <v>926</v>
      </c>
      <c r="B567" s="20">
        <v>0</v>
      </c>
      <c r="C567" s="21">
        <v>0</v>
      </c>
      <c r="D567" s="25">
        <v>12560.9</v>
      </c>
      <c r="E567" s="25">
        <v>300.5</v>
      </c>
      <c r="F567" s="21">
        <v>0</v>
      </c>
      <c r="G567" s="22">
        <f t="shared" si="8"/>
        <v>12260.4</v>
      </c>
      <c r="H567" s="21">
        <v>0</v>
      </c>
      <c r="I567" s="21">
        <v>0</v>
      </c>
    </row>
    <row r="568" spans="1:9" ht="15" x14ac:dyDescent="0.25">
      <c r="A568" s="24" t="s">
        <v>927</v>
      </c>
      <c r="B568" s="20">
        <v>0</v>
      </c>
      <c r="C568" s="21">
        <v>0</v>
      </c>
      <c r="D568" s="25">
        <v>109616.5</v>
      </c>
      <c r="E568" s="25">
        <v>53758.500000000007</v>
      </c>
      <c r="F568" s="21">
        <v>0</v>
      </c>
      <c r="G568" s="22">
        <f t="shared" si="8"/>
        <v>55857.999999999993</v>
      </c>
      <c r="H568" s="21">
        <v>0</v>
      </c>
      <c r="I568" s="21">
        <v>0</v>
      </c>
    </row>
    <row r="569" spans="1:9" ht="15" x14ac:dyDescent="0.25">
      <c r="A569" s="24" t="s">
        <v>928</v>
      </c>
      <c r="B569" s="20">
        <v>0</v>
      </c>
      <c r="C569" s="21">
        <v>0</v>
      </c>
      <c r="D569" s="25">
        <v>371601.7</v>
      </c>
      <c r="E569" s="25">
        <v>189475.4</v>
      </c>
      <c r="F569" s="21">
        <v>0</v>
      </c>
      <c r="G569" s="22">
        <f t="shared" si="8"/>
        <v>182126.30000000002</v>
      </c>
      <c r="H569" s="21">
        <v>0</v>
      </c>
      <c r="I569" s="21">
        <v>0</v>
      </c>
    </row>
    <row r="570" spans="1:9" ht="15" x14ac:dyDescent="0.25">
      <c r="A570" s="24" t="s">
        <v>929</v>
      </c>
      <c r="B570" s="20">
        <v>0</v>
      </c>
      <c r="C570" s="21">
        <v>0</v>
      </c>
      <c r="D570" s="25">
        <v>14065.699999999999</v>
      </c>
      <c r="E570" s="25">
        <v>0</v>
      </c>
      <c r="F570" s="21">
        <v>0</v>
      </c>
      <c r="G570" s="22">
        <f t="shared" si="8"/>
        <v>14065.699999999999</v>
      </c>
      <c r="H570" s="21">
        <v>0</v>
      </c>
      <c r="I570" s="21">
        <v>0</v>
      </c>
    </row>
    <row r="571" spans="1:9" ht="15" x14ac:dyDescent="0.25">
      <c r="A571" s="24" t="s">
        <v>930</v>
      </c>
      <c r="B571" s="20">
        <v>0</v>
      </c>
      <c r="C571" s="21">
        <v>0</v>
      </c>
      <c r="D571" s="25">
        <v>158631.00000000003</v>
      </c>
      <c r="E571" s="25">
        <v>98124.500000000015</v>
      </c>
      <c r="F571" s="21">
        <v>0</v>
      </c>
      <c r="G571" s="22">
        <f t="shared" si="8"/>
        <v>60506.500000000015</v>
      </c>
      <c r="H571" s="21">
        <v>0</v>
      </c>
      <c r="I571" s="21">
        <v>0</v>
      </c>
    </row>
    <row r="572" spans="1:9" ht="15" x14ac:dyDescent="0.25">
      <c r="A572" s="24" t="s">
        <v>931</v>
      </c>
      <c r="B572" s="20">
        <v>0</v>
      </c>
      <c r="C572" s="21">
        <v>0</v>
      </c>
      <c r="D572" s="25">
        <v>86400.599999999991</v>
      </c>
      <c r="E572" s="25">
        <v>16313.2</v>
      </c>
      <c r="F572" s="21">
        <v>0</v>
      </c>
      <c r="G572" s="22">
        <f t="shared" si="8"/>
        <v>70087.399999999994</v>
      </c>
      <c r="H572" s="21">
        <v>0</v>
      </c>
      <c r="I572" s="21">
        <v>0</v>
      </c>
    </row>
    <row r="573" spans="1:9" ht="15" x14ac:dyDescent="0.25">
      <c r="A573" s="24" t="s">
        <v>932</v>
      </c>
      <c r="B573" s="20">
        <v>0</v>
      </c>
      <c r="C573" s="21">
        <v>0</v>
      </c>
      <c r="D573" s="25">
        <v>91562.900000000009</v>
      </c>
      <c r="E573" s="25">
        <v>57083.6</v>
      </c>
      <c r="F573" s="21">
        <v>0</v>
      </c>
      <c r="G573" s="22">
        <f t="shared" si="8"/>
        <v>34479.30000000001</v>
      </c>
      <c r="H573" s="21">
        <v>0</v>
      </c>
      <c r="I573" s="21">
        <v>0</v>
      </c>
    </row>
    <row r="574" spans="1:9" ht="15" x14ac:dyDescent="0.25">
      <c r="A574" s="24" t="s">
        <v>933</v>
      </c>
      <c r="B574" s="20">
        <v>0</v>
      </c>
      <c r="C574" s="21">
        <v>0</v>
      </c>
      <c r="D574" s="25">
        <v>32332.3</v>
      </c>
      <c r="E574" s="25">
        <v>2590.8000000000002</v>
      </c>
      <c r="F574" s="21">
        <v>0</v>
      </c>
      <c r="G574" s="22">
        <f t="shared" si="8"/>
        <v>29741.5</v>
      </c>
      <c r="H574" s="21">
        <v>0</v>
      </c>
      <c r="I574" s="21">
        <v>0</v>
      </c>
    </row>
    <row r="575" spans="1:9" ht="15" x14ac:dyDescent="0.25">
      <c r="A575" s="24" t="s">
        <v>934</v>
      </c>
      <c r="B575" s="20">
        <v>0</v>
      </c>
      <c r="C575" s="21">
        <v>0</v>
      </c>
      <c r="D575" s="25">
        <v>56492.7</v>
      </c>
      <c r="E575" s="25">
        <v>21895.699999999997</v>
      </c>
      <c r="F575" s="21">
        <v>0</v>
      </c>
      <c r="G575" s="22">
        <f t="shared" si="8"/>
        <v>34597</v>
      </c>
      <c r="H575" s="21">
        <v>0</v>
      </c>
      <c r="I575" s="21">
        <v>0</v>
      </c>
    </row>
    <row r="576" spans="1:9" ht="15" x14ac:dyDescent="0.25">
      <c r="A576" s="24" t="s">
        <v>935</v>
      </c>
      <c r="B576" s="20">
        <v>0</v>
      </c>
      <c r="C576" s="21">
        <v>0</v>
      </c>
      <c r="D576" s="25">
        <v>37724.5</v>
      </c>
      <c r="E576" s="25">
        <v>16155</v>
      </c>
      <c r="F576" s="21">
        <v>0</v>
      </c>
      <c r="G576" s="22">
        <f t="shared" si="8"/>
        <v>21569.5</v>
      </c>
      <c r="H576" s="21">
        <v>0</v>
      </c>
      <c r="I576" s="21">
        <v>0</v>
      </c>
    </row>
    <row r="577" spans="1:9" ht="15" x14ac:dyDescent="0.25">
      <c r="A577" s="24" t="s">
        <v>936</v>
      </c>
      <c r="B577" s="20">
        <v>0</v>
      </c>
      <c r="C577" s="21">
        <v>0</v>
      </c>
      <c r="D577" s="25">
        <v>67089</v>
      </c>
      <c r="E577" s="25">
        <v>31030.000000000004</v>
      </c>
      <c r="F577" s="21">
        <v>0</v>
      </c>
      <c r="G577" s="22">
        <f t="shared" si="8"/>
        <v>36059</v>
      </c>
      <c r="H577" s="21">
        <v>0</v>
      </c>
      <c r="I577" s="21">
        <v>0</v>
      </c>
    </row>
    <row r="578" spans="1:9" ht="15" x14ac:dyDescent="0.25">
      <c r="A578" s="24" t="s">
        <v>937</v>
      </c>
      <c r="B578" s="20">
        <v>0</v>
      </c>
      <c r="C578" s="21">
        <v>0</v>
      </c>
      <c r="D578" s="25">
        <v>80694.899999999994</v>
      </c>
      <c r="E578" s="25">
        <v>29185.7</v>
      </c>
      <c r="F578" s="21">
        <v>0</v>
      </c>
      <c r="G578" s="22">
        <f t="shared" si="8"/>
        <v>51509.2</v>
      </c>
      <c r="H578" s="21">
        <v>0</v>
      </c>
      <c r="I578" s="21">
        <v>0</v>
      </c>
    </row>
    <row r="579" spans="1:9" ht="15" x14ac:dyDescent="0.25">
      <c r="A579" s="24" t="s">
        <v>938</v>
      </c>
      <c r="B579" s="20">
        <v>0</v>
      </c>
      <c r="C579" s="21">
        <v>0</v>
      </c>
      <c r="D579" s="25">
        <v>80757.600000000006</v>
      </c>
      <c r="E579" s="25">
        <v>40837.799999999996</v>
      </c>
      <c r="F579" s="21">
        <v>0</v>
      </c>
      <c r="G579" s="22">
        <f t="shared" si="8"/>
        <v>39919.80000000001</v>
      </c>
      <c r="H579" s="21">
        <v>0</v>
      </c>
      <c r="I579" s="21">
        <v>0</v>
      </c>
    </row>
    <row r="580" spans="1:9" ht="15" x14ac:dyDescent="0.25">
      <c r="A580" s="24" t="s">
        <v>939</v>
      </c>
      <c r="B580" s="20">
        <v>0</v>
      </c>
      <c r="C580" s="21">
        <v>0</v>
      </c>
      <c r="D580" s="25">
        <v>73024.599999999991</v>
      </c>
      <c r="E580" s="25">
        <v>45463.600000000006</v>
      </c>
      <c r="F580" s="21">
        <v>0</v>
      </c>
      <c r="G580" s="22">
        <f t="shared" si="8"/>
        <v>27560.999999999985</v>
      </c>
      <c r="H580" s="21">
        <v>0</v>
      </c>
      <c r="I580" s="21">
        <v>0</v>
      </c>
    </row>
    <row r="581" spans="1:9" ht="15" x14ac:dyDescent="0.25">
      <c r="A581" s="24" t="s">
        <v>940</v>
      </c>
      <c r="B581" s="20">
        <v>0</v>
      </c>
      <c r="C581" s="21">
        <v>0</v>
      </c>
      <c r="D581" s="25">
        <v>50870.600000000006</v>
      </c>
      <c r="E581" s="25">
        <v>19030.8</v>
      </c>
      <c r="F581" s="21">
        <v>0</v>
      </c>
      <c r="G581" s="22">
        <f t="shared" si="8"/>
        <v>31839.800000000007</v>
      </c>
      <c r="H581" s="21">
        <v>0</v>
      </c>
      <c r="I581" s="21">
        <v>0</v>
      </c>
    </row>
    <row r="582" spans="1:9" ht="15" x14ac:dyDescent="0.25">
      <c r="A582" s="24" t="s">
        <v>941</v>
      </c>
      <c r="B582" s="20">
        <v>0</v>
      </c>
      <c r="C582" s="21">
        <v>0</v>
      </c>
      <c r="D582" s="25">
        <v>45217.85</v>
      </c>
      <c r="E582" s="25">
        <v>33328.949999999997</v>
      </c>
      <c r="F582" s="21">
        <v>0</v>
      </c>
      <c r="G582" s="22">
        <f t="shared" si="8"/>
        <v>11888.900000000001</v>
      </c>
      <c r="H582" s="21">
        <v>0</v>
      </c>
      <c r="I582" s="21">
        <v>0</v>
      </c>
    </row>
    <row r="583" spans="1:9" ht="15" x14ac:dyDescent="0.25">
      <c r="A583" s="24" t="s">
        <v>942</v>
      </c>
      <c r="B583" s="20">
        <v>0</v>
      </c>
      <c r="C583" s="21">
        <v>0</v>
      </c>
      <c r="D583" s="25">
        <v>11244.2</v>
      </c>
      <c r="E583" s="25">
        <v>10975.2</v>
      </c>
      <c r="F583" s="21">
        <v>0</v>
      </c>
      <c r="G583" s="22">
        <f t="shared" ref="G583:G646" si="9">D583-E583</f>
        <v>269</v>
      </c>
      <c r="H583" s="21">
        <v>0</v>
      </c>
      <c r="I583" s="21">
        <v>0</v>
      </c>
    </row>
    <row r="584" spans="1:9" ht="15" x14ac:dyDescent="0.25">
      <c r="A584" s="24" t="s">
        <v>943</v>
      </c>
      <c r="B584" s="20">
        <v>0</v>
      </c>
      <c r="C584" s="21">
        <v>0</v>
      </c>
      <c r="D584" s="25">
        <v>72397.600000000006</v>
      </c>
      <c r="E584" s="25">
        <v>32555.199999999997</v>
      </c>
      <c r="F584" s="21">
        <v>0</v>
      </c>
      <c r="G584" s="22">
        <f t="shared" si="9"/>
        <v>39842.400000000009</v>
      </c>
      <c r="H584" s="21">
        <v>0</v>
      </c>
      <c r="I584" s="21">
        <v>0</v>
      </c>
    </row>
    <row r="585" spans="1:9" ht="15" x14ac:dyDescent="0.25">
      <c r="A585" s="24" t="s">
        <v>944</v>
      </c>
      <c r="B585" s="20">
        <v>0</v>
      </c>
      <c r="C585" s="21">
        <v>0</v>
      </c>
      <c r="D585" s="25">
        <v>110073.07000000004</v>
      </c>
      <c r="E585" s="25">
        <v>40977.270000000004</v>
      </c>
      <c r="F585" s="21">
        <v>0</v>
      </c>
      <c r="G585" s="22">
        <f t="shared" si="9"/>
        <v>69095.800000000032</v>
      </c>
      <c r="H585" s="21">
        <v>0</v>
      </c>
      <c r="I585" s="21">
        <v>0</v>
      </c>
    </row>
    <row r="586" spans="1:9" ht="15" x14ac:dyDescent="0.25">
      <c r="A586" s="24" t="s">
        <v>945</v>
      </c>
      <c r="B586" s="20">
        <v>0</v>
      </c>
      <c r="C586" s="21">
        <v>0</v>
      </c>
      <c r="D586" s="25">
        <v>119150.90000000001</v>
      </c>
      <c r="E586" s="25">
        <v>38248.6</v>
      </c>
      <c r="F586" s="21">
        <v>0</v>
      </c>
      <c r="G586" s="22">
        <f t="shared" si="9"/>
        <v>80902.300000000017</v>
      </c>
      <c r="H586" s="21">
        <v>0</v>
      </c>
      <c r="I586" s="21">
        <v>0</v>
      </c>
    </row>
    <row r="587" spans="1:9" ht="15" x14ac:dyDescent="0.25">
      <c r="A587" s="24" t="s">
        <v>946</v>
      </c>
      <c r="B587" s="20">
        <v>0</v>
      </c>
      <c r="C587" s="21">
        <v>0</v>
      </c>
      <c r="D587" s="25">
        <v>56179.199999999997</v>
      </c>
      <c r="E587" s="25">
        <v>0</v>
      </c>
      <c r="F587" s="21">
        <v>0</v>
      </c>
      <c r="G587" s="22">
        <f t="shared" si="9"/>
        <v>56179.199999999997</v>
      </c>
      <c r="H587" s="21">
        <v>0</v>
      </c>
      <c r="I587" s="21">
        <v>0</v>
      </c>
    </row>
    <row r="588" spans="1:9" ht="15" x14ac:dyDescent="0.25">
      <c r="A588" s="24" t="s">
        <v>947</v>
      </c>
      <c r="B588" s="20">
        <v>0</v>
      </c>
      <c r="C588" s="21">
        <v>0</v>
      </c>
      <c r="D588" s="25">
        <v>67757.8</v>
      </c>
      <c r="E588" s="25">
        <v>0</v>
      </c>
      <c r="F588" s="21">
        <v>0</v>
      </c>
      <c r="G588" s="22">
        <f t="shared" si="9"/>
        <v>67757.8</v>
      </c>
      <c r="H588" s="21">
        <v>0</v>
      </c>
      <c r="I588" s="21">
        <v>0</v>
      </c>
    </row>
    <row r="589" spans="1:9" ht="15" x14ac:dyDescent="0.25">
      <c r="A589" s="24" t="s">
        <v>948</v>
      </c>
      <c r="B589" s="20">
        <v>0</v>
      </c>
      <c r="C589" s="21">
        <v>0</v>
      </c>
      <c r="D589" s="25">
        <v>81384.599999999991</v>
      </c>
      <c r="E589" s="25">
        <v>23015.8</v>
      </c>
      <c r="F589" s="21">
        <v>0</v>
      </c>
      <c r="G589" s="22">
        <f t="shared" si="9"/>
        <v>58368.799999999988</v>
      </c>
      <c r="H589" s="21">
        <v>0</v>
      </c>
      <c r="I589" s="21">
        <v>0</v>
      </c>
    </row>
    <row r="590" spans="1:9" ht="15" x14ac:dyDescent="0.25">
      <c r="A590" s="24" t="s">
        <v>949</v>
      </c>
      <c r="B590" s="20">
        <v>0</v>
      </c>
      <c r="C590" s="21">
        <v>0</v>
      </c>
      <c r="D590" s="25">
        <v>108721.8</v>
      </c>
      <c r="E590" s="25">
        <v>29804.400000000001</v>
      </c>
      <c r="F590" s="21">
        <v>0</v>
      </c>
      <c r="G590" s="22">
        <f t="shared" si="9"/>
        <v>78917.399999999994</v>
      </c>
      <c r="H590" s="21">
        <v>0</v>
      </c>
      <c r="I590" s="21">
        <v>0</v>
      </c>
    </row>
    <row r="591" spans="1:9" ht="15" x14ac:dyDescent="0.25">
      <c r="A591" s="24" t="s">
        <v>950</v>
      </c>
      <c r="B591" s="20">
        <v>0</v>
      </c>
      <c r="C591" s="21">
        <v>0</v>
      </c>
      <c r="D591" s="25">
        <v>37724.5</v>
      </c>
      <c r="E591" s="25">
        <v>10329.099999999999</v>
      </c>
      <c r="F591" s="21">
        <v>0</v>
      </c>
      <c r="G591" s="22">
        <f t="shared" si="9"/>
        <v>27395.4</v>
      </c>
      <c r="H591" s="21">
        <v>0</v>
      </c>
      <c r="I591" s="21">
        <v>0</v>
      </c>
    </row>
    <row r="592" spans="1:9" ht="15" x14ac:dyDescent="0.25">
      <c r="A592" s="24" t="s">
        <v>951</v>
      </c>
      <c r="B592" s="20">
        <v>0</v>
      </c>
      <c r="C592" s="21">
        <v>0</v>
      </c>
      <c r="D592" s="25">
        <v>62595.5</v>
      </c>
      <c r="E592" s="25">
        <v>36098.5</v>
      </c>
      <c r="F592" s="21">
        <v>0</v>
      </c>
      <c r="G592" s="22">
        <f t="shared" si="9"/>
        <v>26497</v>
      </c>
      <c r="H592" s="21">
        <v>0</v>
      </c>
      <c r="I592" s="21">
        <v>0</v>
      </c>
    </row>
    <row r="593" spans="1:9" ht="15" x14ac:dyDescent="0.25">
      <c r="A593" s="24" t="s">
        <v>952</v>
      </c>
      <c r="B593" s="20">
        <v>0</v>
      </c>
      <c r="C593" s="21">
        <v>0</v>
      </c>
      <c r="D593" s="25">
        <v>46209.899999999994</v>
      </c>
      <c r="E593" s="25">
        <v>0</v>
      </c>
      <c r="F593" s="21">
        <v>0</v>
      </c>
      <c r="G593" s="22">
        <f t="shared" si="9"/>
        <v>46209.899999999994</v>
      </c>
      <c r="H593" s="21">
        <v>0</v>
      </c>
      <c r="I593" s="21">
        <v>0</v>
      </c>
    </row>
    <row r="594" spans="1:9" ht="15" x14ac:dyDescent="0.25">
      <c r="A594" s="24" t="s">
        <v>953</v>
      </c>
      <c r="B594" s="20">
        <v>0</v>
      </c>
      <c r="C594" s="21">
        <v>0</v>
      </c>
      <c r="D594" s="25">
        <v>133840.94</v>
      </c>
      <c r="E594" s="25">
        <v>53554.039999999994</v>
      </c>
      <c r="F594" s="21">
        <v>0</v>
      </c>
      <c r="G594" s="22">
        <f t="shared" si="9"/>
        <v>80286.900000000009</v>
      </c>
      <c r="H594" s="21">
        <v>0</v>
      </c>
      <c r="I594" s="21">
        <v>0</v>
      </c>
    </row>
    <row r="595" spans="1:9" ht="15" x14ac:dyDescent="0.25">
      <c r="A595" s="24" t="s">
        <v>954</v>
      </c>
      <c r="B595" s="20">
        <v>0</v>
      </c>
      <c r="C595" s="21">
        <v>0</v>
      </c>
      <c r="D595" s="25">
        <v>36774.9</v>
      </c>
      <c r="E595" s="25">
        <v>9283.4</v>
      </c>
      <c r="F595" s="21">
        <v>0</v>
      </c>
      <c r="G595" s="22">
        <f t="shared" si="9"/>
        <v>27491.5</v>
      </c>
      <c r="H595" s="21">
        <v>0</v>
      </c>
      <c r="I595" s="21">
        <v>0</v>
      </c>
    </row>
    <row r="596" spans="1:9" ht="15" x14ac:dyDescent="0.25">
      <c r="A596" s="24" t="s">
        <v>955</v>
      </c>
      <c r="B596" s="20">
        <v>0</v>
      </c>
      <c r="C596" s="21">
        <v>0</v>
      </c>
      <c r="D596" s="25">
        <v>62262.8</v>
      </c>
      <c r="E596" s="25">
        <v>23164.699999999997</v>
      </c>
      <c r="F596" s="21">
        <v>0</v>
      </c>
      <c r="G596" s="22">
        <f t="shared" si="9"/>
        <v>39098.100000000006</v>
      </c>
      <c r="H596" s="21">
        <v>0</v>
      </c>
      <c r="I596" s="21">
        <v>0</v>
      </c>
    </row>
    <row r="597" spans="1:9" ht="15" x14ac:dyDescent="0.25">
      <c r="A597" s="24" t="s">
        <v>956</v>
      </c>
      <c r="B597" s="20">
        <v>0</v>
      </c>
      <c r="C597" s="21">
        <v>0</v>
      </c>
      <c r="D597" s="25">
        <v>122599.4</v>
      </c>
      <c r="E597" s="25">
        <v>48665.1</v>
      </c>
      <c r="F597" s="21">
        <v>0</v>
      </c>
      <c r="G597" s="22">
        <f t="shared" si="9"/>
        <v>73934.299999999988</v>
      </c>
      <c r="H597" s="21">
        <v>0</v>
      </c>
      <c r="I597" s="21">
        <v>0</v>
      </c>
    </row>
    <row r="598" spans="1:9" ht="15" x14ac:dyDescent="0.25">
      <c r="A598" s="24" t="s">
        <v>957</v>
      </c>
      <c r="B598" s="20">
        <v>0</v>
      </c>
      <c r="C598" s="21">
        <v>0</v>
      </c>
      <c r="D598" s="25">
        <v>122745.7</v>
      </c>
      <c r="E598" s="25">
        <v>67703.400000000009</v>
      </c>
      <c r="F598" s="21">
        <v>0</v>
      </c>
      <c r="G598" s="22">
        <f t="shared" si="9"/>
        <v>55042.299999999988</v>
      </c>
      <c r="H598" s="21">
        <v>0</v>
      </c>
      <c r="I598" s="21">
        <v>0</v>
      </c>
    </row>
    <row r="599" spans="1:9" ht="15" x14ac:dyDescent="0.25">
      <c r="A599" s="24" t="s">
        <v>958</v>
      </c>
      <c r="B599" s="20">
        <v>0</v>
      </c>
      <c r="C599" s="21">
        <v>0</v>
      </c>
      <c r="D599" s="25">
        <v>63452.4</v>
      </c>
      <c r="E599" s="25">
        <v>0</v>
      </c>
      <c r="F599" s="21">
        <v>0</v>
      </c>
      <c r="G599" s="22">
        <f t="shared" si="9"/>
        <v>63452.4</v>
      </c>
      <c r="H599" s="21">
        <v>0</v>
      </c>
      <c r="I599" s="21">
        <v>0</v>
      </c>
    </row>
    <row r="600" spans="1:9" ht="15" x14ac:dyDescent="0.25">
      <c r="A600" s="24" t="s">
        <v>959</v>
      </c>
      <c r="B600" s="20">
        <v>0</v>
      </c>
      <c r="C600" s="21">
        <v>0</v>
      </c>
      <c r="D600" s="25">
        <v>9843.9</v>
      </c>
      <c r="E600" s="25">
        <v>0</v>
      </c>
      <c r="F600" s="21">
        <v>0</v>
      </c>
      <c r="G600" s="22">
        <f t="shared" si="9"/>
        <v>9843.9</v>
      </c>
      <c r="H600" s="21">
        <v>0</v>
      </c>
      <c r="I600" s="21">
        <v>0</v>
      </c>
    </row>
    <row r="601" spans="1:9" ht="15" x14ac:dyDescent="0.25">
      <c r="A601" s="24" t="s">
        <v>960</v>
      </c>
      <c r="B601" s="20">
        <v>0</v>
      </c>
      <c r="C601" s="21">
        <v>0</v>
      </c>
      <c r="D601" s="25">
        <v>804085.69999999984</v>
      </c>
      <c r="E601" s="25">
        <v>669951.97999999986</v>
      </c>
      <c r="F601" s="21">
        <v>0</v>
      </c>
      <c r="G601" s="22">
        <f t="shared" si="9"/>
        <v>134133.71999999997</v>
      </c>
      <c r="H601" s="21">
        <v>0</v>
      </c>
      <c r="I601" s="21">
        <v>0</v>
      </c>
    </row>
    <row r="602" spans="1:9" ht="15" x14ac:dyDescent="0.25">
      <c r="A602" s="24" t="s">
        <v>961</v>
      </c>
      <c r="B602" s="20">
        <v>0</v>
      </c>
      <c r="C602" s="21">
        <v>0</v>
      </c>
      <c r="D602" s="25">
        <v>59857.599999999999</v>
      </c>
      <c r="E602" s="25">
        <v>32904.199999999997</v>
      </c>
      <c r="F602" s="21">
        <v>0</v>
      </c>
      <c r="G602" s="22">
        <f t="shared" si="9"/>
        <v>26953.4</v>
      </c>
      <c r="H602" s="21">
        <v>0</v>
      </c>
      <c r="I602" s="21">
        <v>0</v>
      </c>
    </row>
    <row r="603" spans="1:9" ht="15" x14ac:dyDescent="0.25">
      <c r="A603" s="24" t="s">
        <v>962</v>
      </c>
      <c r="B603" s="20">
        <v>0</v>
      </c>
      <c r="C603" s="21">
        <v>0</v>
      </c>
      <c r="D603" s="25">
        <v>481055.3000000001</v>
      </c>
      <c r="E603" s="25">
        <v>320409.3000000001</v>
      </c>
      <c r="F603" s="21">
        <v>0</v>
      </c>
      <c r="G603" s="22">
        <f t="shared" si="9"/>
        <v>160646</v>
      </c>
      <c r="H603" s="21">
        <v>0</v>
      </c>
      <c r="I603" s="21">
        <v>0</v>
      </c>
    </row>
    <row r="604" spans="1:9" ht="15" x14ac:dyDescent="0.25">
      <c r="A604" s="24" t="s">
        <v>963</v>
      </c>
      <c r="B604" s="20">
        <v>0</v>
      </c>
      <c r="C604" s="21">
        <v>0</v>
      </c>
      <c r="D604" s="25">
        <v>91940.700000000012</v>
      </c>
      <c r="E604" s="25">
        <v>19882</v>
      </c>
      <c r="F604" s="21">
        <v>0</v>
      </c>
      <c r="G604" s="22">
        <f t="shared" si="9"/>
        <v>72058.700000000012</v>
      </c>
      <c r="H604" s="21">
        <v>0</v>
      </c>
      <c r="I604" s="21">
        <v>0</v>
      </c>
    </row>
    <row r="605" spans="1:9" ht="15" x14ac:dyDescent="0.25">
      <c r="A605" s="24" t="s">
        <v>964</v>
      </c>
      <c r="B605" s="20">
        <v>0</v>
      </c>
      <c r="C605" s="21">
        <v>0</v>
      </c>
      <c r="D605" s="25">
        <v>104646.29999999999</v>
      </c>
      <c r="E605" s="25">
        <v>15401.500000000002</v>
      </c>
      <c r="F605" s="21">
        <v>0</v>
      </c>
      <c r="G605" s="22">
        <f t="shared" si="9"/>
        <v>89244.799999999988</v>
      </c>
      <c r="H605" s="21">
        <v>0</v>
      </c>
      <c r="I605" s="21">
        <v>0</v>
      </c>
    </row>
    <row r="606" spans="1:9" ht="15" x14ac:dyDescent="0.25">
      <c r="A606" s="24" t="s">
        <v>965</v>
      </c>
      <c r="B606" s="20">
        <v>0</v>
      </c>
      <c r="C606" s="21">
        <v>0</v>
      </c>
      <c r="D606" s="25">
        <v>46941.399999999994</v>
      </c>
      <c r="E606" s="25">
        <v>23120.2</v>
      </c>
      <c r="F606" s="21">
        <v>0</v>
      </c>
      <c r="G606" s="22">
        <f t="shared" si="9"/>
        <v>23821.199999999993</v>
      </c>
      <c r="H606" s="21">
        <v>0</v>
      </c>
      <c r="I606" s="21">
        <v>0</v>
      </c>
    </row>
    <row r="607" spans="1:9" ht="15" x14ac:dyDescent="0.25">
      <c r="A607" s="24" t="s">
        <v>966</v>
      </c>
      <c r="B607" s="20">
        <v>0</v>
      </c>
      <c r="C607" s="21">
        <v>0</v>
      </c>
      <c r="D607" s="25">
        <v>177289.23</v>
      </c>
      <c r="E607" s="25">
        <v>64249.83</v>
      </c>
      <c r="F607" s="21">
        <v>0</v>
      </c>
      <c r="G607" s="22">
        <f t="shared" si="9"/>
        <v>113039.40000000001</v>
      </c>
      <c r="H607" s="21">
        <v>0</v>
      </c>
      <c r="I607" s="21">
        <v>0</v>
      </c>
    </row>
    <row r="608" spans="1:9" ht="15" x14ac:dyDescent="0.25">
      <c r="A608" s="24" t="s">
        <v>967</v>
      </c>
      <c r="B608" s="20">
        <v>0</v>
      </c>
      <c r="C608" s="21">
        <v>0</v>
      </c>
      <c r="D608" s="25">
        <v>70077.7</v>
      </c>
      <c r="E608" s="25">
        <v>10067.700000000001</v>
      </c>
      <c r="F608" s="21">
        <v>0</v>
      </c>
      <c r="G608" s="22">
        <f t="shared" si="9"/>
        <v>60010</v>
      </c>
      <c r="H608" s="21">
        <v>0</v>
      </c>
      <c r="I608" s="21">
        <v>0</v>
      </c>
    </row>
    <row r="609" spans="1:9" ht="15" x14ac:dyDescent="0.25">
      <c r="A609" s="24" t="s">
        <v>968</v>
      </c>
      <c r="B609" s="20">
        <v>0</v>
      </c>
      <c r="C609" s="21">
        <v>0</v>
      </c>
      <c r="D609" s="25">
        <v>171797.99999999997</v>
      </c>
      <c r="E609" s="25">
        <v>66264.06</v>
      </c>
      <c r="F609" s="21">
        <v>0</v>
      </c>
      <c r="G609" s="22">
        <f t="shared" si="9"/>
        <v>105533.93999999997</v>
      </c>
      <c r="H609" s="21">
        <v>0</v>
      </c>
      <c r="I609" s="21">
        <v>0</v>
      </c>
    </row>
    <row r="610" spans="1:9" ht="15" x14ac:dyDescent="0.25">
      <c r="A610" s="24" t="s">
        <v>969</v>
      </c>
      <c r="B610" s="20">
        <v>0</v>
      </c>
      <c r="C610" s="21">
        <v>0</v>
      </c>
      <c r="D610" s="25">
        <v>1256016.5000000002</v>
      </c>
      <c r="E610" s="25">
        <v>708513.46</v>
      </c>
      <c r="F610" s="21">
        <v>0</v>
      </c>
      <c r="G610" s="22">
        <f t="shared" si="9"/>
        <v>547503.04000000027</v>
      </c>
      <c r="H610" s="21">
        <v>0</v>
      </c>
      <c r="I610" s="21">
        <v>0</v>
      </c>
    </row>
    <row r="611" spans="1:9" ht="15" x14ac:dyDescent="0.25">
      <c r="A611" s="24" t="s">
        <v>970</v>
      </c>
      <c r="B611" s="20">
        <v>0</v>
      </c>
      <c r="C611" s="21">
        <v>0</v>
      </c>
      <c r="D611" s="25">
        <v>536711.99999999988</v>
      </c>
      <c r="E611" s="25">
        <v>458110.79999999987</v>
      </c>
      <c r="F611" s="21">
        <v>0</v>
      </c>
      <c r="G611" s="22">
        <f t="shared" si="9"/>
        <v>78601.200000000012</v>
      </c>
      <c r="H611" s="21">
        <v>0</v>
      </c>
      <c r="I611" s="21">
        <v>0</v>
      </c>
    </row>
    <row r="612" spans="1:9" ht="15" x14ac:dyDescent="0.25">
      <c r="A612" s="24" t="s">
        <v>971</v>
      </c>
      <c r="B612" s="20">
        <v>0</v>
      </c>
      <c r="C612" s="21">
        <v>0</v>
      </c>
      <c r="D612" s="25">
        <v>798986.10000000009</v>
      </c>
      <c r="E612" s="25">
        <v>653862.59</v>
      </c>
      <c r="F612" s="21">
        <v>0</v>
      </c>
      <c r="G612" s="22">
        <f t="shared" si="9"/>
        <v>145123.51000000013</v>
      </c>
      <c r="H612" s="21">
        <v>0</v>
      </c>
      <c r="I612" s="21">
        <v>0</v>
      </c>
    </row>
    <row r="613" spans="1:9" ht="15" x14ac:dyDescent="0.25">
      <c r="A613" s="24" t="s">
        <v>972</v>
      </c>
      <c r="B613" s="20">
        <v>0</v>
      </c>
      <c r="C613" s="21">
        <v>0</v>
      </c>
      <c r="D613" s="25">
        <v>116457.70000000001</v>
      </c>
      <c r="E613" s="25">
        <v>77362.000000000015</v>
      </c>
      <c r="F613" s="21">
        <v>0</v>
      </c>
      <c r="G613" s="22">
        <f t="shared" si="9"/>
        <v>39095.699999999997</v>
      </c>
      <c r="H613" s="21">
        <v>0</v>
      </c>
      <c r="I613" s="21">
        <v>0</v>
      </c>
    </row>
    <row r="614" spans="1:9" ht="15" x14ac:dyDescent="0.25">
      <c r="A614" s="24" t="s">
        <v>973</v>
      </c>
      <c r="B614" s="20">
        <v>0</v>
      </c>
      <c r="C614" s="21">
        <v>0</v>
      </c>
      <c r="D614" s="25">
        <v>121847</v>
      </c>
      <c r="E614" s="25">
        <v>100024</v>
      </c>
      <c r="F614" s="21">
        <v>0</v>
      </c>
      <c r="G614" s="22">
        <f t="shared" si="9"/>
        <v>21823</v>
      </c>
      <c r="H614" s="21">
        <v>0</v>
      </c>
      <c r="I614" s="21">
        <v>0</v>
      </c>
    </row>
    <row r="615" spans="1:9" ht="15" x14ac:dyDescent="0.25">
      <c r="A615" s="24" t="s">
        <v>974</v>
      </c>
      <c r="B615" s="20">
        <v>0</v>
      </c>
      <c r="C615" s="21">
        <v>0</v>
      </c>
      <c r="D615" s="25">
        <v>114950.00000000001</v>
      </c>
      <c r="E615" s="25">
        <v>82671.900000000009</v>
      </c>
      <c r="F615" s="21">
        <v>0</v>
      </c>
      <c r="G615" s="22">
        <f t="shared" si="9"/>
        <v>32278.100000000006</v>
      </c>
      <c r="H615" s="21">
        <v>0</v>
      </c>
      <c r="I615" s="21">
        <v>0</v>
      </c>
    </row>
    <row r="616" spans="1:9" ht="15" x14ac:dyDescent="0.25">
      <c r="A616" s="24" t="s">
        <v>975</v>
      </c>
      <c r="B616" s="20">
        <v>0</v>
      </c>
      <c r="C616" s="21">
        <v>0</v>
      </c>
      <c r="D616" s="25">
        <v>144314.5</v>
      </c>
      <c r="E616" s="25">
        <v>74747.900000000009</v>
      </c>
      <c r="F616" s="21">
        <v>0</v>
      </c>
      <c r="G616" s="22">
        <f t="shared" si="9"/>
        <v>69566.599999999991</v>
      </c>
      <c r="H616" s="21">
        <v>0</v>
      </c>
      <c r="I616" s="21">
        <v>0</v>
      </c>
    </row>
    <row r="617" spans="1:9" ht="15" x14ac:dyDescent="0.25">
      <c r="A617" s="24" t="s">
        <v>976</v>
      </c>
      <c r="B617" s="20">
        <v>0</v>
      </c>
      <c r="C617" s="21">
        <v>0</v>
      </c>
      <c r="D617" s="25">
        <v>589902.50000000012</v>
      </c>
      <c r="E617" s="25">
        <v>522254.79</v>
      </c>
      <c r="F617" s="21">
        <v>0</v>
      </c>
      <c r="G617" s="22">
        <f t="shared" si="9"/>
        <v>67647.710000000137</v>
      </c>
      <c r="H617" s="21">
        <v>0</v>
      </c>
      <c r="I617" s="21">
        <v>0</v>
      </c>
    </row>
    <row r="618" spans="1:9" ht="15" x14ac:dyDescent="0.25">
      <c r="A618" s="24" t="s">
        <v>977</v>
      </c>
      <c r="B618" s="20">
        <v>0</v>
      </c>
      <c r="C618" s="21">
        <v>0</v>
      </c>
      <c r="D618" s="25">
        <v>642432.63999999978</v>
      </c>
      <c r="E618" s="25">
        <v>522226.94</v>
      </c>
      <c r="F618" s="21">
        <v>0</v>
      </c>
      <c r="G618" s="22">
        <f t="shared" si="9"/>
        <v>120205.69999999978</v>
      </c>
      <c r="H618" s="21">
        <v>0</v>
      </c>
      <c r="I618" s="21">
        <v>0</v>
      </c>
    </row>
    <row r="619" spans="1:9" ht="15" x14ac:dyDescent="0.25">
      <c r="A619" s="24" t="s">
        <v>978</v>
      </c>
      <c r="B619" s="20">
        <v>0</v>
      </c>
      <c r="C619" s="21">
        <v>0</v>
      </c>
      <c r="D619" s="25">
        <v>23094.5</v>
      </c>
      <c r="E619" s="25">
        <v>18527</v>
      </c>
      <c r="F619" s="21">
        <v>0</v>
      </c>
      <c r="G619" s="22">
        <f t="shared" si="9"/>
        <v>4567.5</v>
      </c>
      <c r="H619" s="21">
        <v>0</v>
      </c>
      <c r="I619" s="21">
        <v>0</v>
      </c>
    </row>
    <row r="620" spans="1:9" ht="15" x14ac:dyDescent="0.25">
      <c r="A620" s="24" t="s">
        <v>979</v>
      </c>
      <c r="B620" s="20">
        <v>0</v>
      </c>
      <c r="C620" s="21">
        <v>0</v>
      </c>
      <c r="D620" s="25">
        <v>232658.79999999996</v>
      </c>
      <c r="E620" s="25">
        <v>57317</v>
      </c>
      <c r="F620" s="21">
        <v>0</v>
      </c>
      <c r="G620" s="22">
        <f t="shared" si="9"/>
        <v>175341.79999999996</v>
      </c>
      <c r="H620" s="21">
        <v>0</v>
      </c>
      <c r="I620" s="21">
        <v>0</v>
      </c>
    </row>
    <row r="621" spans="1:9" ht="15" x14ac:dyDescent="0.25">
      <c r="A621" s="24" t="s">
        <v>980</v>
      </c>
      <c r="B621" s="20">
        <v>0</v>
      </c>
      <c r="C621" s="21">
        <v>0</v>
      </c>
      <c r="D621" s="25">
        <v>29719.8</v>
      </c>
      <c r="E621" s="25">
        <v>5298</v>
      </c>
      <c r="F621" s="21">
        <v>0</v>
      </c>
      <c r="G621" s="22">
        <f t="shared" si="9"/>
        <v>24421.8</v>
      </c>
      <c r="H621" s="21">
        <v>0</v>
      </c>
      <c r="I621" s="21">
        <v>0</v>
      </c>
    </row>
    <row r="622" spans="1:9" ht="15" x14ac:dyDescent="0.25">
      <c r="A622" s="24" t="s">
        <v>981</v>
      </c>
      <c r="B622" s="20">
        <v>0</v>
      </c>
      <c r="C622" s="21">
        <v>0</v>
      </c>
      <c r="D622" s="25">
        <v>55518.5</v>
      </c>
      <c r="E622" s="25">
        <v>34959.800000000003</v>
      </c>
      <c r="F622" s="21">
        <v>0</v>
      </c>
      <c r="G622" s="22">
        <f t="shared" si="9"/>
        <v>20558.699999999997</v>
      </c>
      <c r="H622" s="21">
        <v>0</v>
      </c>
      <c r="I622" s="21">
        <v>0</v>
      </c>
    </row>
    <row r="623" spans="1:9" ht="15" x14ac:dyDescent="0.25">
      <c r="A623" s="24" t="s">
        <v>982</v>
      </c>
      <c r="B623" s="20">
        <v>0</v>
      </c>
      <c r="C623" s="21">
        <v>0</v>
      </c>
      <c r="D623" s="25">
        <v>17827.699999999997</v>
      </c>
      <c r="E623" s="25">
        <v>254.79999999999998</v>
      </c>
      <c r="F623" s="21">
        <v>0</v>
      </c>
      <c r="G623" s="22">
        <f t="shared" si="9"/>
        <v>17572.899999999998</v>
      </c>
      <c r="H623" s="21">
        <v>0</v>
      </c>
      <c r="I623" s="21">
        <v>0</v>
      </c>
    </row>
    <row r="624" spans="1:9" ht="15" x14ac:dyDescent="0.25">
      <c r="A624" s="24" t="s">
        <v>983</v>
      </c>
      <c r="B624" s="20">
        <v>0</v>
      </c>
      <c r="C624" s="21">
        <v>0</v>
      </c>
      <c r="D624" s="25">
        <v>103475.9</v>
      </c>
      <c r="E624" s="25">
        <v>12738.22</v>
      </c>
      <c r="F624" s="21">
        <v>0</v>
      </c>
      <c r="G624" s="22">
        <f t="shared" si="9"/>
        <v>90737.68</v>
      </c>
      <c r="H624" s="21">
        <v>0</v>
      </c>
      <c r="I624" s="21">
        <v>0</v>
      </c>
    </row>
    <row r="625" spans="1:9" ht="15" x14ac:dyDescent="0.25">
      <c r="A625" s="24" t="s">
        <v>984</v>
      </c>
      <c r="B625" s="20">
        <v>0</v>
      </c>
      <c r="C625" s="21">
        <v>0</v>
      </c>
      <c r="D625" s="25">
        <v>6416.3</v>
      </c>
      <c r="E625" s="25">
        <v>0</v>
      </c>
      <c r="F625" s="21">
        <v>0</v>
      </c>
      <c r="G625" s="22">
        <f t="shared" si="9"/>
        <v>6416.3</v>
      </c>
      <c r="H625" s="21">
        <v>0</v>
      </c>
      <c r="I625" s="21">
        <v>0</v>
      </c>
    </row>
    <row r="626" spans="1:9" ht="15" x14ac:dyDescent="0.25">
      <c r="A626" s="24" t="s">
        <v>985</v>
      </c>
      <c r="B626" s="20">
        <v>0</v>
      </c>
      <c r="C626" s="21">
        <v>0</v>
      </c>
      <c r="D626" s="25">
        <v>47631.1</v>
      </c>
      <c r="E626" s="25">
        <v>13940.6</v>
      </c>
      <c r="F626" s="21">
        <v>0</v>
      </c>
      <c r="G626" s="22">
        <f t="shared" si="9"/>
        <v>33690.5</v>
      </c>
      <c r="H626" s="21">
        <v>0</v>
      </c>
      <c r="I626" s="21">
        <v>0</v>
      </c>
    </row>
    <row r="627" spans="1:9" ht="15" x14ac:dyDescent="0.25">
      <c r="A627" s="24" t="s">
        <v>986</v>
      </c>
      <c r="B627" s="20">
        <v>0</v>
      </c>
      <c r="C627" s="21">
        <v>0</v>
      </c>
      <c r="D627" s="25">
        <v>24327.599999999999</v>
      </c>
      <c r="E627" s="25">
        <v>497.6</v>
      </c>
      <c r="F627" s="21">
        <v>0</v>
      </c>
      <c r="G627" s="22">
        <f t="shared" si="9"/>
        <v>23830</v>
      </c>
      <c r="H627" s="21">
        <v>0</v>
      </c>
      <c r="I627" s="21">
        <v>0</v>
      </c>
    </row>
    <row r="628" spans="1:9" ht="15" x14ac:dyDescent="0.25">
      <c r="A628" s="24" t="s">
        <v>987</v>
      </c>
      <c r="B628" s="20">
        <v>0</v>
      </c>
      <c r="C628" s="21">
        <v>0</v>
      </c>
      <c r="D628" s="25">
        <v>71269</v>
      </c>
      <c r="E628" s="25">
        <v>36212.600000000006</v>
      </c>
      <c r="F628" s="21">
        <v>0</v>
      </c>
      <c r="G628" s="22">
        <f t="shared" si="9"/>
        <v>35056.399999999994</v>
      </c>
      <c r="H628" s="21">
        <v>0</v>
      </c>
      <c r="I628" s="21">
        <v>0</v>
      </c>
    </row>
    <row r="629" spans="1:9" ht="15" x14ac:dyDescent="0.25">
      <c r="A629" s="24" t="s">
        <v>988</v>
      </c>
      <c r="B629" s="20">
        <v>0</v>
      </c>
      <c r="C629" s="21">
        <v>0</v>
      </c>
      <c r="D629" s="25">
        <v>624559.49999999977</v>
      </c>
      <c r="E629" s="25">
        <v>435744.39999999991</v>
      </c>
      <c r="F629" s="21">
        <v>0</v>
      </c>
      <c r="G629" s="22">
        <f t="shared" si="9"/>
        <v>188815.09999999986</v>
      </c>
      <c r="H629" s="21">
        <v>0</v>
      </c>
      <c r="I629" s="21">
        <v>0</v>
      </c>
    </row>
    <row r="630" spans="1:9" ht="15" x14ac:dyDescent="0.25">
      <c r="A630" s="24" t="s">
        <v>989</v>
      </c>
      <c r="B630" s="20">
        <v>0</v>
      </c>
      <c r="C630" s="21">
        <v>0</v>
      </c>
      <c r="D630" s="25">
        <v>572009.29999999993</v>
      </c>
      <c r="E630" s="25">
        <v>292974.85999999987</v>
      </c>
      <c r="F630" s="21">
        <v>0</v>
      </c>
      <c r="G630" s="22">
        <f t="shared" si="9"/>
        <v>279034.44000000006</v>
      </c>
      <c r="H630" s="21">
        <v>0</v>
      </c>
      <c r="I630" s="21">
        <v>0</v>
      </c>
    </row>
    <row r="631" spans="1:9" ht="15" x14ac:dyDescent="0.25">
      <c r="A631" s="24" t="s">
        <v>990</v>
      </c>
      <c r="B631" s="20">
        <v>0</v>
      </c>
      <c r="C631" s="21">
        <v>0</v>
      </c>
      <c r="D631" s="25">
        <v>19081.7</v>
      </c>
      <c r="E631" s="25">
        <v>0</v>
      </c>
      <c r="F631" s="21">
        <v>0</v>
      </c>
      <c r="G631" s="22">
        <f t="shared" si="9"/>
        <v>19081.7</v>
      </c>
      <c r="H631" s="21">
        <v>0</v>
      </c>
      <c r="I631" s="21">
        <v>0</v>
      </c>
    </row>
    <row r="632" spans="1:9" ht="15" x14ac:dyDescent="0.25">
      <c r="A632" s="24" t="s">
        <v>991</v>
      </c>
      <c r="B632" s="20">
        <v>0</v>
      </c>
      <c r="C632" s="21">
        <v>0</v>
      </c>
      <c r="D632" s="25">
        <v>18203.900000000001</v>
      </c>
      <c r="E632" s="25">
        <v>0</v>
      </c>
      <c r="F632" s="21">
        <v>0</v>
      </c>
      <c r="G632" s="22">
        <f t="shared" si="9"/>
        <v>18203.900000000001</v>
      </c>
      <c r="H632" s="21">
        <v>0</v>
      </c>
      <c r="I632" s="21">
        <v>0</v>
      </c>
    </row>
    <row r="633" spans="1:9" ht="15" x14ac:dyDescent="0.25">
      <c r="A633" s="24" t="s">
        <v>992</v>
      </c>
      <c r="B633" s="20">
        <v>0</v>
      </c>
      <c r="C633" s="21">
        <v>0</v>
      </c>
      <c r="D633" s="25">
        <v>16573.7</v>
      </c>
      <c r="E633" s="25">
        <v>0</v>
      </c>
      <c r="F633" s="21">
        <v>0</v>
      </c>
      <c r="G633" s="22">
        <f t="shared" si="9"/>
        <v>16573.7</v>
      </c>
      <c r="H633" s="21">
        <v>0</v>
      </c>
      <c r="I633" s="21">
        <v>0</v>
      </c>
    </row>
    <row r="634" spans="1:9" ht="15" x14ac:dyDescent="0.25">
      <c r="A634" s="24" t="s">
        <v>993</v>
      </c>
      <c r="B634" s="20">
        <v>0</v>
      </c>
      <c r="C634" s="21">
        <v>0</v>
      </c>
      <c r="D634" s="25">
        <v>14212</v>
      </c>
      <c r="E634" s="25">
        <v>0</v>
      </c>
      <c r="F634" s="21">
        <v>0</v>
      </c>
      <c r="G634" s="22">
        <f t="shared" si="9"/>
        <v>14212</v>
      </c>
      <c r="H634" s="21">
        <v>0</v>
      </c>
      <c r="I634" s="21">
        <v>0</v>
      </c>
    </row>
    <row r="635" spans="1:9" ht="15" x14ac:dyDescent="0.25">
      <c r="A635" s="24" t="s">
        <v>994</v>
      </c>
      <c r="B635" s="20">
        <v>0</v>
      </c>
      <c r="C635" s="21">
        <v>0</v>
      </c>
      <c r="D635" s="25">
        <v>66587.399999999994</v>
      </c>
      <c r="E635" s="25">
        <v>752.4</v>
      </c>
      <c r="F635" s="21">
        <v>0</v>
      </c>
      <c r="G635" s="22">
        <f t="shared" si="9"/>
        <v>65835</v>
      </c>
      <c r="H635" s="21">
        <v>0</v>
      </c>
      <c r="I635" s="21">
        <v>0</v>
      </c>
    </row>
    <row r="636" spans="1:9" ht="15" x14ac:dyDescent="0.25">
      <c r="A636" s="24" t="s">
        <v>995</v>
      </c>
      <c r="B636" s="20">
        <v>0</v>
      </c>
      <c r="C636" s="21">
        <v>0</v>
      </c>
      <c r="D636" s="25">
        <v>112694.89</v>
      </c>
      <c r="E636" s="25">
        <v>10664.2</v>
      </c>
      <c r="F636" s="21">
        <v>0</v>
      </c>
      <c r="G636" s="22">
        <f t="shared" si="9"/>
        <v>102030.69</v>
      </c>
      <c r="H636" s="21">
        <v>0</v>
      </c>
      <c r="I636" s="21">
        <v>0</v>
      </c>
    </row>
    <row r="637" spans="1:9" ht="15" x14ac:dyDescent="0.25">
      <c r="A637" s="24" t="s">
        <v>996</v>
      </c>
      <c r="B637" s="20">
        <v>0</v>
      </c>
      <c r="C637" s="21">
        <v>0</v>
      </c>
      <c r="D637" s="25">
        <v>29636.199999999997</v>
      </c>
      <c r="E637" s="25">
        <v>3158.8</v>
      </c>
      <c r="F637" s="21">
        <v>0</v>
      </c>
      <c r="G637" s="22">
        <f t="shared" si="9"/>
        <v>26477.399999999998</v>
      </c>
      <c r="H637" s="21">
        <v>0</v>
      </c>
      <c r="I637" s="21">
        <v>0</v>
      </c>
    </row>
    <row r="638" spans="1:9" ht="15" x14ac:dyDescent="0.25">
      <c r="A638" s="24" t="s">
        <v>997</v>
      </c>
      <c r="B638" s="20">
        <v>0</v>
      </c>
      <c r="C638" s="21">
        <v>0</v>
      </c>
      <c r="D638" s="25">
        <v>18517.400000000001</v>
      </c>
      <c r="E638" s="25">
        <v>12809.9</v>
      </c>
      <c r="F638" s="21">
        <v>0</v>
      </c>
      <c r="G638" s="22">
        <f t="shared" si="9"/>
        <v>5707.5000000000018</v>
      </c>
      <c r="H638" s="21">
        <v>0</v>
      </c>
      <c r="I638" s="21">
        <v>0</v>
      </c>
    </row>
    <row r="639" spans="1:9" ht="15" x14ac:dyDescent="0.25">
      <c r="A639" s="24" t="s">
        <v>998</v>
      </c>
      <c r="B639" s="20">
        <v>0</v>
      </c>
      <c r="C639" s="21">
        <v>0</v>
      </c>
      <c r="D639" s="25">
        <v>35091.1</v>
      </c>
      <c r="E639" s="25">
        <v>0</v>
      </c>
      <c r="F639" s="21">
        <v>0</v>
      </c>
      <c r="G639" s="22">
        <f t="shared" si="9"/>
        <v>35091.1</v>
      </c>
      <c r="H639" s="21">
        <v>0</v>
      </c>
      <c r="I639" s="21">
        <v>0</v>
      </c>
    </row>
    <row r="640" spans="1:9" ht="15" x14ac:dyDescent="0.25">
      <c r="A640" s="24" t="s">
        <v>999</v>
      </c>
      <c r="B640" s="20">
        <v>0</v>
      </c>
      <c r="C640" s="21">
        <v>0</v>
      </c>
      <c r="D640" s="25">
        <v>20398.400000000001</v>
      </c>
      <c r="E640" s="25">
        <v>10289</v>
      </c>
      <c r="F640" s="21">
        <v>0</v>
      </c>
      <c r="G640" s="22">
        <f t="shared" si="9"/>
        <v>10109.400000000001</v>
      </c>
      <c r="H640" s="21">
        <v>0</v>
      </c>
      <c r="I640" s="21">
        <v>0</v>
      </c>
    </row>
    <row r="641" spans="1:9" ht="15" x14ac:dyDescent="0.25">
      <c r="A641" s="24" t="s">
        <v>1000</v>
      </c>
      <c r="B641" s="20">
        <v>0</v>
      </c>
      <c r="C641" s="21">
        <v>0</v>
      </c>
      <c r="D641" s="25">
        <v>60547.299999999996</v>
      </c>
      <c r="E641" s="25">
        <v>54745.97</v>
      </c>
      <c r="F641" s="21">
        <v>0</v>
      </c>
      <c r="G641" s="22">
        <f t="shared" si="9"/>
        <v>5801.3299999999945</v>
      </c>
      <c r="H641" s="21">
        <v>0</v>
      </c>
      <c r="I641" s="21">
        <v>0</v>
      </c>
    </row>
    <row r="642" spans="1:9" ht="15" x14ac:dyDescent="0.25">
      <c r="A642" s="24" t="s">
        <v>1001</v>
      </c>
      <c r="B642" s="20">
        <v>0</v>
      </c>
      <c r="C642" s="21">
        <v>0</v>
      </c>
      <c r="D642" s="25">
        <v>38874</v>
      </c>
      <c r="E642" s="25">
        <v>0</v>
      </c>
      <c r="F642" s="21">
        <v>0</v>
      </c>
      <c r="G642" s="22">
        <f t="shared" si="9"/>
        <v>38874</v>
      </c>
      <c r="H642" s="21">
        <v>0</v>
      </c>
      <c r="I642" s="21">
        <v>0</v>
      </c>
    </row>
    <row r="643" spans="1:9" ht="15" x14ac:dyDescent="0.25">
      <c r="A643" s="24" t="s">
        <v>1002</v>
      </c>
      <c r="B643" s="20">
        <v>0</v>
      </c>
      <c r="C643" s="21">
        <v>0</v>
      </c>
      <c r="D643" s="25">
        <v>49971.899999999994</v>
      </c>
      <c r="E643" s="25">
        <v>24074</v>
      </c>
      <c r="F643" s="21">
        <v>0</v>
      </c>
      <c r="G643" s="22">
        <f t="shared" si="9"/>
        <v>25897.899999999994</v>
      </c>
      <c r="H643" s="21">
        <v>0</v>
      </c>
      <c r="I643" s="21">
        <v>0</v>
      </c>
    </row>
    <row r="644" spans="1:9" ht="15" x14ac:dyDescent="0.25">
      <c r="A644" s="24" t="s">
        <v>1003</v>
      </c>
      <c r="B644" s="20">
        <v>0</v>
      </c>
      <c r="C644" s="21">
        <v>0</v>
      </c>
      <c r="D644" s="25">
        <v>18663.699999999997</v>
      </c>
      <c r="E644" s="25">
        <v>0</v>
      </c>
      <c r="F644" s="21">
        <v>0</v>
      </c>
      <c r="G644" s="22">
        <f t="shared" si="9"/>
        <v>18663.699999999997</v>
      </c>
      <c r="H644" s="21">
        <v>0</v>
      </c>
      <c r="I644" s="21">
        <v>0</v>
      </c>
    </row>
    <row r="645" spans="1:9" ht="15" x14ac:dyDescent="0.25">
      <c r="A645" s="24" t="s">
        <v>1004</v>
      </c>
      <c r="B645" s="20">
        <v>0</v>
      </c>
      <c r="C645" s="21">
        <v>0</v>
      </c>
      <c r="D645" s="25">
        <v>27985.3</v>
      </c>
      <c r="E645" s="25">
        <v>14868.8</v>
      </c>
      <c r="F645" s="21">
        <v>0</v>
      </c>
      <c r="G645" s="22">
        <f t="shared" si="9"/>
        <v>13116.5</v>
      </c>
      <c r="H645" s="21">
        <v>0</v>
      </c>
      <c r="I645" s="21">
        <v>0</v>
      </c>
    </row>
    <row r="646" spans="1:9" ht="15" x14ac:dyDescent="0.25">
      <c r="A646" s="24" t="s">
        <v>1005</v>
      </c>
      <c r="B646" s="20">
        <v>0</v>
      </c>
      <c r="C646" s="21">
        <v>0</v>
      </c>
      <c r="D646" s="25">
        <v>3553</v>
      </c>
      <c r="E646" s="25">
        <v>0</v>
      </c>
      <c r="F646" s="21">
        <v>0</v>
      </c>
      <c r="G646" s="22">
        <f t="shared" si="9"/>
        <v>3553</v>
      </c>
      <c r="H646" s="21">
        <v>0</v>
      </c>
      <c r="I646" s="21">
        <v>0</v>
      </c>
    </row>
    <row r="647" spans="1:9" ht="15" x14ac:dyDescent="0.25">
      <c r="A647" s="24" t="s">
        <v>1006</v>
      </c>
      <c r="B647" s="20">
        <v>0</v>
      </c>
      <c r="C647" s="21">
        <v>0</v>
      </c>
      <c r="D647" s="25">
        <v>21012.79</v>
      </c>
      <c r="E647" s="25">
        <v>0</v>
      </c>
      <c r="F647" s="21">
        <v>0</v>
      </c>
      <c r="G647" s="22">
        <f t="shared" ref="G647:G710" si="10">D647-E647</f>
        <v>21012.79</v>
      </c>
      <c r="H647" s="21">
        <v>0</v>
      </c>
      <c r="I647" s="21">
        <v>0</v>
      </c>
    </row>
    <row r="648" spans="1:9" ht="15" x14ac:dyDescent="0.25">
      <c r="A648" s="24" t="s">
        <v>1007</v>
      </c>
      <c r="B648" s="20">
        <v>0</v>
      </c>
      <c r="C648" s="21">
        <v>0</v>
      </c>
      <c r="D648" s="25">
        <v>1492371.5599999998</v>
      </c>
      <c r="E648" s="25">
        <v>1197040.29</v>
      </c>
      <c r="F648" s="21">
        <v>0</v>
      </c>
      <c r="G648" s="22">
        <f t="shared" si="10"/>
        <v>295331.26999999979</v>
      </c>
      <c r="H648" s="21">
        <v>0</v>
      </c>
      <c r="I648" s="21">
        <v>0</v>
      </c>
    </row>
    <row r="649" spans="1:9" ht="15" x14ac:dyDescent="0.25">
      <c r="A649" s="24" t="s">
        <v>1008</v>
      </c>
      <c r="B649" s="20">
        <v>0</v>
      </c>
      <c r="C649" s="21">
        <v>0</v>
      </c>
      <c r="D649" s="25">
        <v>27922.399999999998</v>
      </c>
      <c r="E649" s="25">
        <v>0</v>
      </c>
      <c r="F649" s="21">
        <v>0</v>
      </c>
      <c r="G649" s="22">
        <f t="shared" si="10"/>
        <v>27922.399999999998</v>
      </c>
      <c r="H649" s="21">
        <v>0</v>
      </c>
      <c r="I649" s="21">
        <v>0</v>
      </c>
    </row>
    <row r="650" spans="1:9" ht="15" x14ac:dyDescent="0.25">
      <c r="A650" s="24" t="s">
        <v>1009</v>
      </c>
      <c r="B650" s="20">
        <v>0</v>
      </c>
      <c r="C650" s="21">
        <v>0</v>
      </c>
      <c r="D650" s="25">
        <v>99337.7</v>
      </c>
      <c r="E650" s="25">
        <v>51049.5</v>
      </c>
      <c r="F650" s="21">
        <v>0</v>
      </c>
      <c r="G650" s="22">
        <f t="shared" si="10"/>
        <v>48288.2</v>
      </c>
      <c r="H650" s="21">
        <v>0</v>
      </c>
      <c r="I650" s="21">
        <v>0</v>
      </c>
    </row>
    <row r="651" spans="1:9" ht="15" x14ac:dyDescent="0.25">
      <c r="A651" s="24" t="s">
        <v>1010</v>
      </c>
      <c r="B651" s="20">
        <v>0</v>
      </c>
      <c r="C651" s="21">
        <v>0</v>
      </c>
      <c r="D651" s="25">
        <v>6479</v>
      </c>
      <c r="E651" s="25">
        <v>0</v>
      </c>
      <c r="F651" s="21">
        <v>0</v>
      </c>
      <c r="G651" s="22">
        <f t="shared" si="10"/>
        <v>6479</v>
      </c>
      <c r="H651" s="21">
        <v>0</v>
      </c>
      <c r="I651" s="21">
        <v>0</v>
      </c>
    </row>
    <row r="652" spans="1:9" ht="15" x14ac:dyDescent="0.25">
      <c r="A652" s="24" t="s">
        <v>1011</v>
      </c>
      <c r="B652" s="20">
        <v>0</v>
      </c>
      <c r="C652" s="21">
        <v>0</v>
      </c>
      <c r="D652" s="25">
        <v>10742.6</v>
      </c>
      <c r="E652" s="25">
        <v>0</v>
      </c>
      <c r="F652" s="21">
        <v>0</v>
      </c>
      <c r="G652" s="22">
        <f t="shared" si="10"/>
        <v>10742.6</v>
      </c>
      <c r="H652" s="21">
        <v>0</v>
      </c>
      <c r="I652" s="21">
        <v>0</v>
      </c>
    </row>
    <row r="653" spans="1:9" ht="15" x14ac:dyDescent="0.25">
      <c r="A653" s="24" t="s">
        <v>1012</v>
      </c>
      <c r="B653" s="20">
        <v>0</v>
      </c>
      <c r="C653" s="21">
        <v>0</v>
      </c>
      <c r="D653" s="25">
        <v>1370505.0999999996</v>
      </c>
      <c r="E653" s="25">
        <v>685476.29999999993</v>
      </c>
      <c r="F653" s="21">
        <v>0</v>
      </c>
      <c r="G653" s="22">
        <f t="shared" si="10"/>
        <v>685028.7999999997</v>
      </c>
      <c r="H653" s="21">
        <v>0</v>
      </c>
      <c r="I653" s="21">
        <v>0</v>
      </c>
    </row>
    <row r="654" spans="1:9" ht="15" x14ac:dyDescent="0.25">
      <c r="A654" s="24" t="s">
        <v>1013</v>
      </c>
      <c r="B654" s="20">
        <v>0</v>
      </c>
      <c r="C654" s="21">
        <v>0</v>
      </c>
      <c r="D654" s="25">
        <v>41465.599999999999</v>
      </c>
      <c r="E654" s="25">
        <v>22548.2</v>
      </c>
      <c r="F654" s="21">
        <v>0</v>
      </c>
      <c r="G654" s="22">
        <f t="shared" si="10"/>
        <v>18917.399999999998</v>
      </c>
      <c r="H654" s="21">
        <v>0</v>
      </c>
      <c r="I654" s="21">
        <v>0</v>
      </c>
    </row>
    <row r="655" spans="1:9" ht="15" x14ac:dyDescent="0.25">
      <c r="A655" s="24" t="s">
        <v>1014</v>
      </c>
      <c r="B655" s="20">
        <v>0</v>
      </c>
      <c r="C655" s="21">
        <v>0</v>
      </c>
      <c r="D655" s="25">
        <v>32102.400000000001</v>
      </c>
      <c r="E655" s="25">
        <v>0</v>
      </c>
      <c r="F655" s="21">
        <v>0</v>
      </c>
      <c r="G655" s="22">
        <f t="shared" si="10"/>
        <v>32102.400000000001</v>
      </c>
      <c r="H655" s="21">
        <v>0</v>
      </c>
      <c r="I655" s="21">
        <v>0</v>
      </c>
    </row>
    <row r="656" spans="1:9" ht="15" x14ac:dyDescent="0.25">
      <c r="A656" s="24" t="s">
        <v>1015</v>
      </c>
      <c r="B656" s="20">
        <v>0</v>
      </c>
      <c r="C656" s="21">
        <v>0</v>
      </c>
      <c r="D656" s="25">
        <v>22927.3</v>
      </c>
      <c r="E656" s="25">
        <v>974.04</v>
      </c>
      <c r="F656" s="21">
        <v>0</v>
      </c>
      <c r="G656" s="22">
        <f t="shared" si="10"/>
        <v>21953.26</v>
      </c>
      <c r="H656" s="21">
        <v>0</v>
      </c>
      <c r="I656" s="21">
        <v>0</v>
      </c>
    </row>
    <row r="657" spans="1:9" ht="15" x14ac:dyDescent="0.25">
      <c r="A657" s="24" t="s">
        <v>1016</v>
      </c>
      <c r="B657" s="20">
        <v>0</v>
      </c>
      <c r="C657" s="21">
        <v>0</v>
      </c>
      <c r="D657" s="25">
        <v>21422.5</v>
      </c>
      <c r="E657" s="25">
        <v>0</v>
      </c>
      <c r="F657" s="21">
        <v>0</v>
      </c>
      <c r="G657" s="22">
        <f t="shared" si="10"/>
        <v>21422.5</v>
      </c>
      <c r="H657" s="21">
        <v>0</v>
      </c>
      <c r="I657" s="21">
        <v>0</v>
      </c>
    </row>
    <row r="658" spans="1:9" ht="15" x14ac:dyDescent="0.25">
      <c r="A658" s="24" t="s">
        <v>1017</v>
      </c>
      <c r="B658" s="20">
        <v>0</v>
      </c>
      <c r="C658" s="21">
        <v>0</v>
      </c>
      <c r="D658" s="25">
        <v>73254.5</v>
      </c>
      <c r="E658" s="25">
        <v>10512.800000000001</v>
      </c>
      <c r="F658" s="21">
        <v>0</v>
      </c>
      <c r="G658" s="22">
        <f t="shared" si="10"/>
        <v>62741.7</v>
      </c>
      <c r="H658" s="21">
        <v>0</v>
      </c>
      <c r="I658" s="21">
        <v>0</v>
      </c>
    </row>
    <row r="659" spans="1:9" ht="15" x14ac:dyDescent="0.25">
      <c r="A659" s="24" t="s">
        <v>1018</v>
      </c>
      <c r="B659" s="20">
        <v>0</v>
      </c>
      <c r="C659" s="21">
        <v>0</v>
      </c>
      <c r="D659" s="25">
        <v>105900.3</v>
      </c>
      <c r="E659" s="25">
        <v>0</v>
      </c>
      <c r="F659" s="21">
        <v>0</v>
      </c>
      <c r="G659" s="22">
        <f t="shared" si="10"/>
        <v>105900.3</v>
      </c>
      <c r="H659" s="21">
        <v>0</v>
      </c>
      <c r="I659" s="21">
        <v>0</v>
      </c>
    </row>
    <row r="660" spans="1:9" ht="15" x14ac:dyDescent="0.25">
      <c r="A660" s="24" t="s">
        <v>1019</v>
      </c>
      <c r="B660" s="20">
        <v>0</v>
      </c>
      <c r="C660" s="21">
        <v>0</v>
      </c>
      <c r="D660" s="25">
        <v>22488.399999999998</v>
      </c>
      <c r="E660" s="25">
        <v>0</v>
      </c>
      <c r="F660" s="21">
        <v>0</v>
      </c>
      <c r="G660" s="22">
        <f t="shared" si="10"/>
        <v>22488.399999999998</v>
      </c>
      <c r="H660" s="21">
        <v>0</v>
      </c>
      <c r="I660" s="21">
        <v>0</v>
      </c>
    </row>
    <row r="661" spans="1:9" ht="15" x14ac:dyDescent="0.25">
      <c r="A661" s="24" t="s">
        <v>1020</v>
      </c>
      <c r="B661" s="20">
        <v>0</v>
      </c>
      <c r="C661" s="21">
        <v>0</v>
      </c>
      <c r="D661" s="25">
        <v>30723</v>
      </c>
      <c r="E661" s="25">
        <v>0</v>
      </c>
      <c r="F661" s="21">
        <v>0</v>
      </c>
      <c r="G661" s="22">
        <f t="shared" si="10"/>
        <v>30723</v>
      </c>
      <c r="H661" s="21">
        <v>0</v>
      </c>
      <c r="I661" s="21">
        <v>0</v>
      </c>
    </row>
    <row r="662" spans="1:9" ht="15" x14ac:dyDescent="0.25">
      <c r="A662" s="24" t="s">
        <v>1021</v>
      </c>
      <c r="B662" s="20">
        <v>0</v>
      </c>
      <c r="C662" s="21">
        <v>0</v>
      </c>
      <c r="D662" s="25">
        <v>8485.4</v>
      </c>
      <c r="E662" s="25">
        <v>0</v>
      </c>
      <c r="F662" s="21">
        <v>0</v>
      </c>
      <c r="G662" s="22">
        <f t="shared" si="10"/>
        <v>8485.4</v>
      </c>
      <c r="H662" s="21">
        <v>0</v>
      </c>
      <c r="I662" s="21">
        <v>0</v>
      </c>
    </row>
    <row r="663" spans="1:9" ht="15" x14ac:dyDescent="0.25">
      <c r="A663" s="24" t="s">
        <v>1022</v>
      </c>
      <c r="B663" s="20">
        <v>0</v>
      </c>
      <c r="C663" s="21">
        <v>0</v>
      </c>
      <c r="D663" s="25">
        <v>48989.599999999999</v>
      </c>
      <c r="E663" s="25">
        <v>0</v>
      </c>
      <c r="F663" s="21">
        <v>0</v>
      </c>
      <c r="G663" s="22">
        <f t="shared" si="10"/>
        <v>48989.599999999999</v>
      </c>
      <c r="H663" s="21">
        <v>0</v>
      </c>
      <c r="I663" s="21">
        <v>0</v>
      </c>
    </row>
    <row r="664" spans="1:9" ht="15" x14ac:dyDescent="0.25">
      <c r="A664" s="24" t="s">
        <v>1023</v>
      </c>
      <c r="B664" s="20">
        <v>0</v>
      </c>
      <c r="C664" s="21">
        <v>0</v>
      </c>
      <c r="D664" s="25">
        <v>32311.4</v>
      </c>
      <c r="E664" s="25">
        <v>0</v>
      </c>
      <c r="F664" s="21">
        <v>0</v>
      </c>
      <c r="G664" s="22">
        <f t="shared" si="10"/>
        <v>32311.4</v>
      </c>
      <c r="H664" s="21">
        <v>0</v>
      </c>
      <c r="I664" s="21">
        <v>0</v>
      </c>
    </row>
    <row r="665" spans="1:9" ht="15" x14ac:dyDescent="0.25">
      <c r="A665" s="24" t="s">
        <v>1024</v>
      </c>
      <c r="B665" s="20">
        <v>0</v>
      </c>
      <c r="C665" s="21">
        <v>0</v>
      </c>
      <c r="D665" s="25">
        <v>41862.700000000004</v>
      </c>
      <c r="E665" s="25">
        <v>40.6</v>
      </c>
      <c r="F665" s="21">
        <v>0</v>
      </c>
      <c r="G665" s="22">
        <f t="shared" si="10"/>
        <v>41822.100000000006</v>
      </c>
      <c r="H665" s="21">
        <v>0</v>
      </c>
      <c r="I665" s="21">
        <v>0</v>
      </c>
    </row>
    <row r="666" spans="1:9" ht="15" x14ac:dyDescent="0.25">
      <c r="A666" s="24" t="s">
        <v>1025</v>
      </c>
      <c r="B666" s="20">
        <v>0</v>
      </c>
      <c r="C666" s="21">
        <v>0</v>
      </c>
      <c r="D666" s="25">
        <v>75010.099999999991</v>
      </c>
      <c r="E666" s="25">
        <v>7792.4</v>
      </c>
      <c r="F666" s="21">
        <v>0</v>
      </c>
      <c r="G666" s="22">
        <f t="shared" si="10"/>
        <v>67217.7</v>
      </c>
      <c r="H666" s="21">
        <v>0</v>
      </c>
      <c r="I666" s="21">
        <v>0</v>
      </c>
    </row>
    <row r="667" spans="1:9" ht="15" x14ac:dyDescent="0.25">
      <c r="A667" s="24" t="s">
        <v>1026</v>
      </c>
      <c r="B667" s="20">
        <v>0</v>
      </c>
      <c r="C667" s="21">
        <v>0</v>
      </c>
      <c r="D667" s="25">
        <v>82952.099999999991</v>
      </c>
      <c r="E667" s="25">
        <v>52489.000000000007</v>
      </c>
      <c r="F667" s="21">
        <v>0</v>
      </c>
      <c r="G667" s="22">
        <f t="shared" si="10"/>
        <v>30463.099999999984</v>
      </c>
      <c r="H667" s="21">
        <v>0</v>
      </c>
      <c r="I667" s="21">
        <v>0</v>
      </c>
    </row>
    <row r="668" spans="1:9" ht="15" x14ac:dyDescent="0.25">
      <c r="A668" s="24" t="s">
        <v>1027</v>
      </c>
      <c r="B668" s="20">
        <v>0</v>
      </c>
      <c r="C668" s="21">
        <v>0</v>
      </c>
      <c r="D668" s="25">
        <v>41340.199999999997</v>
      </c>
      <c r="E668" s="25">
        <v>5208.5</v>
      </c>
      <c r="F668" s="21">
        <v>0</v>
      </c>
      <c r="G668" s="22">
        <f t="shared" si="10"/>
        <v>36131.699999999997</v>
      </c>
      <c r="H668" s="21">
        <v>0</v>
      </c>
      <c r="I668" s="21">
        <v>0</v>
      </c>
    </row>
    <row r="669" spans="1:9" ht="15" x14ac:dyDescent="0.25">
      <c r="A669" s="24" t="s">
        <v>1028</v>
      </c>
      <c r="B669" s="20">
        <v>0</v>
      </c>
      <c r="C669" s="21">
        <v>0</v>
      </c>
      <c r="D669" s="25">
        <v>25727.9</v>
      </c>
      <c r="E669" s="25">
        <v>0</v>
      </c>
      <c r="F669" s="21">
        <v>0</v>
      </c>
      <c r="G669" s="22">
        <f t="shared" si="10"/>
        <v>25727.9</v>
      </c>
      <c r="H669" s="21">
        <v>0</v>
      </c>
      <c r="I669" s="21">
        <v>0</v>
      </c>
    </row>
    <row r="670" spans="1:9" ht="15" x14ac:dyDescent="0.25">
      <c r="A670" s="24" t="s">
        <v>1029</v>
      </c>
      <c r="B670" s="20">
        <v>0</v>
      </c>
      <c r="C670" s="21">
        <v>0</v>
      </c>
      <c r="D670" s="25">
        <v>58206.5</v>
      </c>
      <c r="E670" s="25">
        <v>629.20000000000005</v>
      </c>
      <c r="F670" s="21">
        <v>0</v>
      </c>
      <c r="G670" s="22">
        <f t="shared" si="10"/>
        <v>57577.3</v>
      </c>
      <c r="H670" s="21">
        <v>0</v>
      </c>
      <c r="I670" s="21">
        <v>0</v>
      </c>
    </row>
    <row r="671" spans="1:9" ht="15" x14ac:dyDescent="0.25">
      <c r="A671" s="24" t="s">
        <v>1030</v>
      </c>
      <c r="B671" s="20">
        <v>0</v>
      </c>
      <c r="C671" s="21">
        <v>0</v>
      </c>
      <c r="D671" s="25">
        <v>24620.2</v>
      </c>
      <c r="E671" s="25">
        <v>0</v>
      </c>
      <c r="F671" s="21">
        <v>0</v>
      </c>
      <c r="G671" s="22">
        <f t="shared" si="10"/>
        <v>24620.2</v>
      </c>
      <c r="H671" s="21">
        <v>0</v>
      </c>
      <c r="I671" s="21">
        <v>0</v>
      </c>
    </row>
    <row r="672" spans="1:9" ht="15" x14ac:dyDescent="0.25">
      <c r="A672" s="24" t="s">
        <v>1031</v>
      </c>
      <c r="B672" s="20">
        <v>0</v>
      </c>
      <c r="C672" s="21">
        <v>0</v>
      </c>
      <c r="D672" s="25">
        <v>52876.999999999993</v>
      </c>
      <c r="E672" s="25">
        <v>0</v>
      </c>
      <c r="F672" s="21">
        <v>0</v>
      </c>
      <c r="G672" s="22">
        <f t="shared" si="10"/>
        <v>52876.999999999993</v>
      </c>
      <c r="H672" s="21">
        <v>0</v>
      </c>
      <c r="I672" s="21">
        <v>0</v>
      </c>
    </row>
    <row r="673" spans="1:9" ht="15" x14ac:dyDescent="0.25">
      <c r="A673" s="24" t="s">
        <v>1032</v>
      </c>
      <c r="B673" s="20">
        <v>0</v>
      </c>
      <c r="C673" s="21">
        <v>0</v>
      </c>
      <c r="D673" s="25">
        <v>76598.499999999985</v>
      </c>
      <c r="E673" s="25">
        <v>8385</v>
      </c>
      <c r="F673" s="21">
        <v>0</v>
      </c>
      <c r="G673" s="22">
        <f t="shared" si="10"/>
        <v>68213.499999999985</v>
      </c>
      <c r="H673" s="21">
        <v>0</v>
      </c>
      <c r="I673" s="21">
        <v>0</v>
      </c>
    </row>
    <row r="674" spans="1:9" ht="15" x14ac:dyDescent="0.25">
      <c r="A674" s="24" t="s">
        <v>1033</v>
      </c>
      <c r="B674" s="20">
        <v>0</v>
      </c>
      <c r="C674" s="21">
        <v>0</v>
      </c>
      <c r="D674" s="25">
        <v>1640984.4000000001</v>
      </c>
      <c r="E674" s="25">
        <v>1308027.3600000001</v>
      </c>
      <c r="F674" s="21">
        <v>0</v>
      </c>
      <c r="G674" s="22">
        <f t="shared" si="10"/>
        <v>332957.04000000004</v>
      </c>
      <c r="H674" s="21">
        <v>0</v>
      </c>
      <c r="I674" s="21">
        <v>0</v>
      </c>
    </row>
    <row r="675" spans="1:9" ht="15" x14ac:dyDescent="0.25">
      <c r="A675" s="24" t="s">
        <v>1034</v>
      </c>
      <c r="B675" s="20">
        <v>0</v>
      </c>
      <c r="C675" s="21">
        <v>0</v>
      </c>
      <c r="D675" s="25">
        <v>787482.74000000011</v>
      </c>
      <c r="E675" s="25">
        <v>571618.47</v>
      </c>
      <c r="F675" s="21">
        <v>0</v>
      </c>
      <c r="G675" s="22">
        <f t="shared" si="10"/>
        <v>215864.27000000014</v>
      </c>
      <c r="H675" s="21">
        <v>0</v>
      </c>
      <c r="I675" s="21">
        <v>0</v>
      </c>
    </row>
    <row r="676" spans="1:9" ht="15" x14ac:dyDescent="0.25">
      <c r="A676" s="24" t="s">
        <v>1035</v>
      </c>
      <c r="B676" s="20">
        <v>0</v>
      </c>
      <c r="C676" s="21">
        <v>0</v>
      </c>
      <c r="D676" s="25">
        <v>419786</v>
      </c>
      <c r="E676" s="25">
        <v>304115.05</v>
      </c>
      <c r="F676" s="21">
        <v>0</v>
      </c>
      <c r="G676" s="22">
        <f t="shared" si="10"/>
        <v>115670.95000000001</v>
      </c>
      <c r="H676" s="21">
        <v>0</v>
      </c>
      <c r="I676" s="21">
        <v>0</v>
      </c>
    </row>
    <row r="677" spans="1:9" ht="15" x14ac:dyDescent="0.25">
      <c r="A677" s="24" t="s">
        <v>1036</v>
      </c>
      <c r="B677" s="20">
        <v>0</v>
      </c>
      <c r="C677" s="21">
        <v>0</v>
      </c>
      <c r="D677" s="25">
        <v>558343.5</v>
      </c>
      <c r="E677" s="25">
        <v>443618.35999999981</v>
      </c>
      <c r="F677" s="21">
        <v>0</v>
      </c>
      <c r="G677" s="22">
        <f t="shared" si="10"/>
        <v>114725.14000000019</v>
      </c>
      <c r="H677" s="21">
        <v>0</v>
      </c>
      <c r="I677" s="21">
        <v>0</v>
      </c>
    </row>
    <row r="678" spans="1:9" ht="15" x14ac:dyDescent="0.25">
      <c r="A678" s="24" t="s">
        <v>1037</v>
      </c>
      <c r="B678" s="20">
        <v>0</v>
      </c>
      <c r="C678" s="21">
        <v>0</v>
      </c>
      <c r="D678" s="25">
        <v>709116.1</v>
      </c>
      <c r="E678" s="25">
        <v>488121.01000000018</v>
      </c>
      <c r="F678" s="21">
        <v>0</v>
      </c>
      <c r="G678" s="22">
        <f t="shared" si="10"/>
        <v>220995.08999999979</v>
      </c>
      <c r="H678" s="21">
        <v>0</v>
      </c>
      <c r="I678" s="21">
        <v>0</v>
      </c>
    </row>
    <row r="679" spans="1:9" ht="15" x14ac:dyDescent="0.25">
      <c r="A679" s="24" t="s">
        <v>1038</v>
      </c>
      <c r="B679" s="20">
        <v>0</v>
      </c>
      <c r="C679" s="21">
        <v>0</v>
      </c>
      <c r="D679" s="25">
        <v>1635023.2000000007</v>
      </c>
      <c r="E679" s="25">
        <v>1407035.290000001</v>
      </c>
      <c r="F679" s="21">
        <v>0</v>
      </c>
      <c r="G679" s="22">
        <f t="shared" si="10"/>
        <v>227987.90999999968</v>
      </c>
      <c r="H679" s="21">
        <v>0</v>
      </c>
      <c r="I679" s="21">
        <v>0</v>
      </c>
    </row>
    <row r="680" spans="1:9" ht="15" x14ac:dyDescent="0.25">
      <c r="A680" s="24" t="s">
        <v>1039</v>
      </c>
      <c r="B680" s="20">
        <v>0</v>
      </c>
      <c r="C680" s="21">
        <v>0</v>
      </c>
      <c r="D680" s="25">
        <v>131879</v>
      </c>
      <c r="E680" s="25">
        <v>0</v>
      </c>
      <c r="F680" s="21">
        <v>0</v>
      </c>
      <c r="G680" s="22">
        <f t="shared" si="10"/>
        <v>131879</v>
      </c>
      <c r="H680" s="21">
        <v>0</v>
      </c>
      <c r="I680" s="21">
        <v>0</v>
      </c>
    </row>
    <row r="681" spans="1:9" ht="15" x14ac:dyDescent="0.25">
      <c r="A681" s="24" t="s">
        <v>1040</v>
      </c>
      <c r="B681" s="20">
        <v>0</v>
      </c>
      <c r="C681" s="21">
        <v>0</v>
      </c>
      <c r="D681" s="25">
        <v>46690.600000000006</v>
      </c>
      <c r="E681" s="25">
        <v>8241.2000000000007</v>
      </c>
      <c r="F681" s="21">
        <v>0</v>
      </c>
      <c r="G681" s="22">
        <f t="shared" si="10"/>
        <v>38449.400000000009</v>
      </c>
      <c r="H681" s="21">
        <v>0</v>
      </c>
      <c r="I681" s="21">
        <v>0</v>
      </c>
    </row>
    <row r="682" spans="1:9" ht="15" x14ac:dyDescent="0.25">
      <c r="A682" s="24" t="s">
        <v>1041</v>
      </c>
      <c r="B682" s="20">
        <v>0</v>
      </c>
      <c r="C682" s="21">
        <v>0</v>
      </c>
      <c r="D682" s="25">
        <v>13605.9</v>
      </c>
      <c r="E682" s="25">
        <v>0</v>
      </c>
      <c r="F682" s="21">
        <v>0</v>
      </c>
      <c r="G682" s="22">
        <f t="shared" si="10"/>
        <v>13605.9</v>
      </c>
      <c r="H682" s="21">
        <v>0</v>
      </c>
      <c r="I682" s="21">
        <v>0</v>
      </c>
    </row>
    <row r="683" spans="1:9" ht="15" x14ac:dyDescent="0.25">
      <c r="A683" s="24" t="s">
        <v>1042</v>
      </c>
      <c r="B683" s="20">
        <v>0</v>
      </c>
      <c r="C683" s="21">
        <v>0</v>
      </c>
      <c r="D683" s="25">
        <v>58101.999999999993</v>
      </c>
      <c r="E683" s="25">
        <v>38250</v>
      </c>
      <c r="F683" s="21">
        <v>0</v>
      </c>
      <c r="G683" s="22">
        <f t="shared" si="10"/>
        <v>19851.999999999993</v>
      </c>
      <c r="H683" s="21">
        <v>0</v>
      </c>
      <c r="I683" s="21">
        <v>0</v>
      </c>
    </row>
    <row r="684" spans="1:9" ht="15" x14ac:dyDescent="0.25">
      <c r="A684" s="24" t="s">
        <v>1043</v>
      </c>
      <c r="B684" s="20">
        <v>0</v>
      </c>
      <c r="C684" s="21">
        <v>0</v>
      </c>
      <c r="D684" s="25">
        <v>10429.1</v>
      </c>
      <c r="E684" s="25">
        <v>249.5</v>
      </c>
      <c r="F684" s="21">
        <v>0</v>
      </c>
      <c r="G684" s="22">
        <f t="shared" si="10"/>
        <v>10179.6</v>
      </c>
      <c r="H684" s="21">
        <v>0</v>
      </c>
      <c r="I684" s="21">
        <v>0</v>
      </c>
    </row>
    <row r="685" spans="1:9" ht="15" x14ac:dyDescent="0.25">
      <c r="A685" s="24" t="s">
        <v>1044</v>
      </c>
      <c r="B685" s="20">
        <v>0</v>
      </c>
      <c r="C685" s="21">
        <v>0</v>
      </c>
      <c r="D685" s="25">
        <v>18371.099999999999</v>
      </c>
      <c r="E685" s="25">
        <v>14870</v>
      </c>
      <c r="F685" s="21">
        <v>0</v>
      </c>
      <c r="G685" s="22">
        <f t="shared" si="10"/>
        <v>3501.0999999999985</v>
      </c>
      <c r="H685" s="21">
        <v>0</v>
      </c>
      <c r="I685" s="21">
        <v>0</v>
      </c>
    </row>
    <row r="686" spans="1:9" ht="15" x14ac:dyDescent="0.25">
      <c r="A686" s="24" t="s">
        <v>1045</v>
      </c>
      <c r="B686" s="20">
        <v>0</v>
      </c>
      <c r="C686" s="21">
        <v>0</v>
      </c>
      <c r="D686" s="25">
        <v>37912.600000000006</v>
      </c>
      <c r="E686" s="25">
        <v>16366.2</v>
      </c>
      <c r="F686" s="21">
        <v>0</v>
      </c>
      <c r="G686" s="22">
        <f t="shared" si="10"/>
        <v>21546.400000000005</v>
      </c>
      <c r="H686" s="21">
        <v>0</v>
      </c>
      <c r="I686" s="21">
        <v>0</v>
      </c>
    </row>
    <row r="687" spans="1:9" ht="15" x14ac:dyDescent="0.25">
      <c r="A687" s="24" t="s">
        <v>1046</v>
      </c>
      <c r="B687" s="20">
        <v>0</v>
      </c>
      <c r="C687" s="21">
        <v>0</v>
      </c>
      <c r="D687" s="25">
        <v>47338.5</v>
      </c>
      <c r="E687" s="25">
        <v>5810.4</v>
      </c>
      <c r="F687" s="21">
        <v>0</v>
      </c>
      <c r="G687" s="22">
        <f t="shared" si="10"/>
        <v>41528.1</v>
      </c>
      <c r="H687" s="21">
        <v>0</v>
      </c>
      <c r="I687" s="21">
        <v>0</v>
      </c>
    </row>
    <row r="688" spans="1:9" ht="15" x14ac:dyDescent="0.25">
      <c r="A688" s="24" t="s">
        <v>1047</v>
      </c>
      <c r="B688" s="20">
        <v>0</v>
      </c>
      <c r="C688" s="21">
        <v>0</v>
      </c>
      <c r="D688" s="25">
        <v>53294.999999999993</v>
      </c>
      <c r="E688" s="25">
        <v>1443.5</v>
      </c>
      <c r="F688" s="21">
        <v>0</v>
      </c>
      <c r="G688" s="22">
        <f t="shared" si="10"/>
        <v>51851.499999999993</v>
      </c>
      <c r="H688" s="21">
        <v>0</v>
      </c>
      <c r="I688" s="21">
        <v>0</v>
      </c>
    </row>
    <row r="689" spans="1:9" ht="15" x14ac:dyDescent="0.25">
      <c r="A689" s="24" t="s">
        <v>1048</v>
      </c>
      <c r="B689" s="20">
        <v>0</v>
      </c>
      <c r="C689" s="21">
        <v>0</v>
      </c>
      <c r="D689" s="25">
        <v>33440</v>
      </c>
      <c r="E689" s="25">
        <v>6936</v>
      </c>
      <c r="F689" s="21">
        <v>0</v>
      </c>
      <c r="G689" s="22">
        <f t="shared" si="10"/>
        <v>26504</v>
      </c>
      <c r="H689" s="21">
        <v>0</v>
      </c>
      <c r="I689" s="21">
        <v>0</v>
      </c>
    </row>
    <row r="690" spans="1:9" ht="15" x14ac:dyDescent="0.25">
      <c r="A690" s="24" t="s">
        <v>1049</v>
      </c>
      <c r="B690" s="20">
        <v>0</v>
      </c>
      <c r="C690" s="21">
        <v>0</v>
      </c>
      <c r="D690" s="25">
        <v>12080.2</v>
      </c>
      <c r="E690" s="25">
        <v>0</v>
      </c>
      <c r="F690" s="21">
        <v>0</v>
      </c>
      <c r="G690" s="22">
        <f t="shared" si="10"/>
        <v>12080.2</v>
      </c>
      <c r="H690" s="21">
        <v>0</v>
      </c>
      <c r="I690" s="21">
        <v>0</v>
      </c>
    </row>
    <row r="691" spans="1:9" ht="15" x14ac:dyDescent="0.25">
      <c r="A691" s="24" t="s">
        <v>1050</v>
      </c>
      <c r="B691" s="20">
        <v>0</v>
      </c>
      <c r="C691" s="21">
        <v>0</v>
      </c>
      <c r="D691" s="25">
        <v>30890.2</v>
      </c>
      <c r="E691" s="25">
        <v>0</v>
      </c>
      <c r="F691" s="21">
        <v>0</v>
      </c>
      <c r="G691" s="22">
        <f t="shared" si="10"/>
        <v>30890.2</v>
      </c>
      <c r="H691" s="21">
        <v>0</v>
      </c>
      <c r="I691" s="21">
        <v>0</v>
      </c>
    </row>
    <row r="692" spans="1:9" ht="15" x14ac:dyDescent="0.25">
      <c r="A692" s="24" t="s">
        <v>1051</v>
      </c>
      <c r="B692" s="20">
        <v>0</v>
      </c>
      <c r="C692" s="21">
        <v>0</v>
      </c>
      <c r="D692" s="25">
        <v>164081.71999999997</v>
      </c>
      <c r="E692" s="25">
        <v>122537.85999999999</v>
      </c>
      <c r="F692" s="21">
        <v>0</v>
      </c>
      <c r="G692" s="22">
        <f t="shared" si="10"/>
        <v>41543.859999999986</v>
      </c>
      <c r="H692" s="21">
        <v>0</v>
      </c>
      <c r="I692" s="21">
        <v>0</v>
      </c>
    </row>
    <row r="693" spans="1:9" ht="15" x14ac:dyDescent="0.25">
      <c r="A693" s="24" t="s">
        <v>1052</v>
      </c>
      <c r="B693" s="20">
        <v>0</v>
      </c>
      <c r="C693" s="21">
        <v>0</v>
      </c>
      <c r="D693" s="25">
        <v>348612</v>
      </c>
      <c r="E693" s="25">
        <v>265367.34000000003</v>
      </c>
      <c r="F693" s="21">
        <v>0</v>
      </c>
      <c r="G693" s="22">
        <f t="shared" si="10"/>
        <v>83244.659999999974</v>
      </c>
      <c r="H693" s="21">
        <v>0</v>
      </c>
      <c r="I693" s="21">
        <v>0</v>
      </c>
    </row>
    <row r="694" spans="1:9" ht="15" x14ac:dyDescent="0.25">
      <c r="A694" s="24" t="s">
        <v>1053</v>
      </c>
      <c r="B694" s="20">
        <v>0</v>
      </c>
      <c r="C694" s="21">
        <v>0</v>
      </c>
      <c r="D694" s="25">
        <v>97143.200000000012</v>
      </c>
      <c r="E694" s="25">
        <v>31186.9</v>
      </c>
      <c r="F694" s="21">
        <v>0</v>
      </c>
      <c r="G694" s="22">
        <f t="shared" si="10"/>
        <v>65956.300000000017</v>
      </c>
      <c r="H694" s="21">
        <v>0</v>
      </c>
      <c r="I694" s="21">
        <v>0</v>
      </c>
    </row>
    <row r="695" spans="1:9" ht="15" x14ac:dyDescent="0.25">
      <c r="A695" s="24" t="s">
        <v>1054</v>
      </c>
      <c r="B695" s="20">
        <v>0</v>
      </c>
      <c r="C695" s="21">
        <v>0</v>
      </c>
      <c r="D695" s="25">
        <v>56848</v>
      </c>
      <c r="E695" s="25">
        <v>0</v>
      </c>
      <c r="F695" s="21">
        <v>0</v>
      </c>
      <c r="G695" s="22">
        <f t="shared" si="10"/>
        <v>56848</v>
      </c>
      <c r="H695" s="21">
        <v>0</v>
      </c>
      <c r="I695" s="21">
        <v>0</v>
      </c>
    </row>
    <row r="696" spans="1:9" ht="15" x14ac:dyDescent="0.25">
      <c r="A696" s="24" t="s">
        <v>1055</v>
      </c>
      <c r="B696" s="20">
        <v>0</v>
      </c>
      <c r="C696" s="21">
        <v>0</v>
      </c>
      <c r="D696" s="25">
        <v>101762.1</v>
      </c>
      <c r="E696" s="25">
        <v>17254.400000000001</v>
      </c>
      <c r="F696" s="21">
        <v>0</v>
      </c>
      <c r="G696" s="22">
        <f t="shared" si="10"/>
        <v>84507.700000000012</v>
      </c>
      <c r="H696" s="21">
        <v>0</v>
      </c>
      <c r="I696" s="21">
        <v>0</v>
      </c>
    </row>
    <row r="697" spans="1:9" ht="15" x14ac:dyDescent="0.25">
      <c r="A697" s="24" t="s">
        <v>1056</v>
      </c>
      <c r="B697" s="20">
        <v>0</v>
      </c>
      <c r="C697" s="21">
        <v>0</v>
      </c>
      <c r="D697" s="25">
        <v>32332.300000000003</v>
      </c>
      <c r="E697" s="25">
        <v>8107.2</v>
      </c>
      <c r="F697" s="21">
        <v>0</v>
      </c>
      <c r="G697" s="22">
        <f t="shared" si="10"/>
        <v>24225.100000000002</v>
      </c>
      <c r="H697" s="21">
        <v>0</v>
      </c>
      <c r="I697" s="21">
        <v>0</v>
      </c>
    </row>
    <row r="698" spans="1:9" ht="15" x14ac:dyDescent="0.25">
      <c r="A698" s="24" t="s">
        <v>1057</v>
      </c>
      <c r="B698" s="20">
        <v>0</v>
      </c>
      <c r="C698" s="21">
        <v>0</v>
      </c>
      <c r="D698" s="25">
        <v>35676.299999999996</v>
      </c>
      <c r="E698" s="25">
        <v>6783.4</v>
      </c>
      <c r="F698" s="21">
        <v>0</v>
      </c>
      <c r="G698" s="22">
        <f t="shared" si="10"/>
        <v>28892.899999999994</v>
      </c>
      <c r="H698" s="21">
        <v>0</v>
      </c>
      <c r="I698" s="21">
        <v>0</v>
      </c>
    </row>
    <row r="699" spans="1:9" ht="15" x14ac:dyDescent="0.25">
      <c r="A699" s="24" t="s">
        <v>1058</v>
      </c>
      <c r="B699" s="20">
        <v>0</v>
      </c>
      <c r="C699" s="21">
        <v>0</v>
      </c>
      <c r="D699" s="25">
        <v>8339.1</v>
      </c>
      <c r="E699" s="25">
        <v>558.6</v>
      </c>
      <c r="F699" s="21">
        <v>0</v>
      </c>
      <c r="G699" s="22">
        <f t="shared" si="10"/>
        <v>7780.5</v>
      </c>
      <c r="H699" s="21">
        <v>0</v>
      </c>
      <c r="I699" s="21">
        <v>0</v>
      </c>
    </row>
    <row r="700" spans="1:9" ht="15" x14ac:dyDescent="0.25">
      <c r="A700" s="24" t="s">
        <v>1059</v>
      </c>
      <c r="B700" s="20">
        <v>0</v>
      </c>
      <c r="C700" s="21">
        <v>0</v>
      </c>
      <c r="D700" s="25">
        <v>701297.41999999993</v>
      </c>
      <c r="E700" s="25">
        <v>393379.85999999987</v>
      </c>
      <c r="F700" s="21">
        <v>0</v>
      </c>
      <c r="G700" s="22">
        <f t="shared" si="10"/>
        <v>307917.56000000006</v>
      </c>
      <c r="H700" s="21">
        <v>0</v>
      </c>
      <c r="I700" s="21">
        <v>0</v>
      </c>
    </row>
    <row r="701" spans="1:9" ht="15" x14ac:dyDescent="0.25">
      <c r="A701" s="24" t="s">
        <v>1060</v>
      </c>
      <c r="B701" s="20">
        <v>0</v>
      </c>
      <c r="C701" s="21">
        <v>0</v>
      </c>
      <c r="D701" s="25">
        <v>839656.70000000007</v>
      </c>
      <c r="E701" s="25">
        <v>708311.82000000007</v>
      </c>
      <c r="F701" s="21">
        <v>0</v>
      </c>
      <c r="G701" s="22">
        <f t="shared" si="10"/>
        <v>131344.88</v>
      </c>
      <c r="H701" s="21">
        <v>0</v>
      </c>
      <c r="I701" s="21">
        <v>0</v>
      </c>
    </row>
    <row r="702" spans="1:9" ht="15" x14ac:dyDescent="0.25">
      <c r="A702" s="24" t="s">
        <v>1061</v>
      </c>
      <c r="B702" s="20">
        <v>0</v>
      </c>
      <c r="C702" s="21">
        <v>0</v>
      </c>
      <c r="D702" s="25">
        <v>35843.5</v>
      </c>
      <c r="E702" s="25">
        <v>6792.5</v>
      </c>
      <c r="F702" s="21">
        <v>0</v>
      </c>
      <c r="G702" s="22">
        <f t="shared" si="10"/>
        <v>29051</v>
      </c>
      <c r="H702" s="21">
        <v>0</v>
      </c>
      <c r="I702" s="21">
        <v>0</v>
      </c>
    </row>
    <row r="703" spans="1:9" ht="15" x14ac:dyDescent="0.25">
      <c r="A703" s="24" t="s">
        <v>1062</v>
      </c>
      <c r="B703" s="20">
        <v>0</v>
      </c>
      <c r="C703" s="21">
        <v>0</v>
      </c>
      <c r="D703" s="25">
        <v>55468.600000000006</v>
      </c>
      <c r="E703" s="25">
        <v>16045.449999999999</v>
      </c>
      <c r="F703" s="21">
        <v>0</v>
      </c>
      <c r="G703" s="22">
        <f t="shared" si="10"/>
        <v>39423.150000000009</v>
      </c>
      <c r="H703" s="21">
        <v>0</v>
      </c>
      <c r="I703" s="21">
        <v>0</v>
      </c>
    </row>
    <row r="704" spans="1:9" ht="15" x14ac:dyDescent="0.25">
      <c r="A704" s="24" t="s">
        <v>1063</v>
      </c>
      <c r="B704" s="20">
        <v>0</v>
      </c>
      <c r="C704" s="21">
        <v>0</v>
      </c>
      <c r="D704" s="25">
        <v>6290.9</v>
      </c>
      <c r="E704" s="25">
        <v>3431.4</v>
      </c>
      <c r="F704" s="21">
        <v>0</v>
      </c>
      <c r="G704" s="22">
        <f t="shared" si="10"/>
        <v>2859.4999999999995</v>
      </c>
      <c r="H704" s="21">
        <v>0</v>
      </c>
      <c r="I704" s="21">
        <v>0</v>
      </c>
    </row>
    <row r="705" spans="1:9" ht="15" x14ac:dyDescent="0.25">
      <c r="A705" s="24" t="s">
        <v>1064</v>
      </c>
      <c r="B705" s="20">
        <v>0</v>
      </c>
      <c r="C705" s="21">
        <v>0</v>
      </c>
      <c r="D705" s="25">
        <v>1136082.1999999997</v>
      </c>
      <c r="E705" s="25">
        <v>904475.2100000002</v>
      </c>
      <c r="F705" s="21">
        <v>0</v>
      </c>
      <c r="G705" s="22">
        <f t="shared" si="10"/>
        <v>231606.98999999953</v>
      </c>
      <c r="H705" s="21">
        <v>0</v>
      </c>
      <c r="I705" s="21">
        <v>0</v>
      </c>
    </row>
    <row r="706" spans="1:9" ht="15" x14ac:dyDescent="0.25">
      <c r="A706" s="24" t="s">
        <v>1065</v>
      </c>
      <c r="B706" s="20">
        <v>0</v>
      </c>
      <c r="C706" s="21">
        <v>0</v>
      </c>
      <c r="D706" s="25">
        <v>959242.67000000039</v>
      </c>
      <c r="E706" s="25">
        <v>617446.79000000027</v>
      </c>
      <c r="F706" s="21">
        <v>0</v>
      </c>
      <c r="G706" s="22">
        <f t="shared" si="10"/>
        <v>341795.88000000012</v>
      </c>
      <c r="H706" s="21">
        <v>0</v>
      </c>
      <c r="I706" s="21">
        <v>0</v>
      </c>
    </row>
    <row r="707" spans="1:9" ht="15" x14ac:dyDescent="0.25">
      <c r="A707" s="24" t="s">
        <v>1066</v>
      </c>
      <c r="B707" s="20">
        <v>0</v>
      </c>
      <c r="C707" s="21">
        <v>0</v>
      </c>
      <c r="D707" s="25">
        <v>1543180.3000000005</v>
      </c>
      <c r="E707" s="25">
        <v>1244080.0799999998</v>
      </c>
      <c r="F707" s="21">
        <v>0</v>
      </c>
      <c r="G707" s="22">
        <f t="shared" si="10"/>
        <v>299100.22000000067</v>
      </c>
      <c r="H707" s="21">
        <v>0</v>
      </c>
      <c r="I707" s="21">
        <v>0</v>
      </c>
    </row>
    <row r="708" spans="1:9" ht="15" x14ac:dyDescent="0.25">
      <c r="A708" s="24" t="s">
        <v>1067</v>
      </c>
      <c r="B708" s="20">
        <v>0</v>
      </c>
      <c r="C708" s="21">
        <v>0</v>
      </c>
      <c r="D708" s="25">
        <v>21694.2</v>
      </c>
      <c r="E708" s="25">
        <v>0</v>
      </c>
      <c r="F708" s="21">
        <v>0</v>
      </c>
      <c r="G708" s="22">
        <f t="shared" si="10"/>
        <v>21694.2</v>
      </c>
      <c r="H708" s="21">
        <v>0</v>
      </c>
      <c r="I708" s="21">
        <v>0</v>
      </c>
    </row>
    <row r="709" spans="1:9" ht="15" x14ac:dyDescent="0.25">
      <c r="A709" s="24" t="s">
        <v>1068</v>
      </c>
      <c r="B709" s="20">
        <v>0</v>
      </c>
      <c r="C709" s="21">
        <v>0</v>
      </c>
      <c r="D709" s="25">
        <v>65103.5</v>
      </c>
      <c r="E709" s="25">
        <v>22207.7</v>
      </c>
      <c r="F709" s="21">
        <v>0</v>
      </c>
      <c r="G709" s="22">
        <f t="shared" si="10"/>
        <v>42895.8</v>
      </c>
      <c r="H709" s="21">
        <v>0</v>
      </c>
      <c r="I709" s="21">
        <v>0</v>
      </c>
    </row>
    <row r="710" spans="1:9" ht="15" x14ac:dyDescent="0.25">
      <c r="A710" s="24" t="s">
        <v>1069</v>
      </c>
      <c r="B710" s="20">
        <v>0</v>
      </c>
      <c r="C710" s="21">
        <v>0</v>
      </c>
      <c r="D710" s="25">
        <v>192175.5</v>
      </c>
      <c r="E710" s="25">
        <v>80913.399999999994</v>
      </c>
      <c r="F710" s="21">
        <v>0</v>
      </c>
      <c r="G710" s="22">
        <f t="shared" si="10"/>
        <v>111262.1</v>
      </c>
      <c r="H710" s="21">
        <v>0</v>
      </c>
      <c r="I710" s="21">
        <v>0</v>
      </c>
    </row>
    <row r="711" spans="1:9" ht="15" x14ac:dyDescent="0.25">
      <c r="A711" s="24" t="s">
        <v>1070</v>
      </c>
      <c r="B711" s="20">
        <v>0</v>
      </c>
      <c r="C711" s="21">
        <v>0</v>
      </c>
      <c r="D711" s="25">
        <v>113323.98000000001</v>
      </c>
      <c r="E711" s="25">
        <v>1675.8</v>
      </c>
      <c r="F711" s="21">
        <v>0</v>
      </c>
      <c r="G711" s="22">
        <f t="shared" ref="G711:G774" si="11">D711-E711</f>
        <v>111648.18000000001</v>
      </c>
      <c r="H711" s="21">
        <v>0</v>
      </c>
      <c r="I711" s="21">
        <v>0</v>
      </c>
    </row>
    <row r="712" spans="1:9" ht="15" x14ac:dyDescent="0.25">
      <c r="A712" s="24" t="s">
        <v>1071</v>
      </c>
      <c r="B712" s="20">
        <v>0</v>
      </c>
      <c r="C712" s="21">
        <v>0</v>
      </c>
      <c r="D712" s="25">
        <v>104750.79999999999</v>
      </c>
      <c r="E712" s="25">
        <v>40934.399999999994</v>
      </c>
      <c r="F712" s="21">
        <v>0</v>
      </c>
      <c r="G712" s="22">
        <f t="shared" si="11"/>
        <v>63816.399999999994</v>
      </c>
      <c r="H712" s="21">
        <v>0</v>
      </c>
      <c r="I712" s="21">
        <v>0</v>
      </c>
    </row>
    <row r="713" spans="1:9" ht="15" x14ac:dyDescent="0.25">
      <c r="A713" s="24" t="s">
        <v>1072</v>
      </c>
      <c r="B713" s="20">
        <v>0</v>
      </c>
      <c r="C713" s="21">
        <v>0</v>
      </c>
      <c r="D713" s="25">
        <v>24076.799999999999</v>
      </c>
      <c r="E713" s="25">
        <v>23500.799999999999</v>
      </c>
      <c r="F713" s="21">
        <v>0</v>
      </c>
      <c r="G713" s="22">
        <f t="shared" si="11"/>
        <v>576</v>
      </c>
      <c r="H713" s="21">
        <v>0</v>
      </c>
      <c r="I713" s="21">
        <v>0</v>
      </c>
    </row>
    <row r="714" spans="1:9" ht="15" x14ac:dyDescent="0.25">
      <c r="A714" s="24" t="s">
        <v>1073</v>
      </c>
      <c r="B714" s="20">
        <v>0</v>
      </c>
      <c r="C714" s="21">
        <v>0</v>
      </c>
      <c r="D714" s="25">
        <v>45061.899999999994</v>
      </c>
      <c r="E714" s="25">
        <v>8799</v>
      </c>
      <c r="F714" s="21">
        <v>0</v>
      </c>
      <c r="G714" s="22">
        <f t="shared" si="11"/>
        <v>36262.899999999994</v>
      </c>
      <c r="H714" s="21">
        <v>0</v>
      </c>
      <c r="I714" s="21">
        <v>0</v>
      </c>
    </row>
    <row r="715" spans="1:9" ht="15" x14ac:dyDescent="0.25">
      <c r="A715" s="24" t="s">
        <v>1074</v>
      </c>
      <c r="B715" s="20">
        <v>0</v>
      </c>
      <c r="C715" s="21">
        <v>0</v>
      </c>
      <c r="D715" s="25">
        <v>438692.31000000006</v>
      </c>
      <c r="E715" s="25">
        <v>352758.91000000009</v>
      </c>
      <c r="F715" s="21">
        <v>0</v>
      </c>
      <c r="G715" s="22">
        <f t="shared" si="11"/>
        <v>85933.399999999965</v>
      </c>
      <c r="H715" s="21">
        <v>0</v>
      </c>
      <c r="I715" s="21">
        <v>0</v>
      </c>
    </row>
    <row r="716" spans="1:9" ht="15" x14ac:dyDescent="0.25">
      <c r="A716" s="24" t="s">
        <v>1075</v>
      </c>
      <c r="B716" s="20">
        <v>0</v>
      </c>
      <c r="C716" s="21">
        <v>0</v>
      </c>
      <c r="D716" s="25">
        <v>135661.90000000002</v>
      </c>
      <c r="E716" s="25">
        <v>49838.260000000009</v>
      </c>
      <c r="F716" s="21">
        <v>0</v>
      </c>
      <c r="G716" s="22">
        <f t="shared" si="11"/>
        <v>85823.640000000014</v>
      </c>
      <c r="H716" s="21">
        <v>0</v>
      </c>
      <c r="I716" s="21">
        <v>0</v>
      </c>
    </row>
    <row r="717" spans="1:9" ht="15" x14ac:dyDescent="0.25">
      <c r="A717" s="24" t="s">
        <v>1076</v>
      </c>
      <c r="B717" s="20">
        <v>0</v>
      </c>
      <c r="C717" s="21">
        <v>0</v>
      </c>
      <c r="D717" s="25">
        <v>394388.39999999991</v>
      </c>
      <c r="E717" s="25">
        <v>210468.79999999996</v>
      </c>
      <c r="F717" s="21">
        <v>0</v>
      </c>
      <c r="G717" s="22">
        <f t="shared" si="11"/>
        <v>183919.59999999995</v>
      </c>
      <c r="H717" s="21">
        <v>0</v>
      </c>
      <c r="I717" s="21">
        <v>0</v>
      </c>
    </row>
    <row r="718" spans="1:9" ht="15" x14ac:dyDescent="0.25">
      <c r="A718" s="24" t="s">
        <v>1077</v>
      </c>
      <c r="B718" s="20">
        <v>0</v>
      </c>
      <c r="C718" s="21">
        <v>0</v>
      </c>
      <c r="D718" s="25">
        <v>132169.29999999999</v>
      </c>
      <c r="E718" s="25">
        <v>65846.3</v>
      </c>
      <c r="F718" s="21">
        <v>0</v>
      </c>
      <c r="G718" s="22">
        <f t="shared" si="11"/>
        <v>66322.999999999985</v>
      </c>
      <c r="H718" s="21">
        <v>0</v>
      </c>
      <c r="I718" s="21">
        <v>0</v>
      </c>
    </row>
    <row r="719" spans="1:9" ht="15" x14ac:dyDescent="0.25">
      <c r="A719" s="24" t="s">
        <v>1078</v>
      </c>
      <c r="B719" s="20">
        <v>0</v>
      </c>
      <c r="C719" s="21">
        <v>0</v>
      </c>
      <c r="D719" s="25">
        <v>126169.8</v>
      </c>
      <c r="E719" s="25">
        <v>37424.300000000003</v>
      </c>
      <c r="F719" s="21">
        <v>0</v>
      </c>
      <c r="G719" s="22">
        <f t="shared" si="11"/>
        <v>88745.5</v>
      </c>
      <c r="H719" s="21">
        <v>0</v>
      </c>
      <c r="I719" s="21">
        <v>0</v>
      </c>
    </row>
    <row r="720" spans="1:9" ht="15" x14ac:dyDescent="0.25">
      <c r="A720" s="24" t="s">
        <v>1079</v>
      </c>
      <c r="B720" s="20">
        <v>0</v>
      </c>
      <c r="C720" s="21">
        <v>0</v>
      </c>
      <c r="D720" s="25">
        <v>85271.999999999985</v>
      </c>
      <c r="E720" s="25">
        <v>25475.919999999998</v>
      </c>
      <c r="F720" s="21">
        <v>0</v>
      </c>
      <c r="G720" s="22">
        <f t="shared" si="11"/>
        <v>59796.079999999987</v>
      </c>
      <c r="H720" s="21">
        <v>0</v>
      </c>
      <c r="I720" s="21">
        <v>0</v>
      </c>
    </row>
    <row r="721" spans="1:9" ht="15" x14ac:dyDescent="0.25">
      <c r="A721" s="24" t="s">
        <v>1080</v>
      </c>
      <c r="B721" s="20">
        <v>0</v>
      </c>
      <c r="C721" s="21">
        <v>0</v>
      </c>
      <c r="D721" s="25">
        <v>1784128.5000000005</v>
      </c>
      <c r="E721" s="25">
        <v>990935.62999999977</v>
      </c>
      <c r="F721" s="21">
        <v>0</v>
      </c>
      <c r="G721" s="22">
        <f t="shared" si="11"/>
        <v>793192.87000000069</v>
      </c>
      <c r="H721" s="21">
        <v>0</v>
      </c>
      <c r="I721" s="21">
        <v>0</v>
      </c>
    </row>
    <row r="722" spans="1:9" ht="15" x14ac:dyDescent="0.25">
      <c r="A722" s="24" t="s">
        <v>1081</v>
      </c>
      <c r="B722" s="20">
        <v>0</v>
      </c>
      <c r="C722" s="21">
        <v>0</v>
      </c>
      <c r="D722" s="25">
        <v>249357.9</v>
      </c>
      <c r="E722" s="25">
        <v>120118.10000000002</v>
      </c>
      <c r="F722" s="21">
        <v>0</v>
      </c>
      <c r="G722" s="22">
        <f t="shared" si="11"/>
        <v>129239.79999999997</v>
      </c>
      <c r="H722" s="21">
        <v>0</v>
      </c>
      <c r="I722" s="21">
        <v>0</v>
      </c>
    </row>
    <row r="723" spans="1:9" ht="15" x14ac:dyDescent="0.25">
      <c r="A723" s="24" t="s">
        <v>1082</v>
      </c>
      <c r="B723" s="20">
        <v>0</v>
      </c>
      <c r="C723" s="21">
        <v>0</v>
      </c>
      <c r="D723" s="25">
        <v>135014</v>
      </c>
      <c r="E723" s="25">
        <v>102131.99999999999</v>
      </c>
      <c r="F723" s="21">
        <v>0</v>
      </c>
      <c r="G723" s="22">
        <f t="shared" si="11"/>
        <v>32882.000000000015</v>
      </c>
      <c r="H723" s="21">
        <v>0</v>
      </c>
      <c r="I723" s="21">
        <v>0</v>
      </c>
    </row>
    <row r="724" spans="1:9" ht="15" x14ac:dyDescent="0.25">
      <c r="A724" s="24" t="s">
        <v>1083</v>
      </c>
      <c r="B724" s="20">
        <v>0</v>
      </c>
      <c r="C724" s="21">
        <v>0</v>
      </c>
      <c r="D724" s="25">
        <v>46063.600000000006</v>
      </c>
      <c r="E724" s="25">
        <v>24050.300000000003</v>
      </c>
      <c r="F724" s="21">
        <v>0</v>
      </c>
      <c r="G724" s="22">
        <f t="shared" si="11"/>
        <v>22013.300000000003</v>
      </c>
      <c r="H724" s="21">
        <v>0</v>
      </c>
      <c r="I724" s="21">
        <v>0</v>
      </c>
    </row>
    <row r="725" spans="1:9" ht="15" x14ac:dyDescent="0.25">
      <c r="A725" s="24" t="s">
        <v>1084</v>
      </c>
      <c r="B725" s="20">
        <v>0</v>
      </c>
      <c r="C725" s="21">
        <v>0</v>
      </c>
      <c r="D725" s="25">
        <v>153481.20000000001</v>
      </c>
      <c r="E725" s="25">
        <v>77869.7</v>
      </c>
      <c r="F725" s="21">
        <v>0</v>
      </c>
      <c r="G725" s="22">
        <f t="shared" si="11"/>
        <v>75611.500000000015</v>
      </c>
      <c r="H725" s="21">
        <v>0</v>
      </c>
      <c r="I725" s="21">
        <v>0</v>
      </c>
    </row>
    <row r="726" spans="1:9" ht="15" x14ac:dyDescent="0.25">
      <c r="A726" s="24" t="s">
        <v>1085</v>
      </c>
      <c r="B726" s="20">
        <v>0</v>
      </c>
      <c r="C726" s="21">
        <v>0</v>
      </c>
      <c r="D726" s="25">
        <v>192406.40000000002</v>
      </c>
      <c r="E726" s="25">
        <v>83246.3</v>
      </c>
      <c r="F726" s="21">
        <v>0</v>
      </c>
      <c r="G726" s="22">
        <f t="shared" si="11"/>
        <v>109160.10000000002</v>
      </c>
      <c r="H726" s="21">
        <v>0</v>
      </c>
      <c r="I726" s="21">
        <v>0</v>
      </c>
    </row>
    <row r="727" spans="1:9" ht="15" x14ac:dyDescent="0.25">
      <c r="A727" s="24" t="s">
        <v>1086</v>
      </c>
      <c r="B727" s="20">
        <v>0</v>
      </c>
      <c r="C727" s="21">
        <v>0</v>
      </c>
      <c r="D727" s="25">
        <v>88616.000000000015</v>
      </c>
      <c r="E727" s="25">
        <v>39705.5</v>
      </c>
      <c r="F727" s="21">
        <v>0</v>
      </c>
      <c r="G727" s="22">
        <f t="shared" si="11"/>
        <v>48910.500000000015</v>
      </c>
      <c r="H727" s="21">
        <v>0</v>
      </c>
      <c r="I727" s="21">
        <v>0</v>
      </c>
    </row>
    <row r="728" spans="1:9" ht="15" x14ac:dyDescent="0.25">
      <c r="A728" s="24" t="s">
        <v>1087</v>
      </c>
      <c r="B728" s="20">
        <v>0</v>
      </c>
      <c r="C728" s="21">
        <v>0</v>
      </c>
      <c r="D728" s="25">
        <v>147972.00000000003</v>
      </c>
      <c r="E728" s="25">
        <v>127542.80000000002</v>
      </c>
      <c r="F728" s="21">
        <v>0</v>
      </c>
      <c r="G728" s="22">
        <f t="shared" si="11"/>
        <v>20429.200000000012</v>
      </c>
      <c r="H728" s="21">
        <v>0</v>
      </c>
      <c r="I728" s="21">
        <v>0</v>
      </c>
    </row>
    <row r="729" spans="1:9" ht="15" x14ac:dyDescent="0.25">
      <c r="A729" s="24" t="s">
        <v>1088</v>
      </c>
      <c r="B729" s="20">
        <v>0</v>
      </c>
      <c r="C729" s="21">
        <v>0</v>
      </c>
      <c r="D729" s="25">
        <v>4054.6</v>
      </c>
      <c r="E729" s="25">
        <v>0</v>
      </c>
      <c r="F729" s="21">
        <v>0</v>
      </c>
      <c r="G729" s="22">
        <f t="shared" si="11"/>
        <v>4054.6</v>
      </c>
      <c r="H729" s="21">
        <v>0</v>
      </c>
      <c r="I729" s="21">
        <v>0</v>
      </c>
    </row>
    <row r="730" spans="1:9" ht="15" x14ac:dyDescent="0.25">
      <c r="A730" s="24" t="s">
        <v>1089</v>
      </c>
      <c r="B730" s="20">
        <v>0</v>
      </c>
      <c r="C730" s="21">
        <v>0</v>
      </c>
      <c r="D730" s="25">
        <v>34944.799999999996</v>
      </c>
      <c r="E730" s="25">
        <v>339.6</v>
      </c>
      <c r="F730" s="21">
        <v>0</v>
      </c>
      <c r="G730" s="22">
        <f t="shared" si="11"/>
        <v>34605.199999999997</v>
      </c>
      <c r="H730" s="21">
        <v>0</v>
      </c>
      <c r="I730" s="21">
        <v>0</v>
      </c>
    </row>
    <row r="731" spans="1:9" ht="15" x14ac:dyDescent="0.25">
      <c r="A731" s="24" t="s">
        <v>1090</v>
      </c>
      <c r="B731" s="20">
        <v>0</v>
      </c>
      <c r="C731" s="21">
        <v>0</v>
      </c>
      <c r="D731" s="25">
        <v>39751.800000000003</v>
      </c>
      <c r="E731" s="25">
        <v>0</v>
      </c>
      <c r="F731" s="21">
        <v>0</v>
      </c>
      <c r="G731" s="22">
        <f t="shared" si="11"/>
        <v>39751.800000000003</v>
      </c>
      <c r="H731" s="21">
        <v>0</v>
      </c>
      <c r="I731" s="21">
        <v>0</v>
      </c>
    </row>
    <row r="732" spans="1:9" ht="15" x14ac:dyDescent="0.25">
      <c r="A732" s="24" t="s">
        <v>1091</v>
      </c>
      <c r="B732" s="20">
        <v>0</v>
      </c>
      <c r="C732" s="21">
        <v>0</v>
      </c>
      <c r="D732" s="25">
        <v>6562.6</v>
      </c>
      <c r="E732" s="25">
        <v>0</v>
      </c>
      <c r="F732" s="21">
        <v>0</v>
      </c>
      <c r="G732" s="22">
        <f t="shared" si="11"/>
        <v>6562.6</v>
      </c>
      <c r="H732" s="21">
        <v>0</v>
      </c>
      <c r="I732" s="21">
        <v>0</v>
      </c>
    </row>
    <row r="733" spans="1:9" ht="15" x14ac:dyDescent="0.25">
      <c r="A733" s="24" t="s">
        <v>1092</v>
      </c>
      <c r="B733" s="20">
        <v>0</v>
      </c>
      <c r="C733" s="21">
        <v>0</v>
      </c>
      <c r="D733" s="25">
        <v>97498.5</v>
      </c>
      <c r="E733" s="25">
        <v>18285.3</v>
      </c>
      <c r="F733" s="21">
        <v>0</v>
      </c>
      <c r="G733" s="22">
        <f t="shared" si="11"/>
        <v>79213.2</v>
      </c>
      <c r="H733" s="21">
        <v>0</v>
      </c>
      <c r="I733" s="21">
        <v>0</v>
      </c>
    </row>
    <row r="734" spans="1:9" ht="15" x14ac:dyDescent="0.25">
      <c r="A734" s="24" t="s">
        <v>1093</v>
      </c>
      <c r="B734" s="20">
        <v>0</v>
      </c>
      <c r="C734" s="21">
        <v>0</v>
      </c>
      <c r="D734" s="25">
        <v>59460.499999999993</v>
      </c>
      <c r="E734" s="25">
        <v>16514.370000000003</v>
      </c>
      <c r="F734" s="21">
        <v>0</v>
      </c>
      <c r="G734" s="22">
        <f t="shared" si="11"/>
        <v>42946.12999999999</v>
      </c>
      <c r="H734" s="21">
        <v>0</v>
      </c>
      <c r="I734" s="21">
        <v>0</v>
      </c>
    </row>
    <row r="735" spans="1:9" ht="15" x14ac:dyDescent="0.25">
      <c r="A735" s="24" t="s">
        <v>1094</v>
      </c>
      <c r="B735" s="20">
        <v>0</v>
      </c>
      <c r="C735" s="21">
        <v>0</v>
      </c>
      <c r="D735" s="25">
        <v>77810.7</v>
      </c>
      <c r="E735" s="25">
        <v>16645.189999999999</v>
      </c>
      <c r="F735" s="21">
        <v>0</v>
      </c>
      <c r="G735" s="22">
        <f t="shared" si="11"/>
        <v>61165.509999999995</v>
      </c>
      <c r="H735" s="21">
        <v>0</v>
      </c>
      <c r="I735" s="21">
        <v>0</v>
      </c>
    </row>
    <row r="736" spans="1:9" ht="15" x14ac:dyDescent="0.25">
      <c r="A736" s="24" t="s">
        <v>1095</v>
      </c>
      <c r="B736" s="20">
        <v>0</v>
      </c>
      <c r="C736" s="21">
        <v>0</v>
      </c>
      <c r="D736" s="25">
        <v>83503.3</v>
      </c>
      <c r="E736" s="25">
        <v>6752.4</v>
      </c>
      <c r="F736" s="21">
        <v>0</v>
      </c>
      <c r="G736" s="22">
        <f t="shared" si="11"/>
        <v>76750.900000000009</v>
      </c>
      <c r="H736" s="21">
        <v>0</v>
      </c>
      <c r="I736" s="21">
        <v>0</v>
      </c>
    </row>
    <row r="737" spans="1:9" ht="15" x14ac:dyDescent="0.25">
      <c r="A737" s="24" t="s">
        <v>1096</v>
      </c>
      <c r="B737" s="20">
        <v>0</v>
      </c>
      <c r="C737" s="21">
        <v>0</v>
      </c>
      <c r="D737" s="25">
        <v>209</v>
      </c>
      <c r="E737" s="25">
        <v>0</v>
      </c>
      <c r="F737" s="21">
        <v>0</v>
      </c>
      <c r="G737" s="22">
        <f t="shared" si="11"/>
        <v>209</v>
      </c>
      <c r="H737" s="21">
        <v>0</v>
      </c>
      <c r="I737" s="21">
        <v>0</v>
      </c>
    </row>
    <row r="738" spans="1:9" ht="15" x14ac:dyDescent="0.25">
      <c r="A738" s="24" t="s">
        <v>1097</v>
      </c>
      <c r="B738" s="20">
        <v>0</v>
      </c>
      <c r="C738" s="21">
        <v>0</v>
      </c>
      <c r="D738" s="25">
        <v>138365</v>
      </c>
      <c r="E738" s="25">
        <v>17017.050000000003</v>
      </c>
      <c r="F738" s="21">
        <v>0</v>
      </c>
      <c r="G738" s="22">
        <f t="shared" si="11"/>
        <v>121347.95</v>
      </c>
      <c r="H738" s="21">
        <v>0</v>
      </c>
      <c r="I738" s="21">
        <v>0</v>
      </c>
    </row>
    <row r="739" spans="1:9" ht="15" x14ac:dyDescent="0.25">
      <c r="A739" s="24" t="s">
        <v>1098</v>
      </c>
      <c r="B739" s="20">
        <v>0</v>
      </c>
      <c r="C739" s="21">
        <v>0</v>
      </c>
      <c r="D739" s="25">
        <v>33084.699999999997</v>
      </c>
      <c r="E739" s="25">
        <v>3883.5</v>
      </c>
      <c r="F739" s="21">
        <v>0</v>
      </c>
      <c r="G739" s="22">
        <f t="shared" si="11"/>
        <v>29201.199999999997</v>
      </c>
      <c r="H739" s="21">
        <v>0</v>
      </c>
      <c r="I739" s="21">
        <v>0</v>
      </c>
    </row>
    <row r="740" spans="1:9" ht="15" x14ac:dyDescent="0.25">
      <c r="A740" s="24" t="s">
        <v>1099</v>
      </c>
      <c r="B740" s="20">
        <v>0</v>
      </c>
      <c r="C740" s="21">
        <v>0</v>
      </c>
      <c r="D740" s="25">
        <v>136017.20000000001</v>
      </c>
      <c r="E740" s="25">
        <v>27039</v>
      </c>
      <c r="F740" s="21">
        <v>0</v>
      </c>
      <c r="G740" s="22">
        <f t="shared" si="11"/>
        <v>108978.20000000001</v>
      </c>
      <c r="H740" s="21">
        <v>0</v>
      </c>
      <c r="I740" s="21">
        <v>0</v>
      </c>
    </row>
    <row r="741" spans="1:9" ht="15" x14ac:dyDescent="0.25">
      <c r="A741" s="24" t="s">
        <v>1100</v>
      </c>
      <c r="B741" s="20">
        <v>0</v>
      </c>
      <c r="C741" s="21">
        <v>0</v>
      </c>
      <c r="D741" s="25">
        <v>94300.800000000003</v>
      </c>
      <c r="E741" s="25">
        <v>47112.100000000006</v>
      </c>
      <c r="F741" s="21">
        <v>0</v>
      </c>
      <c r="G741" s="22">
        <f t="shared" si="11"/>
        <v>47188.7</v>
      </c>
      <c r="H741" s="21">
        <v>0</v>
      </c>
      <c r="I741" s="21">
        <v>0</v>
      </c>
    </row>
    <row r="742" spans="1:9" ht="15" x14ac:dyDescent="0.25">
      <c r="A742" s="24" t="s">
        <v>1101</v>
      </c>
      <c r="B742" s="20">
        <v>0</v>
      </c>
      <c r="C742" s="21">
        <v>0</v>
      </c>
      <c r="D742" s="25">
        <v>81823.5</v>
      </c>
      <c r="E742" s="25">
        <v>19756.900000000001</v>
      </c>
      <c r="F742" s="21">
        <v>0</v>
      </c>
      <c r="G742" s="22">
        <f t="shared" si="11"/>
        <v>62066.6</v>
      </c>
      <c r="H742" s="21">
        <v>0</v>
      </c>
      <c r="I742" s="21">
        <v>0</v>
      </c>
    </row>
    <row r="743" spans="1:9" ht="15" x14ac:dyDescent="0.25">
      <c r="A743" s="24" t="s">
        <v>1102</v>
      </c>
      <c r="B743" s="20">
        <v>0</v>
      </c>
      <c r="C743" s="21">
        <v>0</v>
      </c>
      <c r="D743" s="25">
        <v>33388.300000000003</v>
      </c>
      <c r="E743" s="25">
        <v>27002</v>
      </c>
      <c r="F743" s="21">
        <v>0</v>
      </c>
      <c r="G743" s="22">
        <f t="shared" si="11"/>
        <v>6386.3000000000029</v>
      </c>
      <c r="H743" s="21">
        <v>0</v>
      </c>
      <c r="I743" s="21">
        <v>0</v>
      </c>
    </row>
    <row r="744" spans="1:9" ht="15" x14ac:dyDescent="0.25">
      <c r="A744" s="24" t="s">
        <v>1103</v>
      </c>
      <c r="B744" s="20">
        <v>0</v>
      </c>
      <c r="C744" s="21">
        <v>0</v>
      </c>
      <c r="D744" s="25">
        <v>86287.4</v>
      </c>
      <c r="E744" s="25">
        <v>38979.199999999997</v>
      </c>
      <c r="F744" s="21">
        <v>0</v>
      </c>
      <c r="G744" s="22">
        <f t="shared" si="11"/>
        <v>47308.2</v>
      </c>
      <c r="H744" s="21">
        <v>0</v>
      </c>
      <c r="I744" s="21">
        <v>0</v>
      </c>
    </row>
    <row r="745" spans="1:9" ht="15" x14ac:dyDescent="0.25">
      <c r="A745" s="24" t="s">
        <v>1104</v>
      </c>
      <c r="B745" s="20">
        <v>0</v>
      </c>
      <c r="C745" s="21">
        <v>0</v>
      </c>
      <c r="D745" s="25">
        <v>46147.199999999997</v>
      </c>
      <c r="E745" s="25">
        <v>8000.5999999999995</v>
      </c>
      <c r="F745" s="21">
        <v>0</v>
      </c>
      <c r="G745" s="22">
        <f t="shared" si="11"/>
        <v>38146.6</v>
      </c>
      <c r="H745" s="21">
        <v>0</v>
      </c>
      <c r="I745" s="21">
        <v>0</v>
      </c>
    </row>
    <row r="746" spans="1:9" ht="15" x14ac:dyDescent="0.25">
      <c r="A746" s="24" t="s">
        <v>1105</v>
      </c>
      <c r="B746" s="20">
        <v>0</v>
      </c>
      <c r="C746" s="21">
        <v>0</v>
      </c>
      <c r="D746" s="25">
        <v>41047.600000000006</v>
      </c>
      <c r="E746" s="25">
        <v>20418</v>
      </c>
      <c r="F746" s="21">
        <v>0</v>
      </c>
      <c r="G746" s="22">
        <f t="shared" si="11"/>
        <v>20629.600000000006</v>
      </c>
      <c r="H746" s="21">
        <v>0</v>
      </c>
      <c r="I746" s="21">
        <v>0</v>
      </c>
    </row>
    <row r="747" spans="1:9" ht="15" x14ac:dyDescent="0.25">
      <c r="A747" s="24" t="s">
        <v>1106</v>
      </c>
      <c r="B747" s="20">
        <v>0</v>
      </c>
      <c r="C747" s="21">
        <v>0</v>
      </c>
      <c r="D747" s="25">
        <v>40546</v>
      </c>
      <c r="E747" s="25">
        <v>15761.8</v>
      </c>
      <c r="F747" s="21">
        <v>0</v>
      </c>
      <c r="G747" s="22">
        <f t="shared" si="11"/>
        <v>24784.2</v>
      </c>
      <c r="H747" s="21">
        <v>0</v>
      </c>
      <c r="I747" s="21">
        <v>0</v>
      </c>
    </row>
    <row r="748" spans="1:9" ht="15" x14ac:dyDescent="0.25">
      <c r="A748" s="24" t="s">
        <v>1107</v>
      </c>
      <c r="B748" s="20">
        <v>0</v>
      </c>
      <c r="C748" s="21">
        <v>0</v>
      </c>
      <c r="D748" s="25">
        <v>26605.7</v>
      </c>
      <c r="E748" s="25">
        <v>1483.2</v>
      </c>
      <c r="F748" s="21">
        <v>0</v>
      </c>
      <c r="G748" s="22">
        <f t="shared" si="11"/>
        <v>25122.5</v>
      </c>
      <c r="H748" s="21">
        <v>0</v>
      </c>
      <c r="I748" s="21">
        <v>0</v>
      </c>
    </row>
    <row r="749" spans="1:9" ht="15" x14ac:dyDescent="0.25">
      <c r="A749" s="24" t="s">
        <v>1108</v>
      </c>
      <c r="B749" s="20">
        <v>0</v>
      </c>
      <c r="C749" s="21">
        <v>0</v>
      </c>
      <c r="D749" s="25">
        <v>49992.800000000003</v>
      </c>
      <c r="E749" s="25">
        <v>14635</v>
      </c>
      <c r="F749" s="21">
        <v>0</v>
      </c>
      <c r="G749" s="22">
        <f t="shared" si="11"/>
        <v>35357.800000000003</v>
      </c>
      <c r="H749" s="21">
        <v>0</v>
      </c>
      <c r="I749" s="21">
        <v>0</v>
      </c>
    </row>
    <row r="750" spans="1:9" ht="15" x14ac:dyDescent="0.25">
      <c r="A750" s="24" t="s">
        <v>1109</v>
      </c>
      <c r="B750" s="20">
        <v>0</v>
      </c>
      <c r="C750" s="21">
        <v>0</v>
      </c>
      <c r="D750" s="25">
        <v>65103.500000000007</v>
      </c>
      <c r="E750" s="25">
        <v>948.3</v>
      </c>
      <c r="F750" s="21">
        <v>0</v>
      </c>
      <c r="G750" s="22">
        <f t="shared" si="11"/>
        <v>64155.200000000004</v>
      </c>
      <c r="H750" s="21">
        <v>0</v>
      </c>
      <c r="I750" s="21">
        <v>0</v>
      </c>
    </row>
    <row r="751" spans="1:9" ht="15" x14ac:dyDescent="0.25">
      <c r="A751" s="24" t="s">
        <v>1110</v>
      </c>
      <c r="B751" s="20">
        <v>0</v>
      </c>
      <c r="C751" s="21">
        <v>0</v>
      </c>
      <c r="D751" s="25">
        <v>72272.2</v>
      </c>
      <c r="E751" s="25">
        <v>3921.2999999999997</v>
      </c>
      <c r="F751" s="21">
        <v>0</v>
      </c>
      <c r="G751" s="22">
        <f t="shared" si="11"/>
        <v>68350.899999999994</v>
      </c>
      <c r="H751" s="21">
        <v>0</v>
      </c>
      <c r="I751" s="21">
        <v>0</v>
      </c>
    </row>
    <row r="752" spans="1:9" ht="15" x14ac:dyDescent="0.25">
      <c r="A752" s="24" t="s">
        <v>1111</v>
      </c>
      <c r="B752" s="20">
        <v>0</v>
      </c>
      <c r="C752" s="21">
        <v>0</v>
      </c>
      <c r="D752" s="25">
        <v>80318.7</v>
      </c>
      <c r="E752" s="25">
        <v>37212.6</v>
      </c>
      <c r="F752" s="21">
        <v>0</v>
      </c>
      <c r="G752" s="22">
        <f t="shared" si="11"/>
        <v>43106.1</v>
      </c>
      <c r="H752" s="21">
        <v>0</v>
      </c>
      <c r="I752" s="21">
        <v>0</v>
      </c>
    </row>
    <row r="753" spans="1:9" ht="15" x14ac:dyDescent="0.25">
      <c r="A753" s="24" t="s">
        <v>1112</v>
      </c>
      <c r="B753" s="20">
        <v>0</v>
      </c>
      <c r="C753" s="21">
        <v>0</v>
      </c>
      <c r="D753" s="25">
        <v>283882.60000000003</v>
      </c>
      <c r="E753" s="25">
        <v>96179.4</v>
      </c>
      <c r="F753" s="21">
        <v>0</v>
      </c>
      <c r="G753" s="22">
        <f t="shared" si="11"/>
        <v>187703.20000000004</v>
      </c>
      <c r="H753" s="21">
        <v>0</v>
      </c>
      <c r="I753" s="21">
        <v>0</v>
      </c>
    </row>
    <row r="754" spans="1:9" ht="15" x14ac:dyDescent="0.25">
      <c r="A754" s="24" t="s">
        <v>1113</v>
      </c>
      <c r="B754" s="20">
        <v>0</v>
      </c>
      <c r="C754" s="21">
        <v>0</v>
      </c>
      <c r="D754" s="25">
        <v>288032.09999999998</v>
      </c>
      <c r="E754" s="25">
        <v>103742.40000000001</v>
      </c>
      <c r="F754" s="21">
        <v>0</v>
      </c>
      <c r="G754" s="22">
        <f t="shared" si="11"/>
        <v>184289.69999999995</v>
      </c>
      <c r="H754" s="21">
        <v>0</v>
      </c>
      <c r="I754" s="21">
        <v>0</v>
      </c>
    </row>
    <row r="755" spans="1:9" ht="15" x14ac:dyDescent="0.25">
      <c r="A755" s="24" t="s">
        <v>1114</v>
      </c>
      <c r="B755" s="20">
        <v>0</v>
      </c>
      <c r="C755" s="21">
        <v>0</v>
      </c>
      <c r="D755" s="25">
        <v>87675.499999999985</v>
      </c>
      <c r="E755" s="25">
        <v>22942.600000000002</v>
      </c>
      <c r="F755" s="21">
        <v>0</v>
      </c>
      <c r="G755" s="22">
        <f t="shared" si="11"/>
        <v>64732.89999999998</v>
      </c>
      <c r="H755" s="21">
        <v>0</v>
      </c>
      <c r="I755" s="21">
        <v>0</v>
      </c>
    </row>
    <row r="756" spans="1:9" ht="15" x14ac:dyDescent="0.25">
      <c r="A756" s="24" t="s">
        <v>1115</v>
      </c>
      <c r="B756" s="20">
        <v>0</v>
      </c>
      <c r="C756" s="21">
        <v>0</v>
      </c>
      <c r="D756" s="25">
        <v>12790.8</v>
      </c>
      <c r="E756" s="25">
        <v>0</v>
      </c>
      <c r="F756" s="21">
        <v>0</v>
      </c>
      <c r="G756" s="22">
        <f t="shared" si="11"/>
        <v>12790.8</v>
      </c>
      <c r="H756" s="21">
        <v>0</v>
      </c>
      <c r="I756" s="21">
        <v>0</v>
      </c>
    </row>
    <row r="757" spans="1:9" ht="15" x14ac:dyDescent="0.25">
      <c r="A757" s="24" t="s">
        <v>1116</v>
      </c>
      <c r="B757" s="20">
        <v>0</v>
      </c>
      <c r="C757" s="21">
        <v>0</v>
      </c>
      <c r="D757" s="25">
        <v>41068.5</v>
      </c>
      <c r="E757" s="25">
        <v>294.39999999999998</v>
      </c>
      <c r="F757" s="21">
        <v>0</v>
      </c>
      <c r="G757" s="22">
        <f t="shared" si="11"/>
        <v>40774.1</v>
      </c>
      <c r="H757" s="21">
        <v>0</v>
      </c>
      <c r="I757" s="21">
        <v>0</v>
      </c>
    </row>
    <row r="758" spans="1:9" ht="15" x14ac:dyDescent="0.25">
      <c r="A758" s="24" t="s">
        <v>1117</v>
      </c>
      <c r="B758" s="20">
        <v>0</v>
      </c>
      <c r="C758" s="21">
        <v>0</v>
      </c>
      <c r="D758" s="25">
        <v>90497.000000000015</v>
      </c>
      <c r="E758" s="25">
        <v>7155.5999999999995</v>
      </c>
      <c r="F758" s="21">
        <v>0</v>
      </c>
      <c r="G758" s="22">
        <f t="shared" si="11"/>
        <v>83341.400000000009</v>
      </c>
      <c r="H758" s="21">
        <v>0</v>
      </c>
      <c r="I758" s="21">
        <v>0</v>
      </c>
    </row>
    <row r="759" spans="1:9" ht="15" x14ac:dyDescent="0.25">
      <c r="A759" s="24" t="s">
        <v>1118</v>
      </c>
      <c r="B759" s="20">
        <v>0</v>
      </c>
      <c r="C759" s="21">
        <v>0</v>
      </c>
      <c r="D759" s="25">
        <v>25748.800000000003</v>
      </c>
      <c r="E759" s="25">
        <v>7819.6</v>
      </c>
      <c r="F759" s="21">
        <v>0</v>
      </c>
      <c r="G759" s="22">
        <f t="shared" si="11"/>
        <v>17929.200000000004</v>
      </c>
      <c r="H759" s="21">
        <v>0</v>
      </c>
      <c r="I759" s="21">
        <v>0</v>
      </c>
    </row>
    <row r="760" spans="1:9" ht="15" x14ac:dyDescent="0.25">
      <c r="A760" s="24" t="s">
        <v>1119</v>
      </c>
      <c r="B760" s="20">
        <v>0</v>
      </c>
      <c r="C760" s="21">
        <v>0</v>
      </c>
      <c r="D760" s="25">
        <v>102054.70000000001</v>
      </c>
      <c r="E760" s="25">
        <v>0</v>
      </c>
      <c r="F760" s="21">
        <v>0</v>
      </c>
      <c r="G760" s="22">
        <f t="shared" si="11"/>
        <v>102054.70000000001</v>
      </c>
      <c r="H760" s="21">
        <v>0</v>
      </c>
      <c r="I760" s="21">
        <v>0</v>
      </c>
    </row>
    <row r="761" spans="1:9" ht="15" x14ac:dyDescent="0.25">
      <c r="A761" s="24" t="s">
        <v>1120</v>
      </c>
      <c r="B761" s="20">
        <v>0</v>
      </c>
      <c r="C761" s="21">
        <v>0</v>
      </c>
      <c r="D761" s="25">
        <v>6520.8</v>
      </c>
      <c r="E761" s="25">
        <v>0</v>
      </c>
      <c r="F761" s="21">
        <v>0</v>
      </c>
      <c r="G761" s="22">
        <f t="shared" si="11"/>
        <v>6520.8</v>
      </c>
      <c r="H761" s="21">
        <v>0</v>
      </c>
      <c r="I761" s="21">
        <v>0</v>
      </c>
    </row>
    <row r="762" spans="1:9" ht="15" x14ac:dyDescent="0.25">
      <c r="A762" s="24" t="s">
        <v>1121</v>
      </c>
      <c r="B762" s="20">
        <v>0</v>
      </c>
      <c r="C762" s="21">
        <v>0</v>
      </c>
      <c r="D762" s="25">
        <v>741532.00000000023</v>
      </c>
      <c r="E762" s="25">
        <v>567651.2300000001</v>
      </c>
      <c r="F762" s="21">
        <v>0</v>
      </c>
      <c r="G762" s="22">
        <f t="shared" si="11"/>
        <v>173880.77000000014</v>
      </c>
      <c r="H762" s="21">
        <v>0</v>
      </c>
      <c r="I762" s="21">
        <v>0</v>
      </c>
    </row>
    <row r="763" spans="1:9" ht="15" x14ac:dyDescent="0.25">
      <c r="A763" s="24" t="s">
        <v>1122</v>
      </c>
      <c r="B763" s="20">
        <v>0</v>
      </c>
      <c r="C763" s="21">
        <v>0</v>
      </c>
      <c r="D763" s="25">
        <v>9405</v>
      </c>
      <c r="E763" s="25">
        <v>0</v>
      </c>
      <c r="F763" s="21">
        <v>0</v>
      </c>
      <c r="G763" s="22">
        <f t="shared" si="11"/>
        <v>9405</v>
      </c>
      <c r="H763" s="21">
        <v>0</v>
      </c>
      <c r="I763" s="21">
        <v>0</v>
      </c>
    </row>
    <row r="764" spans="1:9" ht="15" x14ac:dyDescent="0.25">
      <c r="A764" s="24" t="s">
        <v>1123</v>
      </c>
      <c r="B764" s="20">
        <v>0</v>
      </c>
      <c r="C764" s="21">
        <v>0</v>
      </c>
      <c r="D764" s="25">
        <v>542961.10000000009</v>
      </c>
      <c r="E764" s="25">
        <v>436417.74</v>
      </c>
      <c r="F764" s="21">
        <v>0</v>
      </c>
      <c r="G764" s="22">
        <f t="shared" si="11"/>
        <v>106543.3600000001</v>
      </c>
      <c r="H764" s="21">
        <v>0</v>
      </c>
      <c r="I764" s="21">
        <v>0</v>
      </c>
    </row>
    <row r="765" spans="1:9" ht="15" x14ac:dyDescent="0.25">
      <c r="A765" s="24" t="s">
        <v>1124</v>
      </c>
      <c r="B765" s="20">
        <v>0</v>
      </c>
      <c r="C765" s="21">
        <v>0</v>
      </c>
      <c r="D765" s="25">
        <v>1130878.0999999996</v>
      </c>
      <c r="E765" s="25">
        <v>980951.6999999996</v>
      </c>
      <c r="F765" s="21">
        <v>0</v>
      </c>
      <c r="G765" s="22">
        <f t="shared" si="11"/>
        <v>149926.40000000002</v>
      </c>
      <c r="H765" s="21">
        <v>0</v>
      </c>
      <c r="I765" s="21">
        <v>0</v>
      </c>
    </row>
    <row r="766" spans="1:9" ht="15" x14ac:dyDescent="0.25">
      <c r="A766" s="24" t="s">
        <v>1125</v>
      </c>
      <c r="B766" s="20">
        <v>0</v>
      </c>
      <c r="C766" s="21">
        <v>0</v>
      </c>
      <c r="D766" s="25">
        <v>371999.09999999986</v>
      </c>
      <c r="E766" s="25">
        <v>336152.22</v>
      </c>
      <c r="F766" s="21">
        <v>0</v>
      </c>
      <c r="G766" s="22">
        <f t="shared" si="11"/>
        <v>35846.879999999888</v>
      </c>
      <c r="H766" s="21">
        <v>0</v>
      </c>
      <c r="I766" s="21">
        <v>0</v>
      </c>
    </row>
    <row r="767" spans="1:9" ht="15" x14ac:dyDescent="0.25">
      <c r="A767" s="24" t="s">
        <v>1126</v>
      </c>
      <c r="B767" s="20">
        <v>0</v>
      </c>
      <c r="C767" s="21">
        <v>0</v>
      </c>
      <c r="D767" s="25">
        <v>389379.79999999993</v>
      </c>
      <c r="E767" s="25">
        <v>326049.09999999986</v>
      </c>
      <c r="F767" s="21">
        <v>0</v>
      </c>
      <c r="G767" s="22">
        <f t="shared" si="11"/>
        <v>63330.70000000007</v>
      </c>
      <c r="H767" s="21">
        <v>0</v>
      </c>
      <c r="I767" s="21">
        <v>0</v>
      </c>
    </row>
    <row r="768" spans="1:9" ht="15" x14ac:dyDescent="0.25">
      <c r="A768" s="24" t="s">
        <v>1127</v>
      </c>
      <c r="B768" s="20">
        <v>0</v>
      </c>
      <c r="C768" s="21">
        <v>0</v>
      </c>
      <c r="D768" s="25">
        <v>972324.89999999991</v>
      </c>
      <c r="E768" s="25">
        <v>810139.75999999989</v>
      </c>
      <c r="F768" s="21">
        <v>0</v>
      </c>
      <c r="G768" s="22">
        <f t="shared" si="11"/>
        <v>162185.14000000001</v>
      </c>
      <c r="H768" s="21">
        <v>0</v>
      </c>
      <c r="I768" s="21">
        <v>0</v>
      </c>
    </row>
    <row r="769" spans="1:9" ht="15" x14ac:dyDescent="0.25">
      <c r="A769" s="24" t="s">
        <v>1128</v>
      </c>
      <c r="B769" s="20">
        <v>0</v>
      </c>
      <c r="C769" s="21">
        <v>0</v>
      </c>
      <c r="D769" s="25">
        <v>112713.69999999998</v>
      </c>
      <c r="E769" s="25">
        <v>51153</v>
      </c>
      <c r="F769" s="21">
        <v>0</v>
      </c>
      <c r="G769" s="22">
        <f t="shared" si="11"/>
        <v>61560.699999999983</v>
      </c>
      <c r="H769" s="21">
        <v>0</v>
      </c>
      <c r="I769" s="21">
        <v>0</v>
      </c>
    </row>
    <row r="770" spans="1:9" ht="15" x14ac:dyDescent="0.25">
      <c r="A770" s="24" t="s">
        <v>1129</v>
      </c>
      <c r="B770" s="20">
        <v>0</v>
      </c>
      <c r="C770" s="21">
        <v>0</v>
      </c>
      <c r="D770" s="25">
        <v>740612.20000000007</v>
      </c>
      <c r="E770" s="25">
        <v>292364.79999999999</v>
      </c>
      <c r="F770" s="21">
        <v>0</v>
      </c>
      <c r="G770" s="22">
        <f t="shared" si="11"/>
        <v>448247.40000000008</v>
      </c>
      <c r="H770" s="21">
        <v>0</v>
      </c>
      <c r="I770" s="21">
        <v>0</v>
      </c>
    </row>
    <row r="771" spans="1:9" ht="15" x14ac:dyDescent="0.25">
      <c r="A771" s="24" t="s">
        <v>1130</v>
      </c>
      <c r="B771" s="20">
        <v>0</v>
      </c>
      <c r="C771" s="21">
        <v>0</v>
      </c>
      <c r="D771" s="25">
        <v>388750.44999999995</v>
      </c>
      <c r="E771" s="25">
        <v>295675.05</v>
      </c>
      <c r="F771" s="21">
        <v>0</v>
      </c>
      <c r="G771" s="22">
        <f t="shared" si="11"/>
        <v>93075.399999999965</v>
      </c>
      <c r="H771" s="21">
        <v>0</v>
      </c>
      <c r="I771" s="21">
        <v>0</v>
      </c>
    </row>
    <row r="772" spans="1:9" ht="15" x14ac:dyDescent="0.25">
      <c r="A772" s="24" t="s">
        <v>1131</v>
      </c>
      <c r="B772" s="20">
        <v>0</v>
      </c>
      <c r="C772" s="21">
        <v>0</v>
      </c>
      <c r="D772" s="25">
        <v>7983.8</v>
      </c>
      <c r="E772" s="25">
        <v>1528</v>
      </c>
      <c r="F772" s="21">
        <v>0</v>
      </c>
      <c r="G772" s="22">
        <f t="shared" si="11"/>
        <v>6455.8</v>
      </c>
      <c r="H772" s="21">
        <v>0</v>
      </c>
      <c r="I772" s="21">
        <v>0</v>
      </c>
    </row>
    <row r="773" spans="1:9" ht="15" x14ac:dyDescent="0.25">
      <c r="A773" s="24" t="s">
        <v>1132</v>
      </c>
      <c r="B773" s="20">
        <v>0</v>
      </c>
      <c r="C773" s="21">
        <v>0</v>
      </c>
      <c r="D773" s="25">
        <v>651548.90000000014</v>
      </c>
      <c r="E773" s="25">
        <v>514287.24000000011</v>
      </c>
      <c r="F773" s="21">
        <v>0</v>
      </c>
      <c r="G773" s="22">
        <f t="shared" si="11"/>
        <v>137261.66000000003</v>
      </c>
      <c r="H773" s="21">
        <v>0</v>
      </c>
      <c r="I773" s="21">
        <v>0</v>
      </c>
    </row>
    <row r="774" spans="1:9" ht="15" x14ac:dyDescent="0.25">
      <c r="A774" s="24" t="s">
        <v>1133</v>
      </c>
      <c r="B774" s="20">
        <v>0</v>
      </c>
      <c r="C774" s="21">
        <v>0</v>
      </c>
      <c r="D774" s="25">
        <v>1519126.2500000007</v>
      </c>
      <c r="E774" s="25">
        <v>864378.19000000029</v>
      </c>
      <c r="F774" s="21">
        <v>0</v>
      </c>
      <c r="G774" s="22">
        <f t="shared" si="11"/>
        <v>654748.06000000041</v>
      </c>
      <c r="H774" s="21">
        <v>0</v>
      </c>
      <c r="I774" s="21">
        <v>0</v>
      </c>
    </row>
    <row r="775" spans="1:9" ht="15" x14ac:dyDescent="0.25">
      <c r="A775" s="24" t="s">
        <v>1134</v>
      </c>
      <c r="B775" s="20">
        <v>0</v>
      </c>
      <c r="C775" s="21">
        <v>0</v>
      </c>
      <c r="D775" s="25">
        <v>174734.09999999998</v>
      </c>
      <c r="E775" s="25">
        <v>34748.899999999994</v>
      </c>
      <c r="F775" s="21">
        <v>0</v>
      </c>
      <c r="G775" s="22">
        <f t="shared" ref="G775:G838" si="12">D775-E775</f>
        <v>139985.19999999998</v>
      </c>
      <c r="H775" s="21">
        <v>0</v>
      </c>
      <c r="I775" s="21">
        <v>0</v>
      </c>
    </row>
    <row r="776" spans="1:9" ht="15" x14ac:dyDescent="0.25">
      <c r="A776" s="24" t="s">
        <v>1135</v>
      </c>
      <c r="B776" s="20">
        <v>0</v>
      </c>
      <c r="C776" s="21">
        <v>0</v>
      </c>
      <c r="D776" s="25">
        <v>60505.5</v>
      </c>
      <c r="E776" s="25">
        <v>124</v>
      </c>
      <c r="F776" s="21">
        <v>0</v>
      </c>
      <c r="G776" s="22">
        <f t="shared" si="12"/>
        <v>60381.5</v>
      </c>
      <c r="H776" s="21">
        <v>0</v>
      </c>
      <c r="I776" s="21">
        <v>0</v>
      </c>
    </row>
    <row r="777" spans="1:9" ht="15" x14ac:dyDescent="0.25">
      <c r="A777" s="24" t="s">
        <v>1136</v>
      </c>
      <c r="B777" s="20">
        <v>0</v>
      </c>
      <c r="C777" s="21">
        <v>0</v>
      </c>
      <c r="D777" s="25">
        <v>554651.17999999993</v>
      </c>
      <c r="E777" s="25">
        <v>427755.47999999992</v>
      </c>
      <c r="F777" s="21">
        <v>0</v>
      </c>
      <c r="G777" s="22">
        <f t="shared" si="12"/>
        <v>126895.70000000001</v>
      </c>
      <c r="H777" s="21">
        <v>0</v>
      </c>
      <c r="I777" s="21">
        <v>0</v>
      </c>
    </row>
    <row r="778" spans="1:9" ht="15" x14ac:dyDescent="0.25">
      <c r="A778" s="24" t="s">
        <v>1137</v>
      </c>
      <c r="B778" s="20">
        <v>0</v>
      </c>
      <c r="C778" s="21">
        <v>0</v>
      </c>
      <c r="D778" s="25">
        <v>129841.35000000002</v>
      </c>
      <c r="E778" s="25">
        <v>66939.799999999988</v>
      </c>
      <c r="F778" s="21">
        <v>0</v>
      </c>
      <c r="G778" s="22">
        <f t="shared" si="12"/>
        <v>62901.550000000032</v>
      </c>
      <c r="H778" s="21">
        <v>0</v>
      </c>
      <c r="I778" s="21">
        <v>0</v>
      </c>
    </row>
    <row r="779" spans="1:9" ht="15" x14ac:dyDescent="0.25">
      <c r="A779" s="24" t="s">
        <v>1138</v>
      </c>
      <c r="B779" s="20">
        <v>0</v>
      </c>
      <c r="C779" s="21">
        <v>0</v>
      </c>
      <c r="D779" s="25">
        <v>837316.69999999984</v>
      </c>
      <c r="E779" s="25">
        <v>660827.30000000016</v>
      </c>
      <c r="F779" s="21">
        <v>0</v>
      </c>
      <c r="G779" s="22">
        <f t="shared" si="12"/>
        <v>176489.39999999967</v>
      </c>
      <c r="H779" s="21">
        <v>0</v>
      </c>
      <c r="I779" s="21">
        <v>0</v>
      </c>
    </row>
    <row r="780" spans="1:9" ht="15" x14ac:dyDescent="0.25">
      <c r="A780" s="24" t="s">
        <v>1139</v>
      </c>
      <c r="B780" s="20">
        <v>0</v>
      </c>
      <c r="C780" s="21">
        <v>0</v>
      </c>
      <c r="D780" s="25">
        <v>2050</v>
      </c>
      <c r="E780" s="25">
        <v>0</v>
      </c>
      <c r="F780" s="21">
        <v>0</v>
      </c>
      <c r="G780" s="22">
        <f t="shared" si="12"/>
        <v>2050</v>
      </c>
      <c r="H780" s="21">
        <v>0</v>
      </c>
      <c r="I780" s="21">
        <v>0</v>
      </c>
    </row>
    <row r="781" spans="1:9" ht="15" x14ac:dyDescent="0.25">
      <c r="A781" s="24" t="s">
        <v>1140</v>
      </c>
      <c r="B781" s="20">
        <v>0</v>
      </c>
      <c r="C781" s="21">
        <v>0</v>
      </c>
      <c r="D781" s="25">
        <v>160571.63</v>
      </c>
      <c r="E781" s="25">
        <v>112689.13</v>
      </c>
      <c r="F781" s="21">
        <v>0</v>
      </c>
      <c r="G781" s="22">
        <f t="shared" si="12"/>
        <v>47882.5</v>
      </c>
      <c r="H781" s="21">
        <v>0</v>
      </c>
      <c r="I781" s="21">
        <v>0</v>
      </c>
    </row>
    <row r="782" spans="1:9" ht="15" x14ac:dyDescent="0.25">
      <c r="A782" s="24" t="s">
        <v>1141</v>
      </c>
      <c r="B782" s="20">
        <v>0</v>
      </c>
      <c r="C782" s="21">
        <v>0</v>
      </c>
      <c r="D782" s="25">
        <v>590153.29999999993</v>
      </c>
      <c r="E782" s="25">
        <v>502400.54</v>
      </c>
      <c r="F782" s="21">
        <v>0</v>
      </c>
      <c r="G782" s="22">
        <f t="shared" si="12"/>
        <v>87752.759999999951</v>
      </c>
      <c r="H782" s="21">
        <v>0</v>
      </c>
      <c r="I782" s="21">
        <v>0</v>
      </c>
    </row>
    <row r="783" spans="1:9" ht="15" x14ac:dyDescent="0.25">
      <c r="A783" s="24" t="s">
        <v>1142</v>
      </c>
      <c r="B783" s="20">
        <v>0</v>
      </c>
      <c r="C783" s="21">
        <v>0</v>
      </c>
      <c r="D783" s="25">
        <v>33210.1</v>
      </c>
      <c r="E783" s="25">
        <v>0</v>
      </c>
      <c r="F783" s="21">
        <v>0</v>
      </c>
      <c r="G783" s="22">
        <f t="shared" si="12"/>
        <v>33210.1</v>
      </c>
      <c r="H783" s="21">
        <v>0</v>
      </c>
      <c r="I783" s="21">
        <v>0</v>
      </c>
    </row>
    <row r="784" spans="1:9" ht="15" x14ac:dyDescent="0.25">
      <c r="A784" s="24" t="s">
        <v>1143</v>
      </c>
      <c r="B784" s="20">
        <v>0</v>
      </c>
      <c r="C784" s="21">
        <v>0</v>
      </c>
      <c r="D784" s="25">
        <v>38435.1</v>
      </c>
      <c r="E784" s="25">
        <v>3001.5</v>
      </c>
      <c r="F784" s="21">
        <v>0</v>
      </c>
      <c r="G784" s="22">
        <f t="shared" si="12"/>
        <v>35433.599999999999</v>
      </c>
      <c r="H784" s="21">
        <v>0</v>
      </c>
      <c r="I784" s="21">
        <v>0</v>
      </c>
    </row>
    <row r="785" spans="1:9" ht="15" x14ac:dyDescent="0.25">
      <c r="A785" s="24" t="s">
        <v>1144</v>
      </c>
      <c r="B785" s="20">
        <v>0</v>
      </c>
      <c r="C785" s="21">
        <v>0</v>
      </c>
      <c r="D785" s="25">
        <v>115002.87</v>
      </c>
      <c r="E785" s="25">
        <v>34373.4</v>
      </c>
      <c r="F785" s="21">
        <v>0</v>
      </c>
      <c r="G785" s="22">
        <f t="shared" si="12"/>
        <v>80629.47</v>
      </c>
      <c r="H785" s="21">
        <v>0</v>
      </c>
      <c r="I785" s="21">
        <v>0</v>
      </c>
    </row>
    <row r="786" spans="1:9" ht="15" x14ac:dyDescent="0.25">
      <c r="A786" s="24" t="s">
        <v>1145</v>
      </c>
      <c r="B786" s="20">
        <v>0</v>
      </c>
      <c r="C786" s="21">
        <v>0</v>
      </c>
      <c r="D786" s="25">
        <v>66679.799999999988</v>
      </c>
      <c r="E786" s="25">
        <v>55836.7</v>
      </c>
      <c r="F786" s="21">
        <v>0</v>
      </c>
      <c r="G786" s="22">
        <f t="shared" si="12"/>
        <v>10843.099999999991</v>
      </c>
      <c r="H786" s="21">
        <v>0</v>
      </c>
      <c r="I786" s="21">
        <v>0</v>
      </c>
    </row>
    <row r="787" spans="1:9" ht="15" x14ac:dyDescent="0.25">
      <c r="A787" s="24" t="s">
        <v>1146</v>
      </c>
      <c r="B787" s="20">
        <v>0</v>
      </c>
      <c r="C787" s="21">
        <v>0</v>
      </c>
      <c r="D787" s="25">
        <v>91395.700000000012</v>
      </c>
      <c r="E787" s="25">
        <v>26545.5</v>
      </c>
      <c r="F787" s="21">
        <v>0</v>
      </c>
      <c r="G787" s="22">
        <f t="shared" si="12"/>
        <v>64850.200000000012</v>
      </c>
      <c r="H787" s="21">
        <v>0</v>
      </c>
      <c r="I787" s="21">
        <v>0</v>
      </c>
    </row>
    <row r="788" spans="1:9" ht="15" x14ac:dyDescent="0.25">
      <c r="A788" s="24" t="s">
        <v>1147</v>
      </c>
      <c r="B788" s="20">
        <v>0</v>
      </c>
      <c r="C788" s="21">
        <v>0</v>
      </c>
      <c r="D788" s="25">
        <v>80590.399999999994</v>
      </c>
      <c r="E788" s="25">
        <v>4937.2</v>
      </c>
      <c r="F788" s="21">
        <v>0</v>
      </c>
      <c r="G788" s="22">
        <f t="shared" si="12"/>
        <v>75653.2</v>
      </c>
      <c r="H788" s="21">
        <v>0</v>
      </c>
      <c r="I788" s="21">
        <v>0</v>
      </c>
    </row>
    <row r="789" spans="1:9" ht="15" x14ac:dyDescent="0.25">
      <c r="A789" s="24" t="s">
        <v>1148</v>
      </c>
      <c r="B789" s="20">
        <v>0</v>
      </c>
      <c r="C789" s="21">
        <v>0</v>
      </c>
      <c r="D789" s="25">
        <v>27086.400000000001</v>
      </c>
      <c r="E789" s="25">
        <v>4489.2</v>
      </c>
      <c r="F789" s="21">
        <v>0</v>
      </c>
      <c r="G789" s="22">
        <f t="shared" si="12"/>
        <v>22597.200000000001</v>
      </c>
      <c r="H789" s="21">
        <v>0</v>
      </c>
      <c r="I789" s="21">
        <v>0</v>
      </c>
    </row>
    <row r="790" spans="1:9" ht="15" x14ac:dyDescent="0.25">
      <c r="A790" s="24" t="s">
        <v>1149</v>
      </c>
      <c r="B790" s="20">
        <v>0</v>
      </c>
      <c r="C790" s="21">
        <v>0</v>
      </c>
      <c r="D790" s="25">
        <v>123602.6</v>
      </c>
      <c r="E790" s="25">
        <v>79383.199999999983</v>
      </c>
      <c r="F790" s="21">
        <v>0</v>
      </c>
      <c r="G790" s="22">
        <f t="shared" si="12"/>
        <v>44219.400000000023</v>
      </c>
      <c r="H790" s="21">
        <v>0</v>
      </c>
      <c r="I790" s="21">
        <v>0</v>
      </c>
    </row>
    <row r="791" spans="1:9" ht="15" x14ac:dyDescent="0.25">
      <c r="A791" s="24" t="s">
        <v>1150</v>
      </c>
      <c r="B791" s="20">
        <v>0</v>
      </c>
      <c r="C791" s="21">
        <v>0</v>
      </c>
      <c r="D791" s="25">
        <v>122557.6</v>
      </c>
      <c r="E791" s="25">
        <v>44427.700000000012</v>
      </c>
      <c r="F791" s="21">
        <v>0</v>
      </c>
      <c r="G791" s="22">
        <f t="shared" si="12"/>
        <v>78129.899999999994</v>
      </c>
      <c r="H791" s="21">
        <v>0</v>
      </c>
      <c r="I791" s="21">
        <v>0</v>
      </c>
    </row>
    <row r="792" spans="1:9" ht="15" x14ac:dyDescent="0.25">
      <c r="A792" s="24" t="s">
        <v>1151</v>
      </c>
      <c r="B792" s="20">
        <v>0</v>
      </c>
      <c r="C792" s="21">
        <v>0</v>
      </c>
      <c r="D792" s="25">
        <v>516668.39999999997</v>
      </c>
      <c r="E792" s="25">
        <v>353912.04999999993</v>
      </c>
      <c r="F792" s="21">
        <v>0</v>
      </c>
      <c r="G792" s="22">
        <f t="shared" si="12"/>
        <v>162756.35000000003</v>
      </c>
      <c r="H792" s="21">
        <v>0</v>
      </c>
      <c r="I792" s="21">
        <v>0</v>
      </c>
    </row>
    <row r="793" spans="1:9" ht="15" x14ac:dyDescent="0.25">
      <c r="A793" s="24" t="s">
        <v>1152</v>
      </c>
      <c r="B793" s="20">
        <v>0</v>
      </c>
      <c r="C793" s="21">
        <v>0</v>
      </c>
      <c r="D793" s="25">
        <v>1455853.8000000007</v>
      </c>
      <c r="E793" s="25">
        <v>896487.05000000016</v>
      </c>
      <c r="F793" s="21">
        <v>0</v>
      </c>
      <c r="G793" s="22">
        <f t="shared" si="12"/>
        <v>559366.75000000058</v>
      </c>
      <c r="H793" s="21">
        <v>0</v>
      </c>
      <c r="I793" s="21">
        <v>0</v>
      </c>
    </row>
    <row r="794" spans="1:9" ht="15" x14ac:dyDescent="0.25">
      <c r="A794" s="24" t="s">
        <v>1153</v>
      </c>
      <c r="B794" s="20">
        <v>0</v>
      </c>
      <c r="C794" s="21">
        <v>0</v>
      </c>
      <c r="D794" s="25">
        <v>59376.899999999994</v>
      </c>
      <c r="E794" s="25">
        <v>0</v>
      </c>
      <c r="F794" s="21">
        <v>0</v>
      </c>
      <c r="G794" s="22">
        <f t="shared" si="12"/>
        <v>59376.899999999994</v>
      </c>
      <c r="H794" s="21">
        <v>0</v>
      </c>
      <c r="I794" s="21">
        <v>0</v>
      </c>
    </row>
    <row r="795" spans="1:9" ht="15" x14ac:dyDescent="0.25">
      <c r="A795" s="24" t="s">
        <v>1154</v>
      </c>
      <c r="B795" s="20">
        <v>0</v>
      </c>
      <c r="C795" s="21">
        <v>0</v>
      </c>
      <c r="D795" s="25">
        <v>54862.500000000007</v>
      </c>
      <c r="E795" s="25">
        <v>0</v>
      </c>
      <c r="F795" s="21">
        <v>0</v>
      </c>
      <c r="G795" s="22">
        <f t="shared" si="12"/>
        <v>54862.500000000007</v>
      </c>
      <c r="H795" s="21">
        <v>0</v>
      </c>
      <c r="I795" s="21">
        <v>0</v>
      </c>
    </row>
    <row r="796" spans="1:9" ht="15" x14ac:dyDescent="0.25">
      <c r="A796" s="24" t="s">
        <v>1155</v>
      </c>
      <c r="B796" s="20">
        <v>0</v>
      </c>
      <c r="C796" s="21">
        <v>0</v>
      </c>
      <c r="D796" s="25">
        <v>188622.49999999997</v>
      </c>
      <c r="E796" s="25">
        <v>118499.8</v>
      </c>
      <c r="F796" s="21">
        <v>0</v>
      </c>
      <c r="G796" s="22">
        <f t="shared" si="12"/>
        <v>70122.699999999968</v>
      </c>
      <c r="H796" s="21">
        <v>0</v>
      </c>
      <c r="I796" s="21">
        <v>0</v>
      </c>
    </row>
    <row r="797" spans="1:9" ht="15" x14ac:dyDescent="0.25">
      <c r="A797" s="24" t="s">
        <v>1156</v>
      </c>
      <c r="B797" s="20">
        <v>0</v>
      </c>
      <c r="C797" s="21">
        <v>0</v>
      </c>
      <c r="D797" s="25">
        <v>703264.10000000021</v>
      </c>
      <c r="E797" s="25">
        <v>584598.00000000023</v>
      </c>
      <c r="F797" s="21">
        <v>0</v>
      </c>
      <c r="G797" s="22">
        <f t="shared" si="12"/>
        <v>118666.09999999998</v>
      </c>
      <c r="H797" s="21">
        <v>0</v>
      </c>
      <c r="I797" s="21">
        <v>0</v>
      </c>
    </row>
    <row r="798" spans="1:9" ht="15" x14ac:dyDescent="0.25">
      <c r="A798" s="24" t="s">
        <v>1157</v>
      </c>
      <c r="B798" s="20">
        <v>0</v>
      </c>
      <c r="C798" s="21">
        <v>0</v>
      </c>
      <c r="D798" s="25">
        <v>698206.29999999981</v>
      </c>
      <c r="E798" s="25">
        <v>437168.10000000003</v>
      </c>
      <c r="F798" s="21">
        <v>0</v>
      </c>
      <c r="G798" s="22">
        <f t="shared" si="12"/>
        <v>261038.19999999978</v>
      </c>
      <c r="H798" s="21">
        <v>0</v>
      </c>
      <c r="I798" s="21">
        <v>0</v>
      </c>
    </row>
    <row r="799" spans="1:9" ht="15" x14ac:dyDescent="0.25">
      <c r="A799" s="24" t="s">
        <v>1158</v>
      </c>
      <c r="B799" s="20">
        <v>0</v>
      </c>
      <c r="C799" s="21">
        <v>0</v>
      </c>
      <c r="D799" s="25">
        <v>844442.06</v>
      </c>
      <c r="E799" s="25">
        <v>584869.47000000009</v>
      </c>
      <c r="F799" s="21">
        <v>0</v>
      </c>
      <c r="G799" s="22">
        <f t="shared" si="12"/>
        <v>259572.58999999997</v>
      </c>
      <c r="H799" s="21">
        <v>0</v>
      </c>
      <c r="I799" s="21">
        <v>0</v>
      </c>
    </row>
    <row r="800" spans="1:9" ht="15" x14ac:dyDescent="0.25">
      <c r="A800" s="24" t="s">
        <v>1159</v>
      </c>
      <c r="B800" s="20">
        <v>0</v>
      </c>
      <c r="C800" s="21">
        <v>0</v>
      </c>
      <c r="D800" s="25">
        <v>73359</v>
      </c>
      <c r="E800" s="25">
        <v>0</v>
      </c>
      <c r="F800" s="21">
        <v>0</v>
      </c>
      <c r="G800" s="22">
        <f t="shared" si="12"/>
        <v>73359</v>
      </c>
      <c r="H800" s="21">
        <v>0</v>
      </c>
      <c r="I800" s="21">
        <v>0</v>
      </c>
    </row>
    <row r="801" spans="1:9" ht="15" x14ac:dyDescent="0.25">
      <c r="A801" s="24" t="s">
        <v>1160</v>
      </c>
      <c r="B801" s="20">
        <v>0</v>
      </c>
      <c r="C801" s="21">
        <v>0</v>
      </c>
      <c r="D801" s="25">
        <v>186386.2</v>
      </c>
      <c r="E801" s="25">
        <v>162412.20000000001</v>
      </c>
      <c r="F801" s="21">
        <v>0</v>
      </c>
      <c r="G801" s="22">
        <f t="shared" si="12"/>
        <v>23974</v>
      </c>
      <c r="H801" s="21">
        <v>0</v>
      </c>
      <c r="I801" s="21">
        <v>0</v>
      </c>
    </row>
    <row r="802" spans="1:9" ht="15" x14ac:dyDescent="0.25">
      <c r="A802" s="24" t="s">
        <v>1161</v>
      </c>
      <c r="B802" s="20">
        <v>0</v>
      </c>
      <c r="C802" s="21">
        <v>0</v>
      </c>
      <c r="D802" s="25">
        <v>261166.4</v>
      </c>
      <c r="E802" s="25">
        <v>197523.84</v>
      </c>
      <c r="F802" s="21">
        <v>0</v>
      </c>
      <c r="G802" s="22">
        <f t="shared" si="12"/>
        <v>63642.559999999998</v>
      </c>
      <c r="H802" s="21">
        <v>0</v>
      </c>
      <c r="I802" s="21">
        <v>0</v>
      </c>
    </row>
    <row r="803" spans="1:9" ht="15" x14ac:dyDescent="0.25">
      <c r="A803" s="24" t="s">
        <v>1162</v>
      </c>
      <c r="B803" s="20">
        <v>0</v>
      </c>
      <c r="C803" s="21">
        <v>0</v>
      </c>
      <c r="D803" s="25">
        <v>635364.37</v>
      </c>
      <c r="E803" s="25">
        <v>359390.1</v>
      </c>
      <c r="F803" s="21">
        <v>0</v>
      </c>
      <c r="G803" s="22">
        <f t="shared" si="12"/>
        <v>275974.27</v>
      </c>
      <c r="H803" s="21">
        <v>0</v>
      </c>
      <c r="I803" s="21">
        <v>0</v>
      </c>
    </row>
    <row r="804" spans="1:9" ht="15" x14ac:dyDescent="0.25">
      <c r="A804" s="24" t="s">
        <v>1163</v>
      </c>
      <c r="B804" s="20">
        <v>0</v>
      </c>
      <c r="C804" s="21">
        <v>0</v>
      </c>
      <c r="D804" s="25">
        <v>7359.3</v>
      </c>
      <c r="E804" s="25">
        <v>0</v>
      </c>
      <c r="F804" s="21">
        <v>0</v>
      </c>
      <c r="G804" s="22">
        <f t="shared" si="12"/>
        <v>7359.3</v>
      </c>
      <c r="H804" s="21">
        <v>0</v>
      </c>
      <c r="I804" s="21">
        <v>0</v>
      </c>
    </row>
    <row r="805" spans="1:9" ht="15" x14ac:dyDescent="0.25">
      <c r="A805" s="24" t="s">
        <v>1164</v>
      </c>
      <c r="B805" s="20">
        <v>0</v>
      </c>
      <c r="C805" s="21">
        <v>0</v>
      </c>
      <c r="D805" s="25">
        <v>907259.60000000021</v>
      </c>
      <c r="E805" s="25">
        <v>632849.68000000028</v>
      </c>
      <c r="F805" s="21">
        <v>0</v>
      </c>
      <c r="G805" s="22">
        <f t="shared" si="12"/>
        <v>274409.91999999993</v>
      </c>
      <c r="H805" s="21">
        <v>0</v>
      </c>
      <c r="I805" s="21">
        <v>0</v>
      </c>
    </row>
    <row r="806" spans="1:9" ht="15" x14ac:dyDescent="0.25">
      <c r="A806" s="24" t="s">
        <v>1165</v>
      </c>
      <c r="B806" s="20">
        <v>0</v>
      </c>
      <c r="C806" s="21">
        <v>0</v>
      </c>
      <c r="D806" s="25">
        <v>652900.92999999993</v>
      </c>
      <c r="E806" s="25">
        <v>450648.43</v>
      </c>
      <c r="F806" s="21">
        <v>0</v>
      </c>
      <c r="G806" s="22">
        <f t="shared" si="12"/>
        <v>202252.49999999994</v>
      </c>
      <c r="H806" s="21">
        <v>0</v>
      </c>
      <c r="I806" s="21">
        <v>0</v>
      </c>
    </row>
    <row r="807" spans="1:9" ht="15" x14ac:dyDescent="0.25">
      <c r="A807" s="24" t="s">
        <v>1166</v>
      </c>
      <c r="B807" s="20">
        <v>0</v>
      </c>
      <c r="C807" s="21">
        <v>0</v>
      </c>
      <c r="D807" s="25">
        <v>694879.79999999993</v>
      </c>
      <c r="E807" s="25">
        <v>489564.67999999988</v>
      </c>
      <c r="F807" s="21">
        <v>0</v>
      </c>
      <c r="G807" s="22">
        <f t="shared" si="12"/>
        <v>205315.12000000005</v>
      </c>
      <c r="H807" s="21">
        <v>0</v>
      </c>
      <c r="I807" s="21">
        <v>0</v>
      </c>
    </row>
    <row r="808" spans="1:9" ht="15" x14ac:dyDescent="0.25">
      <c r="A808" s="24" t="s">
        <v>1167</v>
      </c>
      <c r="B808" s="20">
        <v>0</v>
      </c>
      <c r="C808" s="21">
        <v>0</v>
      </c>
      <c r="D808" s="25">
        <v>649143.9</v>
      </c>
      <c r="E808" s="25">
        <v>448788.5</v>
      </c>
      <c r="F808" s="21">
        <v>0</v>
      </c>
      <c r="G808" s="22">
        <f t="shared" si="12"/>
        <v>200355.40000000002</v>
      </c>
      <c r="H808" s="21">
        <v>0</v>
      </c>
      <c r="I808" s="21">
        <v>0</v>
      </c>
    </row>
    <row r="809" spans="1:9" ht="15" x14ac:dyDescent="0.25">
      <c r="A809" s="24" t="s">
        <v>1168</v>
      </c>
      <c r="B809" s="20">
        <v>0</v>
      </c>
      <c r="C809" s="21">
        <v>0</v>
      </c>
      <c r="D809" s="25">
        <v>698666.10000000009</v>
      </c>
      <c r="E809" s="25">
        <v>200034.8</v>
      </c>
      <c r="F809" s="21">
        <v>0</v>
      </c>
      <c r="G809" s="22">
        <f t="shared" si="12"/>
        <v>498631.3000000001</v>
      </c>
      <c r="H809" s="21">
        <v>0</v>
      </c>
      <c r="I809" s="21">
        <v>0</v>
      </c>
    </row>
    <row r="810" spans="1:9" ht="15" x14ac:dyDescent="0.25">
      <c r="A810" s="24" t="s">
        <v>1169</v>
      </c>
      <c r="B810" s="20">
        <v>0</v>
      </c>
      <c r="C810" s="21">
        <v>0</v>
      </c>
      <c r="D810" s="25">
        <v>5225</v>
      </c>
      <c r="E810" s="25">
        <v>0</v>
      </c>
      <c r="F810" s="21">
        <v>0</v>
      </c>
      <c r="G810" s="22">
        <f t="shared" si="12"/>
        <v>5225</v>
      </c>
      <c r="H810" s="21">
        <v>0</v>
      </c>
      <c r="I810" s="21">
        <v>0</v>
      </c>
    </row>
    <row r="811" spans="1:9" ht="15" x14ac:dyDescent="0.25">
      <c r="A811" s="24" t="s">
        <v>1170</v>
      </c>
      <c r="B811" s="20">
        <v>0</v>
      </c>
      <c r="C811" s="21">
        <v>0</v>
      </c>
      <c r="D811" s="25">
        <v>29531.7</v>
      </c>
      <c r="E811" s="25">
        <v>0</v>
      </c>
      <c r="F811" s="21">
        <v>0</v>
      </c>
      <c r="G811" s="22">
        <f t="shared" si="12"/>
        <v>29531.7</v>
      </c>
      <c r="H811" s="21">
        <v>0</v>
      </c>
      <c r="I811" s="21">
        <v>0</v>
      </c>
    </row>
    <row r="812" spans="1:9" ht="15" x14ac:dyDescent="0.25">
      <c r="A812" s="24" t="s">
        <v>1171</v>
      </c>
      <c r="B812" s="20">
        <v>0</v>
      </c>
      <c r="C812" s="21">
        <v>0</v>
      </c>
      <c r="D812" s="25">
        <v>897069.79999999981</v>
      </c>
      <c r="E812" s="25">
        <v>715196.29999999993</v>
      </c>
      <c r="F812" s="21">
        <v>0</v>
      </c>
      <c r="G812" s="22">
        <f t="shared" si="12"/>
        <v>181873.49999999988</v>
      </c>
      <c r="H812" s="21">
        <v>0</v>
      </c>
      <c r="I812" s="21">
        <v>0</v>
      </c>
    </row>
    <row r="813" spans="1:9" ht="15" x14ac:dyDescent="0.25">
      <c r="A813" s="24" t="s">
        <v>1172</v>
      </c>
      <c r="B813" s="20">
        <v>0</v>
      </c>
      <c r="C813" s="21">
        <v>0</v>
      </c>
      <c r="D813" s="25">
        <v>464690.59999999992</v>
      </c>
      <c r="E813" s="25">
        <v>401003.24999999994</v>
      </c>
      <c r="F813" s="21">
        <v>0</v>
      </c>
      <c r="G813" s="22">
        <f t="shared" si="12"/>
        <v>63687.349999999977</v>
      </c>
      <c r="H813" s="21">
        <v>0</v>
      </c>
      <c r="I813" s="21">
        <v>0</v>
      </c>
    </row>
    <row r="814" spans="1:9" ht="15" x14ac:dyDescent="0.25">
      <c r="A814" s="24" t="s">
        <v>1173</v>
      </c>
      <c r="B814" s="20">
        <v>0</v>
      </c>
      <c r="C814" s="21">
        <v>0</v>
      </c>
      <c r="D814" s="25">
        <v>483280.8000000001</v>
      </c>
      <c r="E814" s="25">
        <v>331625.40000000002</v>
      </c>
      <c r="F814" s="21">
        <v>0</v>
      </c>
      <c r="G814" s="22">
        <f t="shared" si="12"/>
        <v>151655.40000000008</v>
      </c>
      <c r="H814" s="21">
        <v>0</v>
      </c>
      <c r="I814" s="21">
        <v>0</v>
      </c>
    </row>
    <row r="815" spans="1:9" ht="15" x14ac:dyDescent="0.25">
      <c r="A815" s="24" t="s">
        <v>1174</v>
      </c>
      <c r="B815" s="20">
        <v>0</v>
      </c>
      <c r="C815" s="21">
        <v>0</v>
      </c>
      <c r="D815" s="25">
        <v>446340.4</v>
      </c>
      <c r="E815" s="25">
        <v>376159</v>
      </c>
      <c r="F815" s="21">
        <v>0</v>
      </c>
      <c r="G815" s="22">
        <f t="shared" si="12"/>
        <v>70181.400000000023</v>
      </c>
      <c r="H815" s="21">
        <v>0</v>
      </c>
      <c r="I815" s="21">
        <v>0</v>
      </c>
    </row>
    <row r="816" spans="1:9" ht="15" x14ac:dyDescent="0.25">
      <c r="A816" s="24" t="s">
        <v>1175</v>
      </c>
      <c r="B816" s="20">
        <v>0</v>
      </c>
      <c r="C816" s="21">
        <v>0</v>
      </c>
      <c r="D816" s="25">
        <v>494767.72999999992</v>
      </c>
      <c r="E816" s="25">
        <v>351903.72000000003</v>
      </c>
      <c r="F816" s="21">
        <v>0</v>
      </c>
      <c r="G816" s="22">
        <f t="shared" si="12"/>
        <v>142864.00999999989</v>
      </c>
      <c r="H816" s="21">
        <v>0</v>
      </c>
      <c r="I816" s="21">
        <v>0</v>
      </c>
    </row>
    <row r="817" spans="1:9" ht="15" x14ac:dyDescent="0.25">
      <c r="A817" s="24" t="s">
        <v>1176</v>
      </c>
      <c r="B817" s="20">
        <v>0</v>
      </c>
      <c r="C817" s="21">
        <v>0</v>
      </c>
      <c r="D817" s="25">
        <v>355279.10000000003</v>
      </c>
      <c r="E817" s="25">
        <v>261217.45999999996</v>
      </c>
      <c r="F817" s="21">
        <v>0</v>
      </c>
      <c r="G817" s="22">
        <f t="shared" si="12"/>
        <v>94061.640000000072</v>
      </c>
      <c r="H817" s="21">
        <v>0</v>
      </c>
      <c r="I817" s="21">
        <v>0</v>
      </c>
    </row>
    <row r="818" spans="1:9" ht="15" x14ac:dyDescent="0.25">
      <c r="A818" s="24" t="s">
        <v>1177</v>
      </c>
      <c r="B818" s="20">
        <v>0</v>
      </c>
      <c r="C818" s="21">
        <v>0</v>
      </c>
      <c r="D818" s="25">
        <v>558183.60000000009</v>
      </c>
      <c r="E818" s="25">
        <v>435192.53000000009</v>
      </c>
      <c r="F818" s="21">
        <v>0</v>
      </c>
      <c r="G818" s="22">
        <f t="shared" si="12"/>
        <v>122991.07</v>
      </c>
      <c r="H818" s="21">
        <v>0</v>
      </c>
      <c r="I818" s="21">
        <v>0</v>
      </c>
    </row>
    <row r="819" spans="1:9" ht="15" x14ac:dyDescent="0.25">
      <c r="A819" s="24" t="s">
        <v>1178</v>
      </c>
      <c r="B819" s="20">
        <v>0</v>
      </c>
      <c r="C819" s="21">
        <v>0</v>
      </c>
      <c r="D819" s="25">
        <v>405898.9</v>
      </c>
      <c r="E819" s="25">
        <v>284004.13</v>
      </c>
      <c r="F819" s="21">
        <v>0</v>
      </c>
      <c r="G819" s="22">
        <f t="shared" si="12"/>
        <v>121894.77000000002</v>
      </c>
      <c r="H819" s="21">
        <v>0</v>
      </c>
      <c r="I819" s="21">
        <v>0</v>
      </c>
    </row>
    <row r="820" spans="1:9" ht="15" x14ac:dyDescent="0.25">
      <c r="A820" s="24" t="s">
        <v>1179</v>
      </c>
      <c r="B820" s="20">
        <v>0</v>
      </c>
      <c r="C820" s="21">
        <v>0</v>
      </c>
      <c r="D820" s="25">
        <v>526596.39999999991</v>
      </c>
      <c r="E820" s="25">
        <v>407446.80000000005</v>
      </c>
      <c r="F820" s="21">
        <v>0</v>
      </c>
      <c r="G820" s="22">
        <f t="shared" si="12"/>
        <v>119149.59999999986</v>
      </c>
      <c r="H820" s="21">
        <v>0</v>
      </c>
      <c r="I820" s="21">
        <v>0</v>
      </c>
    </row>
    <row r="821" spans="1:9" ht="15" x14ac:dyDescent="0.25">
      <c r="A821" s="24" t="s">
        <v>1180</v>
      </c>
      <c r="B821" s="20">
        <v>0</v>
      </c>
      <c r="C821" s="21">
        <v>0</v>
      </c>
      <c r="D821" s="25">
        <v>2095940.5000000009</v>
      </c>
      <c r="E821" s="25">
        <v>1665921.9000000011</v>
      </c>
      <c r="F821" s="21">
        <v>0</v>
      </c>
      <c r="G821" s="22">
        <f t="shared" si="12"/>
        <v>430018.59999999986</v>
      </c>
      <c r="H821" s="21">
        <v>0</v>
      </c>
      <c r="I821" s="21">
        <v>0</v>
      </c>
    </row>
    <row r="822" spans="1:9" ht="15" x14ac:dyDescent="0.25">
      <c r="A822" s="24" t="s">
        <v>1181</v>
      </c>
      <c r="B822" s="20">
        <v>0</v>
      </c>
      <c r="C822" s="21">
        <v>0</v>
      </c>
      <c r="D822" s="25">
        <v>530295.6999999996</v>
      </c>
      <c r="E822" s="25">
        <v>428957.09999999986</v>
      </c>
      <c r="F822" s="21">
        <v>0</v>
      </c>
      <c r="G822" s="22">
        <f t="shared" si="12"/>
        <v>101338.59999999974</v>
      </c>
      <c r="H822" s="21">
        <v>0</v>
      </c>
      <c r="I822" s="21">
        <v>0</v>
      </c>
    </row>
    <row r="823" spans="1:9" ht="15" x14ac:dyDescent="0.25">
      <c r="A823" s="24" t="s">
        <v>1182</v>
      </c>
      <c r="B823" s="20">
        <v>0</v>
      </c>
      <c r="C823" s="21">
        <v>0</v>
      </c>
      <c r="D823" s="25">
        <v>444961.00000000006</v>
      </c>
      <c r="E823" s="25">
        <v>375905.70000000007</v>
      </c>
      <c r="F823" s="21">
        <v>0</v>
      </c>
      <c r="G823" s="22">
        <f t="shared" si="12"/>
        <v>69055.299999999988</v>
      </c>
      <c r="H823" s="21">
        <v>0</v>
      </c>
      <c r="I823" s="21">
        <v>0</v>
      </c>
    </row>
    <row r="824" spans="1:9" ht="15" x14ac:dyDescent="0.25">
      <c r="A824" s="24" t="s">
        <v>1183</v>
      </c>
      <c r="B824" s="20">
        <v>0</v>
      </c>
      <c r="C824" s="21">
        <v>0</v>
      </c>
      <c r="D824" s="25">
        <v>524267.10000000009</v>
      </c>
      <c r="E824" s="25">
        <v>426177.00000000006</v>
      </c>
      <c r="F824" s="21">
        <v>0</v>
      </c>
      <c r="G824" s="22">
        <f t="shared" si="12"/>
        <v>98090.100000000035</v>
      </c>
      <c r="H824" s="21">
        <v>0</v>
      </c>
      <c r="I824" s="21">
        <v>0</v>
      </c>
    </row>
    <row r="825" spans="1:9" ht="15" x14ac:dyDescent="0.25">
      <c r="A825" s="24" t="s">
        <v>1184</v>
      </c>
      <c r="B825" s="20">
        <v>0</v>
      </c>
      <c r="C825" s="21">
        <v>0</v>
      </c>
      <c r="D825" s="25">
        <v>1161941.5</v>
      </c>
      <c r="E825" s="25">
        <v>834826.6</v>
      </c>
      <c r="F825" s="21">
        <v>0</v>
      </c>
      <c r="G825" s="22">
        <f t="shared" si="12"/>
        <v>327114.90000000002</v>
      </c>
      <c r="H825" s="21">
        <v>0</v>
      </c>
      <c r="I825" s="21">
        <v>0</v>
      </c>
    </row>
    <row r="826" spans="1:9" ht="15" x14ac:dyDescent="0.25">
      <c r="A826" s="24" t="s">
        <v>1185</v>
      </c>
      <c r="B826" s="20">
        <v>0</v>
      </c>
      <c r="C826" s="21">
        <v>0</v>
      </c>
      <c r="D826" s="25">
        <v>255774.19999999998</v>
      </c>
      <c r="E826" s="25">
        <v>66216.200000000012</v>
      </c>
      <c r="F826" s="21">
        <v>0</v>
      </c>
      <c r="G826" s="22">
        <f t="shared" si="12"/>
        <v>189557.99999999997</v>
      </c>
      <c r="H826" s="21">
        <v>0</v>
      </c>
      <c r="I826" s="21">
        <v>0</v>
      </c>
    </row>
    <row r="827" spans="1:9" ht="15" x14ac:dyDescent="0.25">
      <c r="A827" s="24" t="s">
        <v>1186</v>
      </c>
      <c r="B827" s="20">
        <v>0</v>
      </c>
      <c r="C827" s="21">
        <v>0</v>
      </c>
      <c r="D827" s="25">
        <v>878719.60000000009</v>
      </c>
      <c r="E827" s="25">
        <v>724443</v>
      </c>
      <c r="F827" s="21">
        <v>0</v>
      </c>
      <c r="G827" s="22">
        <f t="shared" si="12"/>
        <v>154276.60000000009</v>
      </c>
      <c r="H827" s="21">
        <v>0</v>
      </c>
      <c r="I827" s="21">
        <v>0</v>
      </c>
    </row>
    <row r="828" spans="1:9" ht="15" x14ac:dyDescent="0.25">
      <c r="A828" s="24" t="s">
        <v>1187</v>
      </c>
      <c r="B828" s="20">
        <v>0</v>
      </c>
      <c r="C828" s="21">
        <v>0</v>
      </c>
      <c r="D828" s="25">
        <v>1124821.6999999997</v>
      </c>
      <c r="E828" s="25">
        <v>860836.25000000012</v>
      </c>
      <c r="F828" s="21">
        <v>0</v>
      </c>
      <c r="G828" s="22">
        <f t="shared" si="12"/>
        <v>263985.4499999996</v>
      </c>
      <c r="H828" s="21">
        <v>0</v>
      </c>
      <c r="I828" s="21">
        <v>0</v>
      </c>
    </row>
    <row r="829" spans="1:9" ht="15" x14ac:dyDescent="0.25">
      <c r="A829" s="24" t="s">
        <v>1188</v>
      </c>
      <c r="B829" s="20">
        <v>0</v>
      </c>
      <c r="C829" s="21">
        <v>0</v>
      </c>
      <c r="D829" s="25">
        <v>1982428.5000000007</v>
      </c>
      <c r="E829" s="25">
        <v>1695685.840000001</v>
      </c>
      <c r="F829" s="21">
        <v>0</v>
      </c>
      <c r="G829" s="22">
        <f t="shared" si="12"/>
        <v>286742.65999999968</v>
      </c>
      <c r="H829" s="21">
        <v>0</v>
      </c>
      <c r="I829" s="21">
        <v>0</v>
      </c>
    </row>
    <row r="830" spans="1:9" ht="15" x14ac:dyDescent="0.25">
      <c r="A830" s="24" t="s">
        <v>1189</v>
      </c>
      <c r="B830" s="20">
        <v>0</v>
      </c>
      <c r="C830" s="21">
        <v>0</v>
      </c>
      <c r="D830" s="25">
        <v>1695952.6000000006</v>
      </c>
      <c r="E830" s="25">
        <v>1418687.8800000001</v>
      </c>
      <c r="F830" s="21">
        <v>0</v>
      </c>
      <c r="G830" s="22">
        <f t="shared" si="12"/>
        <v>277264.72000000044</v>
      </c>
      <c r="H830" s="21">
        <v>0</v>
      </c>
      <c r="I830" s="21">
        <v>0</v>
      </c>
    </row>
    <row r="831" spans="1:9" ht="15" x14ac:dyDescent="0.25">
      <c r="A831" s="24" t="s">
        <v>1190</v>
      </c>
      <c r="B831" s="20">
        <v>0</v>
      </c>
      <c r="C831" s="21">
        <v>0</v>
      </c>
      <c r="D831" s="25">
        <v>512050.00000000012</v>
      </c>
      <c r="E831" s="25">
        <v>434277.30000000016</v>
      </c>
      <c r="F831" s="21">
        <v>0</v>
      </c>
      <c r="G831" s="22">
        <f t="shared" si="12"/>
        <v>77772.699999999953</v>
      </c>
      <c r="H831" s="21">
        <v>0</v>
      </c>
      <c r="I831" s="21">
        <v>0</v>
      </c>
    </row>
    <row r="832" spans="1:9" ht="15" x14ac:dyDescent="0.25">
      <c r="A832" s="24" t="s">
        <v>1191</v>
      </c>
      <c r="B832" s="20">
        <v>0</v>
      </c>
      <c r="C832" s="21">
        <v>0</v>
      </c>
      <c r="D832" s="25">
        <v>913805.20000000019</v>
      </c>
      <c r="E832" s="25">
        <v>804864.8</v>
      </c>
      <c r="F832" s="21">
        <v>0</v>
      </c>
      <c r="G832" s="22">
        <f t="shared" si="12"/>
        <v>108940.40000000014</v>
      </c>
      <c r="H832" s="21">
        <v>0</v>
      </c>
      <c r="I832" s="21">
        <v>0</v>
      </c>
    </row>
    <row r="833" spans="1:9" ht="15" x14ac:dyDescent="0.25">
      <c r="A833" s="24" t="s">
        <v>1192</v>
      </c>
      <c r="B833" s="20">
        <v>0</v>
      </c>
      <c r="C833" s="21">
        <v>0</v>
      </c>
      <c r="D833" s="25">
        <v>597892.33000000007</v>
      </c>
      <c r="E833" s="25">
        <v>239442.59000000003</v>
      </c>
      <c r="F833" s="21">
        <v>0</v>
      </c>
      <c r="G833" s="22">
        <f t="shared" si="12"/>
        <v>358449.74000000005</v>
      </c>
      <c r="H833" s="21">
        <v>0</v>
      </c>
      <c r="I833" s="21">
        <v>0</v>
      </c>
    </row>
    <row r="834" spans="1:9" ht="15" x14ac:dyDescent="0.25">
      <c r="A834" s="24" t="s">
        <v>1193</v>
      </c>
      <c r="B834" s="20">
        <v>0</v>
      </c>
      <c r="C834" s="21">
        <v>0</v>
      </c>
      <c r="D834" s="25">
        <v>555513.16999999993</v>
      </c>
      <c r="E834" s="25">
        <v>290215.26999999996</v>
      </c>
      <c r="F834" s="21">
        <v>0</v>
      </c>
      <c r="G834" s="22">
        <f t="shared" si="12"/>
        <v>265297.89999999997</v>
      </c>
      <c r="H834" s="21">
        <v>0</v>
      </c>
      <c r="I834" s="21">
        <v>0</v>
      </c>
    </row>
    <row r="835" spans="1:9" ht="15" x14ac:dyDescent="0.25">
      <c r="A835" s="24" t="s">
        <v>1194</v>
      </c>
      <c r="B835" s="20">
        <v>0</v>
      </c>
      <c r="C835" s="21">
        <v>0</v>
      </c>
      <c r="D835" s="25">
        <v>957807.84</v>
      </c>
      <c r="E835" s="25">
        <v>746866.94000000029</v>
      </c>
      <c r="F835" s="21">
        <v>0</v>
      </c>
      <c r="G835" s="22">
        <f t="shared" si="12"/>
        <v>210940.89999999967</v>
      </c>
      <c r="H835" s="21">
        <v>0</v>
      </c>
      <c r="I835" s="21">
        <v>0</v>
      </c>
    </row>
    <row r="836" spans="1:9" ht="15" x14ac:dyDescent="0.25">
      <c r="A836" s="24" t="s">
        <v>1195</v>
      </c>
      <c r="B836" s="20">
        <v>0</v>
      </c>
      <c r="C836" s="21">
        <v>0</v>
      </c>
      <c r="D836" s="25">
        <v>22592.9</v>
      </c>
      <c r="E836" s="25">
        <v>13629.2</v>
      </c>
      <c r="F836" s="21">
        <v>0</v>
      </c>
      <c r="G836" s="22">
        <f t="shared" si="12"/>
        <v>8963.7000000000007</v>
      </c>
      <c r="H836" s="21">
        <v>0</v>
      </c>
      <c r="I836" s="21">
        <v>0</v>
      </c>
    </row>
    <row r="837" spans="1:9" ht="15" x14ac:dyDescent="0.25">
      <c r="A837" s="24" t="s">
        <v>1196</v>
      </c>
      <c r="B837" s="20">
        <v>0</v>
      </c>
      <c r="C837" s="21">
        <v>0</v>
      </c>
      <c r="D837" s="25">
        <v>148787.1</v>
      </c>
      <c r="E837" s="25">
        <v>1253</v>
      </c>
      <c r="F837" s="21">
        <v>0</v>
      </c>
      <c r="G837" s="22">
        <f t="shared" si="12"/>
        <v>147534.1</v>
      </c>
      <c r="H837" s="21">
        <v>0</v>
      </c>
      <c r="I837" s="21">
        <v>0</v>
      </c>
    </row>
    <row r="838" spans="1:9" ht="15" x14ac:dyDescent="0.25">
      <c r="A838" s="24" t="s">
        <v>1197</v>
      </c>
      <c r="B838" s="20">
        <v>0</v>
      </c>
      <c r="C838" s="21">
        <v>0</v>
      </c>
      <c r="D838" s="25">
        <v>68572.899999999994</v>
      </c>
      <c r="E838" s="25">
        <v>23434.3</v>
      </c>
      <c r="F838" s="21">
        <v>0</v>
      </c>
      <c r="G838" s="22">
        <f t="shared" si="12"/>
        <v>45138.599999999991</v>
      </c>
      <c r="H838" s="21">
        <v>0</v>
      </c>
      <c r="I838" s="21">
        <v>0</v>
      </c>
    </row>
    <row r="839" spans="1:9" ht="15" x14ac:dyDescent="0.25">
      <c r="A839" s="24" t="s">
        <v>1198</v>
      </c>
      <c r="B839" s="20">
        <v>0</v>
      </c>
      <c r="C839" s="21">
        <v>0</v>
      </c>
      <c r="D839" s="25">
        <v>61738.6</v>
      </c>
      <c r="E839" s="25">
        <v>41676.9</v>
      </c>
      <c r="F839" s="21">
        <v>0</v>
      </c>
      <c r="G839" s="22">
        <f t="shared" ref="G839:G902" si="13">D839-E839</f>
        <v>20061.699999999997</v>
      </c>
      <c r="H839" s="21">
        <v>0</v>
      </c>
      <c r="I839" s="21">
        <v>0</v>
      </c>
    </row>
    <row r="840" spans="1:9" ht="15" x14ac:dyDescent="0.25">
      <c r="A840" s="24" t="s">
        <v>1199</v>
      </c>
      <c r="B840" s="20">
        <v>0</v>
      </c>
      <c r="C840" s="21">
        <v>0</v>
      </c>
      <c r="D840" s="25">
        <v>32165.1</v>
      </c>
      <c r="E840" s="25">
        <v>5096.8</v>
      </c>
      <c r="F840" s="21">
        <v>0</v>
      </c>
      <c r="G840" s="22">
        <f t="shared" si="13"/>
        <v>27068.3</v>
      </c>
      <c r="H840" s="21">
        <v>0</v>
      </c>
      <c r="I840" s="21">
        <v>0</v>
      </c>
    </row>
    <row r="841" spans="1:9" ht="15" x14ac:dyDescent="0.25">
      <c r="A841" s="24" t="s">
        <v>1200</v>
      </c>
      <c r="B841" s="20">
        <v>0</v>
      </c>
      <c r="C841" s="21">
        <v>0</v>
      </c>
      <c r="D841" s="25">
        <v>31517.200000000004</v>
      </c>
      <c r="E841" s="25">
        <v>0</v>
      </c>
      <c r="F841" s="21">
        <v>0</v>
      </c>
      <c r="G841" s="22">
        <f t="shared" si="13"/>
        <v>31517.200000000004</v>
      </c>
      <c r="H841" s="21">
        <v>0</v>
      </c>
      <c r="I841" s="21">
        <v>0</v>
      </c>
    </row>
    <row r="842" spans="1:9" ht="15" x14ac:dyDescent="0.25">
      <c r="A842" s="24" t="s">
        <v>1201</v>
      </c>
      <c r="B842" s="20">
        <v>0</v>
      </c>
      <c r="C842" s="21">
        <v>0</v>
      </c>
      <c r="D842" s="25">
        <v>67047.199999999997</v>
      </c>
      <c r="E842" s="25">
        <v>14313.099999999999</v>
      </c>
      <c r="F842" s="21">
        <v>0</v>
      </c>
      <c r="G842" s="22">
        <f t="shared" si="13"/>
        <v>52734.1</v>
      </c>
      <c r="H842" s="21">
        <v>0</v>
      </c>
      <c r="I842" s="21">
        <v>0</v>
      </c>
    </row>
    <row r="843" spans="1:9" ht="15" x14ac:dyDescent="0.25">
      <c r="A843" s="24" t="s">
        <v>1202</v>
      </c>
      <c r="B843" s="20">
        <v>0</v>
      </c>
      <c r="C843" s="21">
        <v>0</v>
      </c>
      <c r="D843" s="25">
        <v>42803.199999999997</v>
      </c>
      <c r="E843" s="25">
        <v>14598</v>
      </c>
      <c r="F843" s="21">
        <v>0</v>
      </c>
      <c r="G843" s="22">
        <f t="shared" si="13"/>
        <v>28205.199999999997</v>
      </c>
      <c r="H843" s="21">
        <v>0</v>
      </c>
      <c r="I843" s="21">
        <v>0</v>
      </c>
    </row>
    <row r="844" spans="1:9" ht="15" x14ac:dyDescent="0.25">
      <c r="A844" s="24" t="s">
        <v>1203</v>
      </c>
      <c r="B844" s="20">
        <v>0</v>
      </c>
      <c r="C844" s="21">
        <v>0</v>
      </c>
      <c r="D844" s="25">
        <v>52897.899999999994</v>
      </c>
      <c r="E844" s="25">
        <v>6305.37</v>
      </c>
      <c r="F844" s="21">
        <v>0</v>
      </c>
      <c r="G844" s="22">
        <f t="shared" si="13"/>
        <v>46592.529999999992</v>
      </c>
      <c r="H844" s="21">
        <v>0</v>
      </c>
      <c r="I844" s="21">
        <v>0</v>
      </c>
    </row>
    <row r="845" spans="1:9" ht="15" x14ac:dyDescent="0.25">
      <c r="A845" s="24" t="s">
        <v>1204</v>
      </c>
      <c r="B845" s="20">
        <v>0</v>
      </c>
      <c r="C845" s="21">
        <v>0</v>
      </c>
      <c r="D845" s="25">
        <v>37222.9</v>
      </c>
      <c r="E845" s="25">
        <v>0</v>
      </c>
      <c r="F845" s="21">
        <v>0</v>
      </c>
      <c r="G845" s="22">
        <f t="shared" si="13"/>
        <v>37222.9</v>
      </c>
      <c r="H845" s="21">
        <v>0</v>
      </c>
      <c r="I845" s="21">
        <v>0</v>
      </c>
    </row>
    <row r="846" spans="1:9" ht="15" x14ac:dyDescent="0.25">
      <c r="A846" s="24" t="s">
        <v>1205</v>
      </c>
      <c r="B846" s="20">
        <v>0</v>
      </c>
      <c r="C846" s="21">
        <v>0</v>
      </c>
      <c r="D846" s="25">
        <v>470367.04000000015</v>
      </c>
      <c r="E846" s="25">
        <v>324983.35000000009</v>
      </c>
      <c r="F846" s="21">
        <v>0</v>
      </c>
      <c r="G846" s="22">
        <f t="shared" si="13"/>
        <v>145383.69000000006</v>
      </c>
      <c r="H846" s="21">
        <v>0</v>
      </c>
      <c r="I846" s="21">
        <v>0</v>
      </c>
    </row>
    <row r="847" spans="1:9" ht="15" x14ac:dyDescent="0.25">
      <c r="A847" s="24" t="s">
        <v>1206</v>
      </c>
      <c r="B847" s="20">
        <v>0</v>
      </c>
      <c r="C847" s="21">
        <v>0</v>
      </c>
      <c r="D847" s="25">
        <v>231885.5</v>
      </c>
      <c r="E847" s="25">
        <v>132282.59999999998</v>
      </c>
      <c r="F847" s="21">
        <v>0</v>
      </c>
      <c r="G847" s="22">
        <f t="shared" si="13"/>
        <v>99602.900000000023</v>
      </c>
      <c r="H847" s="21">
        <v>0</v>
      </c>
      <c r="I847" s="21">
        <v>0</v>
      </c>
    </row>
    <row r="848" spans="1:9" ht="15" x14ac:dyDescent="0.25">
      <c r="A848" s="24" t="s">
        <v>1207</v>
      </c>
      <c r="B848" s="20">
        <v>0</v>
      </c>
      <c r="C848" s="21">
        <v>0</v>
      </c>
      <c r="D848" s="25">
        <v>47359.4</v>
      </c>
      <c r="E848" s="25">
        <v>677.46</v>
      </c>
      <c r="F848" s="21">
        <v>0</v>
      </c>
      <c r="G848" s="22">
        <f t="shared" si="13"/>
        <v>46681.94</v>
      </c>
      <c r="H848" s="21">
        <v>0</v>
      </c>
      <c r="I848" s="21">
        <v>0</v>
      </c>
    </row>
    <row r="849" spans="1:9" ht="15" x14ac:dyDescent="0.25">
      <c r="A849" s="24" t="s">
        <v>1208</v>
      </c>
      <c r="B849" s="20">
        <v>0</v>
      </c>
      <c r="C849" s="21">
        <v>0</v>
      </c>
      <c r="D849" s="25">
        <v>22064.13</v>
      </c>
      <c r="E849" s="25">
        <v>170.5</v>
      </c>
      <c r="F849" s="21">
        <v>0</v>
      </c>
      <c r="G849" s="22">
        <f t="shared" si="13"/>
        <v>21893.63</v>
      </c>
      <c r="H849" s="21">
        <v>0</v>
      </c>
      <c r="I849" s="21">
        <v>0</v>
      </c>
    </row>
    <row r="850" spans="1:9" ht="15" x14ac:dyDescent="0.25">
      <c r="A850" s="24" t="s">
        <v>1209</v>
      </c>
      <c r="B850" s="20">
        <v>0</v>
      </c>
      <c r="C850" s="21">
        <v>0</v>
      </c>
      <c r="D850" s="25">
        <v>75072.800000000003</v>
      </c>
      <c r="E850" s="25">
        <v>71480.800000000003</v>
      </c>
      <c r="F850" s="21">
        <v>0</v>
      </c>
      <c r="G850" s="22">
        <f t="shared" si="13"/>
        <v>3592</v>
      </c>
      <c r="H850" s="21">
        <v>0</v>
      </c>
      <c r="I850" s="21">
        <v>0</v>
      </c>
    </row>
    <row r="851" spans="1:9" ht="15" x14ac:dyDescent="0.25">
      <c r="A851" s="24" t="s">
        <v>1210</v>
      </c>
      <c r="B851" s="20">
        <v>0</v>
      </c>
      <c r="C851" s="21">
        <v>0</v>
      </c>
      <c r="D851" s="25">
        <v>95304.000000000015</v>
      </c>
      <c r="E851" s="25">
        <v>47619.6</v>
      </c>
      <c r="F851" s="21">
        <v>0</v>
      </c>
      <c r="G851" s="22">
        <f t="shared" si="13"/>
        <v>47684.400000000016</v>
      </c>
      <c r="H851" s="21">
        <v>0</v>
      </c>
      <c r="I851" s="21">
        <v>0</v>
      </c>
    </row>
    <row r="852" spans="1:9" ht="15" x14ac:dyDescent="0.25">
      <c r="A852" s="24" t="s">
        <v>1211</v>
      </c>
      <c r="B852" s="20">
        <v>0</v>
      </c>
      <c r="C852" s="21">
        <v>0</v>
      </c>
      <c r="D852" s="25">
        <v>295088.69999999995</v>
      </c>
      <c r="E852" s="25">
        <v>79182.7</v>
      </c>
      <c r="F852" s="21">
        <v>0</v>
      </c>
      <c r="G852" s="22">
        <f t="shared" si="13"/>
        <v>215905.99999999994</v>
      </c>
      <c r="H852" s="21">
        <v>0</v>
      </c>
      <c r="I852" s="21">
        <v>0</v>
      </c>
    </row>
    <row r="853" spans="1:9" ht="15" x14ac:dyDescent="0.25">
      <c r="A853" s="24" t="s">
        <v>1212</v>
      </c>
      <c r="B853" s="20">
        <v>0</v>
      </c>
      <c r="C853" s="21">
        <v>0</v>
      </c>
      <c r="D853" s="25">
        <v>21401.599999999999</v>
      </c>
      <c r="E853" s="25">
        <v>0</v>
      </c>
      <c r="F853" s="21">
        <v>0</v>
      </c>
      <c r="G853" s="22">
        <f t="shared" si="13"/>
        <v>21401.599999999999</v>
      </c>
      <c r="H853" s="21">
        <v>0</v>
      </c>
      <c r="I853" s="21">
        <v>0</v>
      </c>
    </row>
    <row r="854" spans="1:9" ht="15" x14ac:dyDescent="0.25">
      <c r="A854" s="24" t="s">
        <v>1213</v>
      </c>
      <c r="B854" s="20">
        <v>0</v>
      </c>
      <c r="C854" s="21">
        <v>0</v>
      </c>
      <c r="D854" s="25">
        <v>265221.00000000006</v>
      </c>
      <c r="E854" s="25">
        <v>205870.2</v>
      </c>
      <c r="F854" s="21">
        <v>0</v>
      </c>
      <c r="G854" s="22">
        <f t="shared" si="13"/>
        <v>59350.800000000047</v>
      </c>
      <c r="H854" s="21">
        <v>0</v>
      </c>
      <c r="I854" s="21">
        <v>0</v>
      </c>
    </row>
    <row r="855" spans="1:9" ht="15" x14ac:dyDescent="0.25">
      <c r="A855" s="24" t="s">
        <v>1214</v>
      </c>
      <c r="B855" s="20">
        <v>0</v>
      </c>
      <c r="C855" s="21">
        <v>0</v>
      </c>
      <c r="D855" s="25">
        <v>269108.40000000002</v>
      </c>
      <c r="E855" s="25">
        <v>230178.49999999997</v>
      </c>
      <c r="F855" s="21">
        <v>0</v>
      </c>
      <c r="G855" s="22">
        <f t="shared" si="13"/>
        <v>38929.900000000052</v>
      </c>
      <c r="H855" s="21">
        <v>0</v>
      </c>
      <c r="I855" s="21">
        <v>0</v>
      </c>
    </row>
    <row r="856" spans="1:9" ht="15" x14ac:dyDescent="0.25">
      <c r="A856" s="24" t="s">
        <v>1215</v>
      </c>
      <c r="B856" s="20">
        <v>0</v>
      </c>
      <c r="C856" s="21">
        <v>0</v>
      </c>
      <c r="D856" s="25">
        <v>69734.939999999988</v>
      </c>
      <c r="E856" s="25">
        <v>5959.2000000000007</v>
      </c>
      <c r="F856" s="21">
        <v>0</v>
      </c>
      <c r="G856" s="22">
        <f t="shared" si="13"/>
        <v>63775.739999999991</v>
      </c>
      <c r="H856" s="21">
        <v>0</v>
      </c>
      <c r="I856" s="21">
        <v>0</v>
      </c>
    </row>
    <row r="857" spans="1:9" ht="15" x14ac:dyDescent="0.25">
      <c r="A857" s="24" t="s">
        <v>1216</v>
      </c>
      <c r="B857" s="20">
        <v>0</v>
      </c>
      <c r="C857" s="21">
        <v>0</v>
      </c>
      <c r="D857" s="25">
        <v>45206.7</v>
      </c>
      <c r="E857" s="25">
        <v>0</v>
      </c>
      <c r="F857" s="21">
        <v>0</v>
      </c>
      <c r="G857" s="22">
        <f t="shared" si="13"/>
        <v>45206.7</v>
      </c>
      <c r="H857" s="21">
        <v>0</v>
      </c>
      <c r="I857" s="21">
        <v>0</v>
      </c>
    </row>
    <row r="858" spans="1:9" ht="15" x14ac:dyDescent="0.25">
      <c r="A858" s="24" t="s">
        <v>1217</v>
      </c>
      <c r="B858" s="20">
        <v>0</v>
      </c>
      <c r="C858" s="21">
        <v>0</v>
      </c>
      <c r="D858" s="25">
        <v>37034.799999999996</v>
      </c>
      <c r="E858" s="25">
        <v>0</v>
      </c>
      <c r="F858" s="21">
        <v>0</v>
      </c>
      <c r="G858" s="22">
        <f t="shared" si="13"/>
        <v>37034.799999999996</v>
      </c>
      <c r="H858" s="21">
        <v>0</v>
      </c>
      <c r="I858" s="21">
        <v>0</v>
      </c>
    </row>
    <row r="859" spans="1:9" ht="15" x14ac:dyDescent="0.25">
      <c r="A859" s="24" t="s">
        <v>1218</v>
      </c>
      <c r="B859" s="20">
        <v>0</v>
      </c>
      <c r="C859" s="21">
        <v>0</v>
      </c>
      <c r="D859" s="25">
        <v>29698.9</v>
      </c>
      <c r="E859" s="25">
        <v>4328</v>
      </c>
      <c r="F859" s="21">
        <v>0</v>
      </c>
      <c r="G859" s="22">
        <f t="shared" si="13"/>
        <v>25370.9</v>
      </c>
      <c r="H859" s="21">
        <v>0</v>
      </c>
      <c r="I859" s="21">
        <v>0</v>
      </c>
    </row>
    <row r="860" spans="1:9" ht="15" x14ac:dyDescent="0.25">
      <c r="A860" s="24" t="s">
        <v>1219</v>
      </c>
      <c r="B860" s="20">
        <v>0</v>
      </c>
      <c r="C860" s="21">
        <v>0</v>
      </c>
      <c r="D860" s="25">
        <v>978045.63000000024</v>
      </c>
      <c r="E860" s="25">
        <v>899548.93000000052</v>
      </c>
      <c r="F860" s="21">
        <v>0</v>
      </c>
      <c r="G860" s="22">
        <f t="shared" si="13"/>
        <v>78496.699999999721</v>
      </c>
      <c r="H860" s="21">
        <v>0</v>
      </c>
      <c r="I860" s="21">
        <v>0</v>
      </c>
    </row>
    <row r="861" spans="1:9" ht="15" x14ac:dyDescent="0.25">
      <c r="A861" s="24" t="s">
        <v>1220</v>
      </c>
      <c r="B861" s="20">
        <v>0</v>
      </c>
      <c r="C861" s="21">
        <v>0</v>
      </c>
      <c r="D861" s="25">
        <v>20983.599999999999</v>
      </c>
      <c r="E861" s="25">
        <v>0</v>
      </c>
      <c r="F861" s="21">
        <v>0</v>
      </c>
      <c r="G861" s="22">
        <f t="shared" si="13"/>
        <v>20983.599999999999</v>
      </c>
      <c r="H861" s="21">
        <v>0</v>
      </c>
      <c r="I861" s="21">
        <v>0</v>
      </c>
    </row>
    <row r="862" spans="1:9" ht="15" x14ac:dyDescent="0.25">
      <c r="A862" s="24" t="s">
        <v>1221</v>
      </c>
      <c r="B862" s="20">
        <v>0</v>
      </c>
      <c r="C862" s="21">
        <v>0</v>
      </c>
      <c r="D862" s="25">
        <v>57642.2</v>
      </c>
      <c r="E862" s="25">
        <v>12094.900000000001</v>
      </c>
      <c r="F862" s="21">
        <v>0</v>
      </c>
      <c r="G862" s="22">
        <f t="shared" si="13"/>
        <v>45547.299999999996</v>
      </c>
      <c r="H862" s="21">
        <v>0</v>
      </c>
      <c r="I862" s="21">
        <v>0</v>
      </c>
    </row>
    <row r="863" spans="1:9" ht="15" x14ac:dyDescent="0.25">
      <c r="A863" s="24" t="s">
        <v>1222</v>
      </c>
      <c r="B863" s="20">
        <v>0</v>
      </c>
      <c r="C863" s="21">
        <v>0</v>
      </c>
      <c r="D863" s="25">
        <v>39271.1</v>
      </c>
      <c r="E863" s="25">
        <v>814.80000000000007</v>
      </c>
      <c r="F863" s="21">
        <v>0</v>
      </c>
      <c r="G863" s="22">
        <f t="shared" si="13"/>
        <v>38456.299999999996</v>
      </c>
      <c r="H863" s="21">
        <v>0</v>
      </c>
      <c r="I863" s="21">
        <v>0</v>
      </c>
    </row>
    <row r="864" spans="1:9" ht="15" x14ac:dyDescent="0.25">
      <c r="A864" s="24" t="s">
        <v>1223</v>
      </c>
      <c r="B864" s="20">
        <v>0</v>
      </c>
      <c r="C864" s="21">
        <v>0</v>
      </c>
      <c r="D864" s="25">
        <v>26856.5</v>
      </c>
      <c r="E864" s="25">
        <v>0</v>
      </c>
      <c r="F864" s="21">
        <v>0</v>
      </c>
      <c r="G864" s="22">
        <f t="shared" si="13"/>
        <v>26856.5</v>
      </c>
      <c r="H864" s="21">
        <v>0</v>
      </c>
      <c r="I864" s="21">
        <v>0</v>
      </c>
    </row>
    <row r="865" spans="1:9" ht="15" x14ac:dyDescent="0.25">
      <c r="A865" s="24" t="s">
        <v>1224</v>
      </c>
      <c r="B865" s="20">
        <v>0</v>
      </c>
      <c r="C865" s="21">
        <v>0</v>
      </c>
      <c r="D865" s="25">
        <v>14810.4</v>
      </c>
      <c r="E865" s="25">
        <v>0</v>
      </c>
      <c r="F865" s="21">
        <v>0</v>
      </c>
      <c r="G865" s="22">
        <f t="shared" si="13"/>
        <v>14810.4</v>
      </c>
      <c r="H865" s="21">
        <v>0</v>
      </c>
      <c r="I865" s="21">
        <v>0</v>
      </c>
    </row>
    <row r="866" spans="1:9" ht="15" x14ac:dyDescent="0.25">
      <c r="A866" s="24" t="s">
        <v>1225</v>
      </c>
      <c r="B866" s="20">
        <v>0</v>
      </c>
      <c r="C866" s="21">
        <v>0</v>
      </c>
      <c r="D866" s="25">
        <v>805736.8</v>
      </c>
      <c r="E866" s="25">
        <v>596349.44000000006</v>
      </c>
      <c r="F866" s="21">
        <v>0</v>
      </c>
      <c r="G866" s="22">
        <f t="shared" si="13"/>
        <v>209387.36</v>
      </c>
      <c r="H866" s="21">
        <v>0</v>
      </c>
      <c r="I866" s="21">
        <v>0</v>
      </c>
    </row>
    <row r="867" spans="1:9" ht="15" x14ac:dyDescent="0.25">
      <c r="A867" s="24" t="s">
        <v>1226</v>
      </c>
      <c r="B867" s="20">
        <v>0</v>
      </c>
      <c r="C867" s="21">
        <v>0</v>
      </c>
      <c r="D867" s="25">
        <v>273476.49999999994</v>
      </c>
      <c r="E867" s="25">
        <v>22423.7</v>
      </c>
      <c r="F867" s="21">
        <v>0</v>
      </c>
      <c r="G867" s="22">
        <f t="shared" si="13"/>
        <v>251052.79999999993</v>
      </c>
      <c r="H867" s="21">
        <v>0</v>
      </c>
      <c r="I867" s="21">
        <v>0</v>
      </c>
    </row>
    <row r="868" spans="1:9" ht="15" x14ac:dyDescent="0.25">
      <c r="A868" s="24" t="s">
        <v>1227</v>
      </c>
      <c r="B868" s="20">
        <v>0</v>
      </c>
      <c r="C868" s="21">
        <v>0</v>
      </c>
      <c r="D868" s="25">
        <v>380534.85999999981</v>
      </c>
      <c r="E868" s="25">
        <v>192302.19999999998</v>
      </c>
      <c r="F868" s="21">
        <v>0</v>
      </c>
      <c r="G868" s="22">
        <f t="shared" si="13"/>
        <v>188232.65999999983</v>
      </c>
      <c r="H868" s="21">
        <v>0</v>
      </c>
      <c r="I868" s="21">
        <v>0</v>
      </c>
    </row>
    <row r="869" spans="1:9" ht="15" x14ac:dyDescent="0.25">
      <c r="A869" s="24" t="s">
        <v>1228</v>
      </c>
      <c r="B869" s="20">
        <v>0</v>
      </c>
      <c r="C869" s="21">
        <v>0</v>
      </c>
      <c r="D869" s="25">
        <v>20252.099999999999</v>
      </c>
      <c r="E869" s="25">
        <v>15658.5</v>
      </c>
      <c r="F869" s="21">
        <v>0</v>
      </c>
      <c r="G869" s="22">
        <f t="shared" si="13"/>
        <v>4593.5999999999985</v>
      </c>
      <c r="H869" s="21">
        <v>0</v>
      </c>
      <c r="I869" s="21">
        <v>0</v>
      </c>
    </row>
    <row r="870" spans="1:9" ht="15" x14ac:dyDescent="0.25">
      <c r="A870" s="24" t="s">
        <v>1229</v>
      </c>
      <c r="B870" s="20">
        <v>0</v>
      </c>
      <c r="C870" s="21">
        <v>0</v>
      </c>
      <c r="D870" s="25">
        <v>160835.95000000001</v>
      </c>
      <c r="E870" s="25">
        <v>85973.599999999991</v>
      </c>
      <c r="F870" s="21">
        <v>0</v>
      </c>
      <c r="G870" s="22">
        <f t="shared" si="13"/>
        <v>74862.35000000002</v>
      </c>
      <c r="H870" s="21">
        <v>0</v>
      </c>
      <c r="I870" s="21">
        <v>0</v>
      </c>
    </row>
    <row r="871" spans="1:9" ht="15" x14ac:dyDescent="0.25">
      <c r="A871" s="24" t="s">
        <v>1230</v>
      </c>
      <c r="B871" s="20">
        <v>0</v>
      </c>
      <c r="C871" s="21">
        <v>0</v>
      </c>
      <c r="D871" s="25">
        <v>36752.520000000004</v>
      </c>
      <c r="E871" s="25">
        <v>22903.800000000003</v>
      </c>
      <c r="F871" s="21">
        <v>0</v>
      </c>
      <c r="G871" s="22">
        <f t="shared" si="13"/>
        <v>13848.720000000001</v>
      </c>
      <c r="H871" s="21">
        <v>0</v>
      </c>
      <c r="I871" s="21">
        <v>0</v>
      </c>
    </row>
    <row r="872" spans="1:9" ht="15" x14ac:dyDescent="0.25">
      <c r="A872" s="24" t="s">
        <v>1231</v>
      </c>
      <c r="B872" s="20">
        <v>0</v>
      </c>
      <c r="C872" s="21">
        <v>0</v>
      </c>
      <c r="D872" s="25">
        <v>107655.9</v>
      </c>
      <c r="E872" s="25">
        <v>36612.110000000008</v>
      </c>
      <c r="F872" s="21">
        <v>0</v>
      </c>
      <c r="G872" s="22">
        <f t="shared" si="13"/>
        <v>71043.789999999979</v>
      </c>
      <c r="H872" s="21">
        <v>0</v>
      </c>
      <c r="I872" s="21">
        <v>0</v>
      </c>
    </row>
    <row r="873" spans="1:9" ht="15" x14ac:dyDescent="0.25">
      <c r="A873" s="24" t="s">
        <v>1232</v>
      </c>
      <c r="B873" s="20">
        <v>0</v>
      </c>
      <c r="C873" s="21">
        <v>0</v>
      </c>
      <c r="D873" s="25">
        <v>76974.7</v>
      </c>
      <c r="E873" s="25">
        <v>37195.199999999997</v>
      </c>
      <c r="F873" s="21">
        <v>0</v>
      </c>
      <c r="G873" s="22">
        <f t="shared" si="13"/>
        <v>39779.5</v>
      </c>
      <c r="H873" s="21">
        <v>0</v>
      </c>
      <c r="I873" s="21">
        <v>0</v>
      </c>
    </row>
    <row r="874" spans="1:9" ht="15" x14ac:dyDescent="0.25">
      <c r="A874" s="24" t="s">
        <v>1233</v>
      </c>
      <c r="B874" s="20">
        <v>0</v>
      </c>
      <c r="C874" s="21">
        <v>0</v>
      </c>
      <c r="D874" s="25">
        <v>87257.5</v>
      </c>
      <c r="E874" s="25">
        <v>22522.7</v>
      </c>
      <c r="F874" s="21">
        <v>0</v>
      </c>
      <c r="G874" s="22">
        <f t="shared" si="13"/>
        <v>64734.8</v>
      </c>
      <c r="H874" s="21">
        <v>0</v>
      </c>
      <c r="I874" s="21">
        <v>0</v>
      </c>
    </row>
    <row r="875" spans="1:9" ht="15" x14ac:dyDescent="0.25">
      <c r="A875" s="24" t="s">
        <v>1234</v>
      </c>
      <c r="B875" s="20">
        <v>0</v>
      </c>
      <c r="C875" s="21">
        <v>0</v>
      </c>
      <c r="D875" s="25">
        <v>259205.2</v>
      </c>
      <c r="E875" s="25">
        <v>94420.799999999988</v>
      </c>
      <c r="F875" s="21">
        <v>0</v>
      </c>
      <c r="G875" s="22">
        <f t="shared" si="13"/>
        <v>164784.40000000002</v>
      </c>
      <c r="H875" s="21">
        <v>0</v>
      </c>
      <c r="I875" s="21">
        <v>0</v>
      </c>
    </row>
    <row r="876" spans="1:9" ht="15" x14ac:dyDescent="0.25">
      <c r="A876" s="24" t="s">
        <v>1235</v>
      </c>
      <c r="B876" s="20">
        <v>0</v>
      </c>
      <c r="C876" s="21">
        <v>0</v>
      </c>
      <c r="D876" s="25">
        <v>56324</v>
      </c>
      <c r="E876" s="25">
        <v>8109.2</v>
      </c>
      <c r="F876" s="21">
        <v>0</v>
      </c>
      <c r="G876" s="22">
        <f t="shared" si="13"/>
        <v>48214.8</v>
      </c>
      <c r="H876" s="21">
        <v>0</v>
      </c>
      <c r="I876" s="21">
        <v>0</v>
      </c>
    </row>
    <row r="877" spans="1:9" ht="15" x14ac:dyDescent="0.25">
      <c r="A877" s="24" t="s">
        <v>1236</v>
      </c>
      <c r="B877" s="20">
        <v>0</v>
      </c>
      <c r="C877" s="21">
        <v>0</v>
      </c>
      <c r="D877" s="25">
        <v>116532.13</v>
      </c>
      <c r="E877" s="25">
        <v>36565.300000000003</v>
      </c>
      <c r="F877" s="21">
        <v>0</v>
      </c>
      <c r="G877" s="22">
        <f t="shared" si="13"/>
        <v>79966.83</v>
      </c>
      <c r="H877" s="21">
        <v>0</v>
      </c>
      <c r="I877" s="21">
        <v>0</v>
      </c>
    </row>
    <row r="878" spans="1:9" ht="15" x14ac:dyDescent="0.25">
      <c r="A878" s="24" t="s">
        <v>1237</v>
      </c>
      <c r="B878" s="20">
        <v>0</v>
      </c>
      <c r="C878" s="21">
        <v>0</v>
      </c>
      <c r="D878" s="25">
        <v>115138.09999999999</v>
      </c>
      <c r="E878" s="25">
        <v>52765.55</v>
      </c>
      <c r="F878" s="21">
        <v>0</v>
      </c>
      <c r="G878" s="22">
        <f t="shared" si="13"/>
        <v>62372.549999999988</v>
      </c>
      <c r="H878" s="21">
        <v>0</v>
      </c>
      <c r="I878" s="21">
        <v>0</v>
      </c>
    </row>
    <row r="879" spans="1:9" ht="15" x14ac:dyDescent="0.25">
      <c r="A879" s="24" t="s">
        <v>1238</v>
      </c>
      <c r="B879" s="20">
        <v>0</v>
      </c>
      <c r="C879" s="21">
        <v>0</v>
      </c>
      <c r="D879" s="25">
        <v>62921.78</v>
      </c>
      <c r="E879" s="25">
        <v>43962.680000000008</v>
      </c>
      <c r="F879" s="21">
        <v>0</v>
      </c>
      <c r="G879" s="22">
        <f t="shared" si="13"/>
        <v>18959.099999999991</v>
      </c>
      <c r="H879" s="21">
        <v>0</v>
      </c>
      <c r="I879" s="21">
        <v>0</v>
      </c>
    </row>
    <row r="880" spans="1:9" ht="15" x14ac:dyDescent="0.25">
      <c r="A880" s="24" t="s">
        <v>1239</v>
      </c>
      <c r="B880" s="20">
        <v>0</v>
      </c>
      <c r="C880" s="21">
        <v>0</v>
      </c>
      <c r="D880" s="25">
        <v>86275.199999999983</v>
      </c>
      <c r="E880" s="25">
        <v>40650.799999999996</v>
      </c>
      <c r="F880" s="21">
        <v>0</v>
      </c>
      <c r="G880" s="22">
        <f t="shared" si="13"/>
        <v>45624.399999999987</v>
      </c>
      <c r="H880" s="21">
        <v>0</v>
      </c>
      <c r="I880" s="21">
        <v>0</v>
      </c>
    </row>
    <row r="881" spans="1:9" ht="15" x14ac:dyDescent="0.25">
      <c r="A881" s="24" t="s">
        <v>1240</v>
      </c>
      <c r="B881" s="20">
        <v>0</v>
      </c>
      <c r="C881" s="21">
        <v>0</v>
      </c>
      <c r="D881" s="25">
        <v>19823.650000000001</v>
      </c>
      <c r="E881" s="25">
        <v>6656.2999999999993</v>
      </c>
      <c r="F881" s="21">
        <v>0</v>
      </c>
      <c r="G881" s="22">
        <f t="shared" si="13"/>
        <v>13167.350000000002</v>
      </c>
      <c r="H881" s="21">
        <v>0</v>
      </c>
      <c r="I881" s="21">
        <v>0</v>
      </c>
    </row>
    <row r="882" spans="1:9" ht="15" x14ac:dyDescent="0.25">
      <c r="A882" s="24" t="s">
        <v>1241</v>
      </c>
      <c r="B882" s="20">
        <v>0</v>
      </c>
      <c r="C882" s="21">
        <v>0</v>
      </c>
      <c r="D882" s="25">
        <v>55844.800000000003</v>
      </c>
      <c r="E882" s="25">
        <v>16900.5</v>
      </c>
      <c r="F882" s="21">
        <v>0</v>
      </c>
      <c r="G882" s="22">
        <f t="shared" si="13"/>
        <v>38944.300000000003</v>
      </c>
      <c r="H882" s="21">
        <v>0</v>
      </c>
      <c r="I882" s="21">
        <v>0</v>
      </c>
    </row>
    <row r="883" spans="1:9" ht="15" x14ac:dyDescent="0.25">
      <c r="A883" s="24" t="s">
        <v>1242</v>
      </c>
      <c r="B883" s="20">
        <v>0</v>
      </c>
      <c r="C883" s="21">
        <v>0</v>
      </c>
      <c r="D883" s="25">
        <v>33189.199999999997</v>
      </c>
      <c r="E883" s="25">
        <v>0</v>
      </c>
      <c r="F883" s="21">
        <v>0</v>
      </c>
      <c r="G883" s="22">
        <f t="shared" si="13"/>
        <v>33189.199999999997</v>
      </c>
      <c r="H883" s="21">
        <v>0</v>
      </c>
      <c r="I883" s="21">
        <v>0</v>
      </c>
    </row>
    <row r="884" spans="1:9" ht="15" x14ac:dyDescent="0.25">
      <c r="A884" s="24" t="s">
        <v>1243</v>
      </c>
      <c r="B884" s="20">
        <v>0</v>
      </c>
      <c r="C884" s="21">
        <v>0</v>
      </c>
      <c r="D884" s="25">
        <v>818133.90000000014</v>
      </c>
      <c r="E884" s="25">
        <v>679182.29999999981</v>
      </c>
      <c r="F884" s="21">
        <v>0</v>
      </c>
      <c r="G884" s="22">
        <f t="shared" si="13"/>
        <v>138951.60000000033</v>
      </c>
      <c r="H884" s="21">
        <v>0</v>
      </c>
      <c r="I884" s="21">
        <v>0</v>
      </c>
    </row>
    <row r="885" spans="1:9" ht="15" x14ac:dyDescent="0.25">
      <c r="A885" s="24" t="s">
        <v>1244</v>
      </c>
      <c r="B885" s="20">
        <v>0</v>
      </c>
      <c r="C885" s="21">
        <v>0</v>
      </c>
      <c r="D885" s="25">
        <v>20774.599999999999</v>
      </c>
      <c r="E885" s="25">
        <v>0</v>
      </c>
      <c r="F885" s="21">
        <v>0</v>
      </c>
      <c r="G885" s="22">
        <f t="shared" si="13"/>
        <v>20774.599999999999</v>
      </c>
      <c r="H885" s="21">
        <v>0</v>
      </c>
      <c r="I885" s="21">
        <v>0</v>
      </c>
    </row>
    <row r="886" spans="1:9" ht="15" x14ac:dyDescent="0.25">
      <c r="A886" s="24" t="s">
        <v>1245</v>
      </c>
      <c r="B886" s="20">
        <v>0</v>
      </c>
      <c r="C886" s="21">
        <v>0</v>
      </c>
      <c r="D886" s="25">
        <v>50996</v>
      </c>
      <c r="E886" s="25">
        <v>472.8</v>
      </c>
      <c r="F886" s="21">
        <v>0</v>
      </c>
      <c r="G886" s="22">
        <f t="shared" si="13"/>
        <v>50523.199999999997</v>
      </c>
      <c r="H886" s="21">
        <v>0</v>
      </c>
      <c r="I886" s="21">
        <v>0</v>
      </c>
    </row>
    <row r="887" spans="1:9" ht="15" x14ac:dyDescent="0.25">
      <c r="A887" s="24" t="s">
        <v>1246</v>
      </c>
      <c r="B887" s="20">
        <v>0</v>
      </c>
      <c r="C887" s="21">
        <v>0</v>
      </c>
      <c r="D887" s="25">
        <v>17716.800000000003</v>
      </c>
      <c r="E887" s="25">
        <v>9527.2000000000007</v>
      </c>
      <c r="F887" s="21">
        <v>0</v>
      </c>
      <c r="G887" s="22">
        <f t="shared" si="13"/>
        <v>8189.6000000000022</v>
      </c>
      <c r="H887" s="21">
        <v>0</v>
      </c>
      <c r="I887" s="21">
        <v>0</v>
      </c>
    </row>
    <row r="888" spans="1:9" ht="15" x14ac:dyDescent="0.25">
      <c r="A888" s="24" t="s">
        <v>1247</v>
      </c>
      <c r="B888" s="20">
        <v>0</v>
      </c>
      <c r="C888" s="21">
        <v>0</v>
      </c>
      <c r="D888" s="25">
        <v>144304.04999999999</v>
      </c>
      <c r="E888" s="25">
        <v>22062.78</v>
      </c>
      <c r="F888" s="21">
        <v>0</v>
      </c>
      <c r="G888" s="22">
        <f t="shared" si="13"/>
        <v>122241.26999999999</v>
      </c>
      <c r="H888" s="21">
        <v>0</v>
      </c>
      <c r="I888" s="21">
        <v>0</v>
      </c>
    </row>
    <row r="889" spans="1:9" ht="15" x14ac:dyDescent="0.25">
      <c r="A889" s="24" t="s">
        <v>1248</v>
      </c>
      <c r="B889" s="20">
        <v>0</v>
      </c>
      <c r="C889" s="21">
        <v>0</v>
      </c>
      <c r="D889" s="25">
        <v>84271.099999999991</v>
      </c>
      <c r="E889" s="25">
        <v>56881.429999999993</v>
      </c>
      <c r="F889" s="21">
        <v>0</v>
      </c>
      <c r="G889" s="22">
        <f t="shared" si="13"/>
        <v>27389.67</v>
      </c>
      <c r="H889" s="21">
        <v>0</v>
      </c>
      <c r="I889" s="21">
        <v>0</v>
      </c>
    </row>
    <row r="890" spans="1:9" ht="15" x14ac:dyDescent="0.25">
      <c r="A890" s="24" t="s">
        <v>1249</v>
      </c>
      <c r="B890" s="20">
        <v>0</v>
      </c>
      <c r="C890" s="21">
        <v>0</v>
      </c>
      <c r="D890" s="25">
        <v>54854.14</v>
      </c>
      <c r="E890" s="25">
        <v>23114.879999999997</v>
      </c>
      <c r="F890" s="21">
        <v>0</v>
      </c>
      <c r="G890" s="22">
        <f t="shared" si="13"/>
        <v>31739.260000000002</v>
      </c>
      <c r="H890" s="21">
        <v>0</v>
      </c>
      <c r="I890" s="21">
        <v>0</v>
      </c>
    </row>
    <row r="891" spans="1:9" ht="15" x14ac:dyDescent="0.25">
      <c r="A891" s="24" t="s">
        <v>1250</v>
      </c>
      <c r="B891" s="20">
        <v>0</v>
      </c>
      <c r="C891" s="21">
        <v>0</v>
      </c>
      <c r="D891" s="25">
        <v>18162.099999999999</v>
      </c>
      <c r="E891" s="25">
        <v>17812.599999999999</v>
      </c>
      <c r="F891" s="21">
        <v>0</v>
      </c>
      <c r="G891" s="22">
        <f t="shared" si="13"/>
        <v>349.5</v>
      </c>
      <c r="H891" s="21">
        <v>0</v>
      </c>
      <c r="I891" s="21">
        <v>0</v>
      </c>
    </row>
    <row r="892" spans="1:9" ht="15" x14ac:dyDescent="0.25">
      <c r="A892" s="24" t="s">
        <v>1251</v>
      </c>
      <c r="B892" s="20">
        <v>0</v>
      </c>
      <c r="C892" s="21">
        <v>0</v>
      </c>
      <c r="D892" s="25">
        <v>50578</v>
      </c>
      <c r="E892" s="25">
        <v>4980</v>
      </c>
      <c r="F892" s="21">
        <v>0</v>
      </c>
      <c r="G892" s="22">
        <f t="shared" si="13"/>
        <v>45598</v>
      </c>
      <c r="H892" s="21">
        <v>0</v>
      </c>
      <c r="I892" s="21">
        <v>0</v>
      </c>
    </row>
    <row r="893" spans="1:9" ht="15" x14ac:dyDescent="0.25">
      <c r="A893" s="24" t="s">
        <v>1252</v>
      </c>
      <c r="B893" s="20">
        <v>0</v>
      </c>
      <c r="C893" s="21">
        <v>0</v>
      </c>
      <c r="D893" s="25">
        <v>29573.5</v>
      </c>
      <c r="E893" s="25">
        <v>11852.400000000001</v>
      </c>
      <c r="F893" s="21">
        <v>0</v>
      </c>
      <c r="G893" s="22">
        <f t="shared" si="13"/>
        <v>17721.099999999999</v>
      </c>
      <c r="H893" s="21">
        <v>0</v>
      </c>
      <c r="I893" s="21">
        <v>0</v>
      </c>
    </row>
    <row r="894" spans="1:9" ht="15" x14ac:dyDescent="0.25">
      <c r="A894" s="24" t="s">
        <v>1253</v>
      </c>
      <c r="B894" s="20">
        <v>0</v>
      </c>
      <c r="C894" s="21">
        <v>0</v>
      </c>
      <c r="D894" s="25">
        <v>67484.010000000009</v>
      </c>
      <c r="E894" s="25">
        <v>14927.099999999999</v>
      </c>
      <c r="F894" s="21">
        <v>0</v>
      </c>
      <c r="G894" s="22">
        <f t="shared" si="13"/>
        <v>52556.910000000011</v>
      </c>
      <c r="H894" s="21">
        <v>0</v>
      </c>
      <c r="I894" s="21">
        <v>0</v>
      </c>
    </row>
    <row r="895" spans="1:9" ht="15" x14ac:dyDescent="0.25">
      <c r="A895" s="24" t="s">
        <v>1254</v>
      </c>
      <c r="B895" s="20">
        <v>0</v>
      </c>
      <c r="C895" s="21">
        <v>0</v>
      </c>
      <c r="D895" s="25">
        <v>44809.599999999999</v>
      </c>
      <c r="E895" s="25">
        <v>5344.3</v>
      </c>
      <c r="F895" s="21">
        <v>0</v>
      </c>
      <c r="G895" s="22">
        <f t="shared" si="13"/>
        <v>39465.299999999996</v>
      </c>
      <c r="H895" s="21">
        <v>0</v>
      </c>
      <c r="I895" s="21">
        <v>0</v>
      </c>
    </row>
    <row r="896" spans="1:9" ht="15" x14ac:dyDescent="0.25">
      <c r="A896" s="24" t="s">
        <v>1255</v>
      </c>
      <c r="B896" s="20">
        <v>0</v>
      </c>
      <c r="C896" s="21">
        <v>0</v>
      </c>
      <c r="D896" s="25">
        <v>239346.8</v>
      </c>
      <c r="E896" s="25">
        <v>46921.1</v>
      </c>
      <c r="F896" s="21">
        <v>0</v>
      </c>
      <c r="G896" s="22">
        <f t="shared" si="13"/>
        <v>192425.69999999998</v>
      </c>
      <c r="H896" s="21">
        <v>0</v>
      </c>
      <c r="I896" s="21">
        <v>0</v>
      </c>
    </row>
    <row r="897" spans="1:9" ht="15" x14ac:dyDescent="0.25">
      <c r="A897" s="24" t="s">
        <v>1256</v>
      </c>
      <c r="B897" s="20">
        <v>0</v>
      </c>
      <c r="C897" s="21">
        <v>0</v>
      </c>
      <c r="D897" s="25">
        <v>61404.2</v>
      </c>
      <c r="E897" s="25">
        <v>34420.6</v>
      </c>
      <c r="F897" s="21">
        <v>0</v>
      </c>
      <c r="G897" s="22">
        <f t="shared" si="13"/>
        <v>26983.599999999999</v>
      </c>
      <c r="H897" s="21">
        <v>0</v>
      </c>
      <c r="I897" s="21">
        <v>0</v>
      </c>
    </row>
    <row r="898" spans="1:9" ht="15" x14ac:dyDescent="0.25">
      <c r="A898" s="24" t="s">
        <v>1257</v>
      </c>
      <c r="B898" s="20">
        <v>0</v>
      </c>
      <c r="C898" s="21">
        <v>0</v>
      </c>
      <c r="D898" s="25">
        <v>14567.8</v>
      </c>
      <c r="E898" s="25">
        <v>7077.5</v>
      </c>
      <c r="F898" s="21">
        <v>0</v>
      </c>
      <c r="G898" s="22">
        <f t="shared" si="13"/>
        <v>7490.2999999999993</v>
      </c>
      <c r="H898" s="21">
        <v>0</v>
      </c>
      <c r="I898" s="21">
        <v>0</v>
      </c>
    </row>
    <row r="899" spans="1:9" ht="15" x14ac:dyDescent="0.25">
      <c r="A899" s="24" t="s">
        <v>1258</v>
      </c>
      <c r="B899" s="20">
        <v>0</v>
      </c>
      <c r="C899" s="21">
        <v>0</v>
      </c>
      <c r="D899" s="25">
        <v>31402</v>
      </c>
      <c r="E899" s="25">
        <v>15317</v>
      </c>
      <c r="F899" s="21">
        <v>0</v>
      </c>
      <c r="G899" s="22">
        <f t="shared" si="13"/>
        <v>16085</v>
      </c>
      <c r="H899" s="21">
        <v>0</v>
      </c>
      <c r="I899" s="21">
        <v>0</v>
      </c>
    </row>
    <row r="900" spans="1:9" ht="15" x14ac:dyDescent="0.25">
      <c r="A900" s="24" t="s">
        <v>1259</v>
      </c>
      <c r="B900" s="20">
        <v>0</v>
      </c>
      <c r="C900" s="21">
        <v>0</v>
      </c>
      <c r="D900" s="25">
        <v>24411.200000000001</v>
      </c>
      <c r="E900" s="25">
        <v>3797.5</v>
      </c>
      <c r="F900" s="21">
        <v>0</v>
      </c>
      <c r="G900" s="22">
        <f t="shared" si="13"/>
        <v>20613.7</v>
      </c>
      <c r="H900" s="21">
        <v>0</v>
      </c>
      <c r="I900" s="21">
        <v>0</v>
      </c>
    </row>
    <row r="901" spans="1:9" ht="15" x14ac:dyDescent="0.25">
      <c r="A901" s="24" t="s">
        <v>1260</v>
      </c>
      <c r="B901" s="20">
        <v>0</v>
      </c>
      <c r="C901" s="21">
        <v>0</v>
      </c>
      <c r="D901" s="25">
        <v>66838.200000000012</v>
      </c>
      <c r="E901" s="25">
        <v>32907.700000000004</v>
      </c>
      <c r="F901" s="21">
        <v>0</v>
      </c>
      <c r="G901" s="22">
        <f t="shared" si="13"/>
        <v>33930.500000000007</v>
      </c>
      <c r="H901" s="21">
        <v>0</v>
      </c>
      <c r="I901" s="21">
        <v>0</v>
      </c>
    </row>
    <row r="902" spans="1:9" ht="15" x14ac:dyDescent="0.25">
      <c r="A902" s="24" t="s">
        <v>1261</v>
      </c>
      <c r="B902" s="20">
        <v>0</v>
      </c>
      <c r="C902" s="21">
        <v>0</v>
      </c>
      <c r="D902" s="25">
        <v>12978.900000000001</v>
      </c>
      <c r="E902" s="25">
        <v>307.8</v>
      </c>
      <c r="F902" s="21">
        <v>0</v>
      </c>
      <c r="G902" s="22">
        <f t="shared" si="13"/>
        <v>12671.100000000002</v>
      </c>
      <c r="H902" s="21">
        <v>0</v>
      </c>
      <c r="I902" s="21">
        <v>0</v>
      </c>
    </row>
    <row r="903" spans="1:9" ht="15" x14ac:dyDescent="0.25">
      <c r="A903" s="24" t="s">
        <v>1262</v>
      </c>
      <c r="B903" s="20">
        <v>0</v>
      </c>
      <c r="C903" s="21">
        <v>0</v>
      </c>
      <c r="D903" s="25">
        <v>162664.70000000001</v>
      </c>
      <c r="E903" s="25">
        <v>117091.19999999998</v>
      </c>
      <c r="F903" s="21">
        <v>0</v>
      </c>
      <c r="G903" s="22">
        <f t="shared" ref="G903:G966" si="14">D903-E903</f>
        <v>45573.500000000029</v>
      </c>
      <c r="H903" s="21">
        <v>0</v>
      </c>
      <c r="I903" s="21">
        <v>0</v>
      </c>
    </row>
    <row r="904" spans="1:9" ht="15" x14ac:dyDescent="0.25">
      <c r="A904" s="24" t="s">
        <v>1263</v>
      </c>
      <c r="B904" s="20">
        <v>0</v>
      </c>
      <c r="C904" s="21">
        <v>0</v>
      </c>
      <c r="D904" s="25">
        <v>7252.3</v>
      </c>
      <c r="E904" s="25">
        <v>6459.72</v>
      </c>
      <c r="F904" s="21">
        <v>0</v>
      </c>
      <c r="G904" s="22">
        <f t="shared" si="14"/>
        <v>792.57999999999993</v>
      </c>
      <c r="H904" s="21">
        <v>0</v>
      </c>
      <c r="I904" s="21">
        <v>0</v>
      </c>
    </row>
    <row r="905" spans="1:9" ht="15" x14ac:dyDescent="0.25">
      <c r="A905" s="24" t="s">
        <v>1264</v>
      </c>
      <c r="B905" s="20">
        <v>0</v>
      </c>
      <c r="C905" s="21">
        <v>0</v>
      </c>
      <c r="D905" s="25">
        <v>65249.8</v>
      </c>
      <c r="E905" s="25">
        <v>0</v>
      </c>
      <c r="F905" s="21">
        <v>0</v>
      </c>
      <c r="G905" s="22">
        <f t="shared" si="14"/>
        <v>65249.8</v>
      </c>
      <c r="H905" s="21">
        <v>0</v>
      </c>
      <c r="I905" s="21">
        <v>0</v>
      </c>
    </row>
    <row r="906" spans="1:9" ht="15" x14ac:dyDescent="0.25">
      <c r="A906" s="24" t="s">
        <v>1265</v>
      </c>
      <c r="B906" s="20">
        <v>0</v>
      </c>
      <c r="C906" s="21">
        <v>0</v>
      </c>
      <c r="D906" s="25">
        <v>32290.5</v>
      </c>
      <c r="E906" s="25">
        <v>0</v>
      </c>
      <c r="F906" s="21">
        <v>0</v>
      </c>
      <c r="G906" s="22">
        <f t="shared" si="14"/>
        <v>32290.5</v>
      </c>
      <c r="H906" s="21">
        <v>0</v>
      </c>
      <c r="I906" s="21">
        <v>0</v>
      </c>
    </row>
    <row r="907" spans="1:9" ht="15" x14ac:dyDescent="0.25">
      <c r="A907" s="24" t="s">
        <v>1266</v>
      </c>
      <c r="B907" s="20">
        <v>0</v>
      </c>
      <c r="C907" s="21">
        <v>0</v>
      </c>
      <c r="D907" s="25">
        <v>14839</v>
      </c>
      <c r="E907" s="25">
        <v>284</v>
      </c>
      <c r="F907" s="21">
        <v>0</v>
      </c>
      <c r="G907" s="22">
        <f t="shared" si="14"/>
        <v>14555</v>
      </c>
      <c r="H907" s="21">
        <v>0</v>
      </c>
      <c r="I907" s="21">
        <v>0</v>
      </c>
    </row>
    <row r="908" spans="1:9" ht="15" x14ac:dyDescent="0.25">
      <c r="A908" s="24" t="s">
        <v>1267</v>
      </c>
      <c r="B908" s="20">
        <v>0</v>
      </c>
      <c r="C908" s="21">
        <v>0</v>
      </c>
      <c r="D908" s="25">
        <v>73317.2</v>
      </c>
      <c r="E908" s="25">
        <v>0</v>
      </c>
      <c r="F908" s="21">
        <v>0</v>
      </c>
      <c r="G908" s="22">
        <f t="shared" si="14"/>
        <v>73317.2</v>
      </c>
      <c r="H908" s="21">
        <v>0</v>
      </c>
      <c r="I908" s="21">
        <v>0</v>
      </c>
    </row>
    <row r="909" spans="1:9" ht="15" x14ac:dyDescent="0.25">
      <c r="A909" s="24" t="s">
        <v>1268</v>
      </c>
      <c r="B909" s="20">
        <v>0</v>
      </c>
      <c r="C909" s="21">
        <v>0</v>
      </c>
      <c r="D909" s="25">
        <v>6771.6</v>
      </c>
      <c r="E909" s="25">
        <v>0</v>
      </c>
      <c r="F909" s="21">
        <v>0</v>
      </c>
      <c r="G909" s="22">
        <f t="shared" si="14"/>
        <v>6771.6</v>
      </c>
      <c r="H909" s="21">
        <v>0</v>
      </c>
      <c r="I909" s="21">
        <v>0</v>
      </c>
    </row>
    <row r="910" spans="1:9" ht="15" x14ac:dyDescent="0.25">
      <c r="A910" s="24" t="s">
        <v>1269</v>
      </c>
      <c r="B910" s="20">
        <v>0</v>
      </c>
      <c r="C910" s="21">
        <v>0</v>
      </c>
      <c r="D910" s="25">
        <v>4221.8</v>
      </c>
      <c r="E910" s="25">
        <v>0</v>
      </c>
      <c r="F910" s="21">
        <v>0</v>
      </c>
      <c r="G910" s="22">
        <f t="shared" si="14"/>
        <v>4221.8</v>
      </c>
      <c r="H910" s="21">
        <v>0</v>
      </c>
      <c r="I910" s="21">
        <v>0</v>
      </c>
    </row>
    <row r="911" spans="1:9" ht="15" x14ac:dyDescent="0.25">
      <c r="A911" s="24" t="s">
        <v>1270</v>
      </c>
      <c r="B911" s="20">
        <v>0</v>
      </c>
      <c r="C911" s="21">
        <v>0</v>
      </c>
      <c r="D911" s="25">
        <v>49762.9</v>
      </c>
      <c r="E911" s="25">
        <v>0</v>
      </c>
      <c r="F911" s="21">
        <v>0</v>
      </c>
      <c r="G911" s="22">
        <f t="shared" si="14"/>
        <v>49762.9</v>
      </c>
      <c r="H911" s="21">
        <v>0</v>
      </c>
      <c r="I911" s="21">
        <v>0</v>
      </c>
    </row>
    <row r="912" spans="1:9" ht="15" x14ac:dyDescent="0.25">
      <c r="A912" s="24" t="s">
        <v>1271</v>
      </c>
      <c r="B912" s="20">
        <v>0</v>
      </c>
      <c r="C912" s="21">
        <v>0</v>
      </c>
      <c r="D912" s="25">
        <v>14379.2</v>
      </c>
      <c r="E912" s="25">
        <v>0</v>
      </c>
      <c r="F912" s="21">
        <v>0</v>
      </c>
      <c r="G912" s="22">
        <f t="shared" si="14"/>
        <v>14379.2</v>
      </c>
      <c r="H912" s="21">
        <v>0</v>
      </c>
      <c r="I912" s="21">
        <v>0</v>
      </c>
    </row>
    <row r="913" spans="1:9" ht="15" x14ac:dyDescent="0.25">
      <c r="A913" s="24" t="s">
        <v>1272</v>
      </c>
      <c r="B913" s="20">
        <v>0</v>
      </c>
      <c r="C913" s="21">
        <v>0</v>
      </c>
      <c r="D913" s="25">
        <v>58394.600000000006</v>
      </c>
      <c r="E913" s="25">
        <v>22072.799999999999</v>
      </c>
      <c r="F913" s="21">
        <v>0</v>
      </c>
      <c r="G913" s="22">
        <f t="shared" si="14"/>
        <v>36321.800000000003</v>
      </c>
      <c r="H913" s="21">
        <v>0</v>
      </c>
      <c r="I913" s="21">
        <v>0</v>
      </c>
    </row>
    <row r="914" spans="1:9" ht="15" x14ac:dyDescent="0.25">
      <c r="A914" s="24" t="s">
        <v>1273</v>
      </c>
      <c r="B914" s="20">
        <v>0</v>
      </c>
      <c r="C914" s="21">
        <v>0</v>
      </c>
      <c r="D914" s="25">
        <v>182001.30000000005</v>
      </c>
      <c r="E914" s="25">
        <v>99932.499999999985</v>
      </c>
      <c r="F914" s="21">
        <v>0</v>
      </c>
      <c r="G914" s="22">
        <f t="shared" si="14"/>
        <v>82068.800000000061</v>
      </c>
      <c r="H914" s="21">
        <v>0</v>
      </c>
      <c r="I914" s="21">
        <v>0</v>
      </c>
    </row>
    <row r="915" spans="1:9" ht="15" x14ac:dyDescent="0.25">
      <c r="A915" s="24" t="s">
        <v>1274</v>
      </c>
      <c r="B915" s="20">
        <v>0</v>
      </c>
      <c r="C915" s="21">
        <v>0</v>
      </c>
      <c r="D915" s="25">
        <v>37975.299999999996</v>
      </c>
      <c r="E915" s="25">
        <v>6305</v>
      </c>
      <c r="F915" s="21">
        <v>0</v>
      </c>
      <c r="G915" s="22">
        <f t="shared" si="14"/>
        <v>31670.299999999996</v>
      </c>
      <c r="H915" s="21">
        <v>0</v>
      </c>
      <c r="I915" s="21">
        <v>0</v>
      </c>
    </row>
    <row r="916" spans="1:9" ht="15" x14ac:dyDescent="0.25">
      <c r="A916" s="24" t="s">
        <v>1275</v>
      </c>
      <c r="B916" s="20">
        <v>0</v>
      </c>
      <c r="C916" s="21">
        <v>0</v>
      </c>
      <c r="D916" s="25">
        <v>24014.1</v>
      </c>
      <c r="E916" s="25">
        <v>14178</v>
      </c>
      <c r="F916" s="21">
        <v>0</v>
      </c>
      <c r="G916" s="22">
        <f t="shared" si="14"/>
        <v>9836.0999999999985</v>
      </c>
      <c r="H916" s="21">
        <v>0</v>
      </c>
      <c r="I916" s="21">
        <v>0</v>
      </c>
    </row>
    <row r="917" spans="1:9" ht="15" x14ac:dyDescent="0.25">
      <c r="A917" s="24" t="s">
        <v>1276</v>
      </c>
      <c r="B917" s="20">
        <v>0</v>
      </c>
      <c r="C917" s="21">
        <v>0</v>
      </c>
      <c r="D917" s="25">
        <v>119965.99999999999</v>
      </c>
      <c r="E917" s="25">
        <v>19972.5</v>
      </c>
      <c r="F917" s="21">
        <v>0</v>
      </c>
      <c r="G917" s="22">
        <f t="shared" si="14"/>
        <v>99993.499999999985</v>
      </c>
      <c r="H917" s="21">
        <v>0</v>
      </c>
      <c r="I917" s="21">
        <v>0</v>
      </c>
    </row>
    <row r="918" spans="1:9" ht="15" x14ac:dyDescent="0.25">
      <c r="A918" s="24" t="s">
        <v>1277</v>
      </c>
      <c r="B918" s="20">
        <v>0</v>
      </c>
      <c r="C918" s="21">
        <v>0</v>
      </c>
      <c r="D918" s="25">
        <v>79169.2</v>
      </c>
      <c r="E918" s="25">
        <v>15287.4</v>
      </c>
      <c r="F918" s="21">
        <v>0</v>
      </c>
      <c r="G918" s="22">
        <f t="shared" si="14"/>
        <v>63881.799999999996</v>
      </c>
      <c r="H918" s="21">
        <v>0</v>
      </c>
      <c r="I918" s="21">
        <v>0</v>
      </c>
    </row>
    <row r="919" spans="1:9" ht="15" x14ac:dyDescent="0.25">
      <c r="A919" s="24" t="s">
        <v>1278</v>
      </c>
      <c r="B919" s="20">
        <v>0</v>
      </c>
      <c r="C919" s="21">
        <v>0</v>
      </c>
      <c r="D919" s="25">
        <v>116582.8</v>
      </c>
      <c r="E919" s="25">
        <v>16792.71</v>
      </c>
      <c r="F919" s="21">
        <v>0</v>
      </c>
      <c r="G919" s="22">
        <f t="shared" si="14"/>
        <v>99790.09</v>
      </c>
      <c r="H919" s="21">
        <v>0</v>
      </c>
      <c r="I919" s="21">
        <v>0</v>
      </c>
    </row>
    <row r="920" spans="1:9" ht="15" x14ac:dyDescent="0.25">
      <c r="A920" s="24" t="s">
        <v>1279</v>
      </c>
      <c r="B920" s="20">
        <v>0</v>
      </c>
      <c r="C920" s="21">
        <v>0</v>
      </c>
      <c r="D920" s="25">
        <v>80757.599999999991</v>
      </c>
      <c r="E920" s="25">
        <v>3139.5</v>
      </c>
      <c r="F920" s="21">
        <v>0</v>
      </c>
      <c r="G920" s="22">
        <f t="shared" si="14"/>
        <v>77618.099999999991</v>
      </c>
      <c r="H920" s="21">
        <v>0</v>
      </c>
      <c r="I920" s="21">
        <v>0</v>
      </c>
    </row>
    <row r="921" spans="1:9" ht="15" x14ac:dyDescent="0.25">
      <c r="A921" s="24" t="s">
        <v>1280</v>
      </c>
      <c r="B921" s="20">
        <v>0</v>
      </c>
      <c r="C921" s="21">
        <v>0</v>
      </c>
      <c r="D921" s="25">
        <v>65981.3</v>
      </c>
      <c r="E921" s="25">
        <v>10106.200000000001</v>
      </c>
      <c r="F921" s="21">
        <v>0</v>
      </c>
      <c r="G921" s="22">
        <f t="shared" si="14"/>
        <v>55875.100000000006</v>
      </c>
      <c r="H921" s="21">
        <v>0</v>
      </c>
      <c r="I921" s="21">
        <v>0</v>
      </c>
    </row>
    <row r="922" spans="1:9" ht="15" x14ac:dyDescent="0.25">
      <c r="A922" s="24" t="s">
        <v>1281</v>
      </c>
      <c r="B922" s="20">
        <v>0</v>
      </c>
      <c r="C922" s="21">
        <v>0</v>
      </c>
      <c r="D922" s="25">
        <v>57767.599999999984</v>
      </c>
      <c r="E922" s="25">
        <v>17729.2</v>
      </c>
      <c r="F922" s="21">
        <v>0</v>
      </c>
      <c r="G922" s="22">
        <f t="shared" si="14"/>
        <v>40038.39999999998</v>
      </c>
      <c r="H922" s="21">
        <v>0</v>
      </c>
      <c r="I922" s="21">
        <v>0</v>
      </c>
    </row>
    <row r="923" spans="1:9" ht="15" x14ac:dyDescent="0.25">
      <c r="A923" s="24" t="s">
        <v>1282</v>
      </c>
      <c r="B923" s="20">
        <v>0</v>
      </c>
      <c r="C923" s="21">
        <v>0</v>
      </c>
      <c r="D923" s="25">
        <v>200347.40000000002</v>
      </c>
      <c r="E923" s="25">
        <v>90303.7</v>
      </c>
      <c r="F923" s="21">
        <v>0</v>
      </c>
      <c r="G923" s="22">
        <f t="shared" si="14"/>
        <v>110043.70000000003</v>
      </c>
      <c r="H923" s="21">
        <v>0</v>
      </c>
      <c r="I923" s="21">
        <v>0</v>
      </c>
    </row>
    <row r="924" spans="1:9" ht="15" x14ac:dyDescent="0.25">
      <c r="A924" s="24" t="s">
        <v>1283</v>
      </c>
      <c r="B924" s="20">
        <v>0</v>
      </c>
      <c r="C924" s="21">
        <v>0</v>
      </c>
      <c r="D924" s="25">
        <v>60923.499999999993</v>
      </c>
      <c r="E924" s="25">
        <v>24936.399999999998</v>
      </c>
      <c r="F924" s="21">
        <v>0</v>
      </c>
      <c r="G924" s="22">
        <f t="shared" si="14"/>
        <v>35987.099999999991</v>
      </c>
      <c r="H924" s="21">
        <v>0</v>
      </c>
      <c r="I924" s="21">
        <v>0</v>
      </c>
    </row>
    <row r="925" spans="1:9" ht="15" x14ac:dyDescent="0.25">
      <c r="A925" s="24" t="s">
        <v>1284</v>
      </c>
      <c r="B925" s="20">
        <v>0</v>
      </c>
      <c r="C925" s="21">
        <v>0</v>
      </c>
      <c r="D925" s="25">
        <v>146529.90000000002</v>
      </c>
      <c r="E925" s="25">
        <v>67070.5</v>
      </c>
      <c r="F925" s="21">
        <v>0</v>
      </c>
      <c r="G925" s="22">
        <f t="shared" si="14"/>
        <v>79459.400000000023</v>
      </c>
      <c r="H925" s="21">
        <v>0</v>
      </c>
      <c r="I925" s="21">
        <v>0</v>
      </c>
    </row>
    <row r="926" spans="1:9" ht="15" x14ac:dyDescent="0.25">
      <c r="A926" s="24" t="s">
        <v>1285</v>
      </c>
      <c r="B926" s="20">
        <v>0</v>
      </c>
      <c r="C926" s="21">
        <v>0</v>
      </c>
      <c r="D926" s="25">
        <v>55949.299999999996</v>
      </c>
      <c r="E926" s="25">
        <v>0</v>
      </c>
      <c r="F926" s="21">
        <v>0</v>
      </c>
      <c r="G926" s="22">
        <f t="shared" si="14"/>
        <v>55949.299999999996</v>
      </c>
      <c r="H926" s="21">
        <v>0</v>
      </c>
      <c r="I926" s="21">
        <v>0</v>
      </c>
    </row>
    <row r="927" spans="1:9" ht="15" x14ac:dyDescent="0.25">
      <c r="A927" s="24" t="s">
        <v>1286</v>
      </c>
      <c r="B927" s="20">
        <v>0</v>
      </c>
      <c r="C927" s="21">
        <v>0</v>
      </c>
      <c r="D927" s="25">
        <v>36658.6</v>
      </c>
      <c r="E927" s="25">
        <v>18044.5</v>
      </c>
      <c r="F927" s="21">
        <v>0</v>
      </c>
      <c r="G927" s="22">
        <f t="shared" si="14"/>
        <v>18614.099999999999</v>
      </c>
      <c r="H927" s="21">
        <v>0</v>
      </c>
      <c r="I927" s="21">
        <v>0</v>
      </c>
    </row>
    <row r="928" spans="1:9" ht="15" x14ac:dyDescent="0.25">
      <c r="A928" s="24" t="s">
        <v>1287</v>
      </c>
      <c r="B928" s="20">
        <v>0</v>
      </c>
      <c r="C928" s="21">
        <v>0</v>
      </c>
      <c r="D928" s="25">
        <v>72146.799999999988</v>
      </c>
      <c r="E928" s="25">
        <v>0</v>
      </c>
      <c r="F928" s="21">
        <v>0</v>
      </c>
      <c r="G928" s="22">
        <f t="shared" si="14"/>
        <v>72146.799999999988</v>
      </c>
      <c r="H928" s="21">
        <v>0</v>
      </c>
      <c r="I928" s="21">
        <v>0</v>
      </c>
    </row>
    <row r="929" spans="1:9" ht="15" x14ac:dyDescent="0.25">
      <c r="A929" s="24" t="s">
        <v>1288</v>
      </c>
      <c r="B929" s="20">
        <v>0</v>
      </c>
      <c r="C929" s="21">
        <v>0</v>
      </c>
      <c r="D929" s="25">
        <v>36407.799999999996</v>
      </c>
      <c r="E929" s="25">
        <v>31120.999999999996</v>
      </c>
      <c r="F929" s="21">
        <v>0</v>
      </c>
      <c r="G929" s="22">
        <f t="shared" si="14"/>
        <v>5286.7999999999993</v>
      </c>
      <c r="H929" s="21">
        <v>0</v>
      </c>
      <c r="I929" s="21">
        <v>0</v>
      </c>
    </row>
    <row r="930" spans="1:9" ht="15" x14ac:dyDescent="0.25">
      <c r="A930" s="24" t="s">
        <v>1289</v>
      </c>
      <c r="B930" s="20">
        <v>0</v>
      </c>
      <c r="C930" s="21">
        <v>0</v>
      </c>
      <c r="D930" s="25">
        <v>111247.3</v>
      </c>
      <c r="E930" s="25">
        <v>45959.6</v>
      </c>
      <c r="F930" s="21">
        <v>0</v>
      </c>
      <c r="G930" s="22">
        <f t="shared" si="14"/>
        <v>65287.700000000004</v>
      </c>
      <c r="H930" s="21">
        <v>0</v>
      </c>
      <c r="I930" s="21">
        <v>0</v>
      </c>
    </row>
    <row r="931" spans="1:9" ht="15" x14ac:dyDescent="0.25">
      <c r="A931" s="24" t="s">
        <v>1290</v>
      </c>
      <c r="B931" s="20">
        <v>0</v>
      </c>
      <c r="C931" s="21">
        <v>0</v>
      </c>
      <c r="D931" s="25">
        <v>109794.1</v>
      </c>
      <c r="E931" s="25">
        <v>15751.9</v>
      </c>
      <c r="F931" s="21">
        <v>0</v>
      </c>
      <c r="G931" s="22">
        <f t="shared" si="14"/>
        <v>94042.200000000012</v>
      </c>
      <c r="H931" s="21">
        <v>0</v>
      </c>
      <c r="I931" s="21">
        <v>0</v>
      </c>
    </row>
    <row r="932" spans="1:9" ht="15" x14ac:dyDescent="0.25">
      <c r="A932" s="24" t="s">
        <v>1291</v>
      </c>
      <c r="B932" s="20">
        <v>0</v>
      </c>
      <c r="C932" s="21">
        <v>0</v>
      </c>
      <c r="D932" s="25">
        <v>37202</v>
      </c>
      <c r="E932" s="25">
        <v>20701.599999999999</v>
      </c>
      <c r="F932" s="21">
        <v>0</v>
      </c>
      <c r="G932" s="22">
        <f t="shared" si="14"/>
        <v>16500.400000000001</v>
      </c>
      <c r="H932" s="21">
        <v>0</v>
      </c>
      <c r="I932" s="21">
        <v>0</v>
      </c>
    </row>
    <row r="933" spans="1:9" ht="15" x14ac:dyDescent="0.25">
      <c r="A933" s="24" t="s">
        <v>1292</v>
      </c>
      <c r="B933" s="20">
        <v>0</v>
      </c>
      <c r="C933" s="21">
        <v>0</v>
      </c>
      <c r="D933" s="25">
        <v>129329.20000000003</v>
      </c>
      <c r="E933" s="25">
        <v>26836.899999999998</v>
      </c>
      <c r="F933" s="21">
        <v>0</v>
      </c>
      <c r="G933" s="22">
        <f t="shared" si="14"/>
        <v>102492.30000000003</v>
      </c>
      <c r="H933" s="21">
        <v>0</v>
      </c>
      <c r="I933" s="21">
        <v>0</v>
      </c>
    </row>
    <row r="934" spans="1:9" ht="15" x14ac:dyDescent="0.25">
      <c r="A934" s="24" t="s">
        <v>1293</v>
      </c>
      <c r="B934" s="20">
        <v>0</v>
      </c>
      <c r="C934" s="21">
        <v>0</v>
      </c>
      <c r="D934" s="25">
        <v>82283.299999999988</v>
      </c>
      <c r="E934" s="25">
        <v>42348.600000000006</v>
      </c>
      <c r="F934" s="21">
        <v>0</v>
      </c>
      <c r="G934" s="22">
        <f t="shared" si="14"/>
        <v>39934.699999999983</v>
      </c>
      <c r="H934" s="21">
        <v>0</v>
      </c>
      <c r="I934" s="21">
        <v>0</v>
      </c>
    </row>
    <row r="935" spans="1:9" ht="15" x14ac:dyDescent="0.25">
      <c r="A935" s="24" t="s">
        <v>1294</v>
      </c>
      <c r="B935" s="20">
        <v>0</v>
      </c>
      <c r="C935" s="21">
        <v>0</v>
      </c>
      <c r="D935" s="25">
        <v>60777.2</v>
      </c>
      <c r="E935" s="25">
        <v>26589.599999999999</v>
      </c>
      <c r="F935" s="21">
        <v>0</v>
      </c>
      <c r="G935" s="22">
        <f t="shared" si="14"/>
        <v>34187.599999999999</v>
      </c>
      <c r="H935" s="21">
        <v>0</v>
      </c>
      <c r="I935" s="21">
        <v>0</v>
      </c>
    </row>
    <row r="936" spans="1:9" ht="15" x14ac:dyDescent="0.25">
      <c r="A936" s="24" t="s">
        <v>1295</v>
      </c>
      <c r="B936" s="20">
        <v>0</v>
      </c>
      <c r="C936" s="21">
        <v>0</v>
      </c>
      <c r="D936" s="25">
        <v>74947.399999999994</v>
      </c>
      <c r="E936" s="25">
        <v>431.44</v>
      </c>
      <c r="F936" s="21">
        <v>0</v>
      </c>
      <c r="G936" s="22">
        <f t="shared" si="14"/>
        <v>74515.959999999992</v>
      </c>
      <c r="H936" s="21">
        <v>0</v>
      </c>
      <c r="I936" s="21">
        <v>0</v>
      </c>
    </row>
    <row r="937" spans="1:9" ht="15" x14ac:dyDescent="0.25">
      <c r="A937" s="24" t="s">
        <v>1296</v>
      </c>
      <c r="B937" s="20">
        <v>0</v>
      </c>
      <c r="C937" s="21">
        <v>0</v>
      </c>
      <c r="D937" s="25">
        <v>26208.6</v>
      </c>
      <c r="E937" s="25">
        <v>0</v>
      </c>
      <c r="F937" s="21">
        <v>0</v>
      </c>
      <c r="G937" s="22">
        <f t="shared" si="14"/>
        <v>26208.6</v>
      </c>
      <c r="H937" s="21">
        <v>0</v>
      </c>
      <c r="I937" s="21">
        <v>0</v>
      </c>
    </row>
    <row r="938" spans="1:9" ht="15" x14ac:dyDescent="0.25">
      <c r="A938" s="24" t="s">
        <v>1297</v>
      </c>
      <c r="B938" s="20">
        <v>0</v>
      </c>
      <c r="C938" s="21">
        <v>0</v>
      </c>
      <c r="D938" s="25">
        <v>79482.700000000012</v>
      </c>
      <c r="E938" s="25">
        <v>35943.199999999997</v>
      </c>
      <c r="F938" s="21">
        <v>0</v>
      </c>
      <c r="G938" s="22">
        <f t="shared" si="14"/>
        <v>43539.500000000015</v>
      </c>
      <c r="H938" s="21">
        <v>0</v>
      </c>
      <c r="I938" s="21">
        <v>0</v>
      </c>
    </row>
    <row r="939" spans="1:9" ht="15" x14ac:dyDescent="0.25">
      <c r="A939" s="24" t="s">
        <v>1298</v>
      </c>
      <c r="B939" s="20">
        <v>0</v>
      </c>
      <c r="C939" s="21">
        <v>0</v>
      </c>
      <c r="D939" s="25">
        <v>15068.9</v>
      </c>
      <c r="E939" s="25">
        <v>0</v>
      </c>
      <c r="F939" s="21">
        <v>0</v>
      </c>
      <c r="G939" s="22">
        <f t="shared" si="14"/>
        <v>15068.9</v>
      </c>
      <c r="H939" s="21">
        <v>0</v>
      </c>
      <c r="I939" s="21">
        <v>0</v>
      </c>
    </row>
    <row r="940" spans="1:9" ht="15" x14ac:dyDescent="0.25">
      <c r="A940" s="24" t="s">
        <v>1299</v>
      </c>
      <c r="B940" s="20">
        <v>0</v>
      </c>
      <c r="C940" s="21">
        <v>0</v>
      </c>
      <c r="D940" s="25">
        <v>42489.7</v>
      </c>
      <c r="E940" s="25">
        <v>885.25</v>
      </c>
      <c r="F940" s="21">
        <v>0</v>
      </c>
      <c r="G940" s="22">
        <f t="shared" si="14"/>
        <v>41604.449999999997</v>
      </c>
      <c r="H940" s="21">
        <v>0</v>
      </c>
      <c r="I940" s="21">
        <v>0</v>
      </c>
    </row>
    <row r="941" spans="1:9" ht="15" x14ac:dyDescent="0.25">
      <c r="A941" s="24" t="s">
        <v>1300</v>
      </c>
      <c r="B941" s="20">
        <v>0</v>
      </c>
      <c r="C941" s="21">
        <v>0</v>
      </c>
      <c r="D941" s="25">
        <v>58708.100000000006</v>
      </c>
      <c r="E941" s="25">
        <v>243</v>
      </c>
      <c r="F941" s="21">
        <v>0</v>
      </c>
      <c r="G941" s="22">
        <f t="shared" si="14"/>
        <v>58465.100000000006</v>
      </c>
      <c r="H941" s="21">
        <v>0</v>
      </c>
      <c r="I941" s="21">
        <v>0</v>
      </c>
    </row>
    <row r="942" spans="1:9" ht="15" x14ac:dyDescent="0.25">
      <c r="A942" s="24" t="s">
        <v>1301</v>
      </c>
      <c r="B942" s="20">
        <v>0</v>
      </c>
      <c r="C942" s="21">
        <v>0</v>
      </c>
      <c r="D942" s="25">
        <v>92900.500000000015</v>
      </c>
      <c r="E942" s="25">
        <v>7221.6</v>
      </c>
      <c r="F942" s="21">
        <v>0</v>
      </c>
      <c r="G942" s="22">
        <f t="shared" si="14"/>
        <v>85678.900000000009</v>
      </c>
      <c r="H942" s="21">
        <v>0</v>
      </c>
      <c r="I942" s="21">
        <v>0</v>
      </c>
    </row>
    <row r="943" spans="1:9" ht="15" x14ac:dyDescent="0.25">
      <c r="A943" s="24" t="s">
        <v>1302</v>
      </c>
      <c r="B943" s="20">
        <v>0</v>
      </c>
      <c r="C943" s="21">
        <v>0</v>
      </c>
      <c r="D943" s="25">
        <v>56597.2</v>
      </c>
      <c r="E943" s="25">
        <v>18360.3</v>
      </c>
      <c r="F943" s="21">
        <v>0</v>
      </c>
      <c r="G943" s="22">
        <f t="shared" si="14"/>
        <v>38236.899999999994</v>
      </c>
      <c r="H943" s="21">
        <v>0</v>
      </c>
      <c r="I943" s="21">
        <v>0</v>
      </c>
    </row>
    <row r="944" spans="1:9" ht="15" x14ac:dyDescent="0.25">
      <c r="A944" s="24" t="s">
        <v>1303</v>
      </c>
      <c r="B944" s="20">
        <v>0</v>
      </c>
      <c r="C944" s="21">
        <v>0</v>
      </c>
      <c r="D944" s="25">
        <v>69388</v>
      </c>
      <c r="E944" s="25">
        <v>4885.6000000000004</v>
      </c>
      <c r="F944" s="21">
        <v>0</v>
      </c>
      <c r="G944" s="22">
        <f t="shared" si="14"/>
        <v>64502.400000000001</v>
      </c>
      <c r="H944" s="21">
        <v>0</v>
      </c>
      <c r="I944" s="21">
        <v>0</v>
      </c>
    </row>
    <row r="945" spans="1:9" ht="15" x14ac:dyDescent="0.25">
      <c r="A945" s="24" t="s">
        <v>1304</v>
      </c>
      <c r="B945" s="20">
        <v>0</v>
      </c>
      <c r="C945" s="21">
        <v>0</v>
      </c>
      <c r="D945" s="25">
        <v>22927.300000000003</v>
      </c>
      <c r="E945" s="25">
        <v>2230.1999999999998</v>
      </c>
      <c r="F945" s="21">
        <v>0</v>
      </c>
      <c r="G945" s="22">
        <f t="shared" si="14"/>
        <v>20697.100000000002</v>
      </c>
      <c r="H945" s="21">
        <v>0</v>
      </c>
      <c r="I945" s="21">
        <v>0</v>
      </c>
    </row>
    <row r="946" spans="1:9" ht="15" x14ac:dyDescent="0.25">
      <c r="A946" s="24" t="s">
        <v>1305</v>
      </c>
      <c r="B946" s="20">
        <v>0</v>
      </c>
      <c r="C946" s="21">
        <v>0</v>
      </c>
      <c r="D946" s="25">
        <v>46732.400000000009</v>
      </c>
      <c r="E946" s="25">
        <v>26075.5</v>
      </c>
      <c r="F946" s="21">
        <v>0</v>
      </c>
      <c r="G946" s="22">
        <f t="shared" si="14"/>
        <v>20656.900000000009</v>
      </c>
      <c r="H946" s="21">
        <v>0</v>
      </c>
      <c r="I946" s="21">
        <v>0</v>
      </c>
    </row>
    <row r="947" spans="1:9" ht="15" x14ac:dyDescent="0.25">
      <c r="A947" s="24" t="s">
        <v>1306</v>
      </c>
      <c r="B947" s="20">
        <v>0</v>
      </c>
      <c r="C947" s="21">
        <v>0</v>
      </c>
      <c r="D947" s="25">
        <v>35258.300000000003</v>
      </c>
      <c r="E947" s="25">
        <v>0</v>
      </c>
      <c r="F947" s="21">
        <v>0</v>
      </c>
      <c r="G947" s="22">
        <f t="shared" si="14"/>
        <v>35258.300000000003</v>
      </c>
      <c r="H947" s="21">
        <v>0</v>
      </c>
      <c r="I947" s="21">
        <v>0</v>
      </c>
    </row>
    <row r="948" spans="1:9" ht="15" x14ac:dyDescent="0.25">
      <c r="A948" s="24" t="s">
        <v>1307</v>
      </c>
      <c r="B948" s="20">
        <v>0</v>
      </c>
      <c r="C948" s="21">
        <v>0</v>
      </c>
      <c r="D948" s="25">
        <v>71833.299999999988</v>
      </c>
      <c r="E948" s="25">
        <v>28401</v>
      </c>
      <c r="F948" s="21">
        <v>0</v>
      </c>
      <c r="G948" s="22">
        <f t="shared" si="14"/>
        <v>43432.299999999988</v>
      </c>
      <c r="H948" s="21">
        <v>0</v>
      </c>
      <c r="I948" s="21">
        <v>0</v>
      </c>
    </row>
    <row r="949" spans="1:9" ht="15" x14ac:dyDescent="0.25">
      <c r="A949" s="24" t="s">
        <v>1308</v>
      </c>
      <c r="B949" s="20">
        <v>0</v>
      </c>
      <c r="C949" s="21">
        <v>0</v>
      </c>
      <c r="D949" s="25">
        <v>46293.5</v>
      </c>
      <c r="E949" s="25">
        <v>6063.5</v>
      </c>
      <c r="F949" s="21">
        <v>0</v>
      </c>
      <c r="G949" s="22">
        <f t="shared" si="14"/>
        <v>40230</v>
      </c>
      <c r="H949" s="21">
        <v>0</v>
      </c>
      <c r="I949" s="21">
        <v>0</v>
      </c>
    </row>
    <row r="950" spans="1:9" ht="15" x14ac:dyDescent="0.25">
      <c r="A950" s="24" t="s">
        <v>1309</v>
      </c>
      <c r="B950" s="20">
        <v>0</v>
      </c>
      <c r="C950" s="21">
        <v>0</v>
      </c>
      <c r="D950" s="25">
        <v>32917.5</v>
      </c>
      <c r="E950" s="25">
        <v>378</v>
      </c>
      <c r="F950" s="21">
        <v>0</v>
      </c>
      <c r="G950" s="22">
        <f t="shared" si="14"/>
        <v>32539.5</v>
      </c>
      <c r="H950" s="21">
        <v>0</v>
      </c>
      <c r="I950" s="21">
        <v>0</v>
      </c>
    </row>
    <row r="951" spans="1:9" ht="15" x14ac:dyDescent="0.25">
      <c r="A951" s="24" t="s">
        <v>1310</v>
      </c>
      <c r="B951" s="20">
        <v>0</v>
      </c>
      <c r="C951" s="21">
        <v>0</v>
      </c>
      <c r="D951" s="25">
        <v>43221.2</v>
      </c>
      <c r="E951" s="25">
        <v>2976</v>
      </c>
      <c r="F951" s="21">
        <v>0</v>
      </c>
      <c r="G951" s="22">
        <f t="shared" si="14"/>
        <v>40245.199999999997</v>
      </c>
      <c r="H951" s="21">
        <v>0</v>
      </c>
      <c r="I951" s="21">
        <v>0</v>
      </c>
    </row>
    <row r="952" spans="1:9" ht="15" x14ac:dyDescent="0.25">
      <c r="A952" s="24" t="s">
        <v>1311</v>
      </c>
      <c r="B952" s="20">
        <v>0</v>
      </c>
      <c r="C952" s="21">
        <v>0</v>
      </c>
      <c r="D952" s="25">
        <v>27588</v>
      </c>
      <c r="E952" s="25">
        <v>0</v>
      </c>
      <c r="F952" s="21">
        <v>0</v>
      </c>
      <c r="G952" s="22">
        <f t="shared" si="14"/>
        <v>27588</v>
      </c>
      <c r="H952" s="21">
        <v>0</v>
      </c>
      <c r="I952" s="21">
        <v>0</v>
      </c>
    </row>
    <row r="953" spans="1:9" ht="15" x14ac:dyDescent="0.25">
      <c r="A953" s="24" t="s">
        <v>1312</v>
      </c>
      <c r="B953" s="20">
        <v>0</v>
      </c>
      <c r="C953" s="21">
        <v>0</v>
      </c>
      <c r="D953" s="25">
        <v>46627.899999999994</v>
      </c>
      <c r="E953" s="25">
        <v>1271</v>
      </c>
      <c r="F953" s="21">
        <v>0</v>
      </c>
      <c r="G953" s="22">
        <f t="shared" si="14"/>
        <v>45356.899999999994</v>
      </c>
      <c r="H953" s="21">
        <v>0</v>
      </c>
      <c r="I953" s="21">
        <v>0</v>
      </c>
    </row>
    <row r="954" spans="1:9" ht="15" x14ac:dyDescent="0.25">
      <c r="A954" s="24" t="s">
        <v>1313</v>
      </c>
      <c r="B954" s="20">
        <v>0</v>
      </c>
      <c r="C954" s="21">
        <v>0</v>
      </c>
      <c r="D954" s="25">
        <v>12351.9</v>
      </c>
      <c r="E954" s="25">
        <v>0</v>
      </c>
      <c r="F954" s="21">
        <v>0</v>
      </c>
      <c r="G954" s="22">
        <f t="shared" si="14"/>
        <v>12351.9</v>
      </c>
      <c r="H954" s="21">
        <v>0</v>
      </c>
      <c r="I954" s="21">
        <v>0</v>
      </c>
    </row>
    <row r="955" spans="1:9" ht="15" x14ac:dyDescent="0.25">
      <c r="A955" s="24" t="s">
        <v>1314</v>
      </c>
      <c r="B955" s="20">
        <v>0</v>
      </c>
      <c r="C955" s="21">
        <v>0</v>
      </c>
      <c r="D955" s="25">
        <v>24159.599999999999</v>
      </c>
      <c r="E955" s="25">
        <v>1417.7</v>
      </c>
      <c r="F955" s="21">
        <v>0</v>
      </c>
      <c r="G955" s="22">
        <f t="shared" si="14"/>
        <v>22741.899999999998</v>
      </c>
      <c r="H955" s="21">
        <v>0</v>
      </c>
      <c r="I955" s="21">
        <v>0</v>
      </c>
    </row>
    <row r="956" spans="1:9" ht="15" x14ac:dyDescent="0.25">
      <c r="A956" s="24" t="s">
        <v>1315</v>
      </c>
      <c r="B956" s="20">
        <v>0</v>
      </c>
      <c r="C956" s="21">
        <v>0</v>
      </c>
      <c r="D956" s="25">
        <v>51581.200000000004</v>
      </c>
      <c r="E956" s="25">
        <v>12884.300000000001</v>
      </c>
      <c r="F956" s="21">
        <v>0</v>
      </c>
      <c r="G956" s="22">
        <f t="shared" si="14"/>
        <v>38696.9</v>
      </c>
      <c r="H956" s="21">
        <v>0</v>
      </c>
      <c r="I956" s="21">
        <v>0</v>
      </c>
    </row>
    <row r="957" spans="1:9" ht="15" x14ac:dyDescent="0.25">
      <c r="A957" s="24" t="s">
        <v>1316</v>
      </c>
      <c r="B957" s="20">
        <v>0</v>
      </c>
      <c r="C957" s="21">
        <v>0</v>
      </c>
      <c r="D957" s="25">
        <v>26396.700000000004</v>
      </c>
      <c r="E957" s="25">
        <v>4712.3999999999996</v>
      </c>
      <c r="F957" s="21">
        <v>0</v>
      </c>
      <c r="G957" s="22">
        <f t="shared" si="14"/>
        <v>21684.300000000003</v>
      </c>
      <c r="H957" s="21">
        <v>0</v>
      </c>
      <c r="I957" s="21">
        <v>0</v>
      </c>
    </row>
    <row r="958" spans="1:9" ht="15" x14ac:dyDescent="0.25">
      <c r="A958" s="24" t="s">
        <v>1317</v>
      </c>
      <c r="B958" s="20">
        <v>0</v>
      </c>
      <c r="C958" s="21">
        <v>0</v>
      </c>
      <c r="D958" s="25">
        <v>23533.4</v>
      </c>
      <c r="E958" s="25">
        <v>0</v>
      </c>
      <c r="F958" s="21">
        <v>0</v>
      </c>
      <c r="G958" s="22">
        <f t="shared" si="14"/>
        <v>23533.4</v>
      </c>
      <c r="H958" s="21">
        <v>0</v>
      </c>
      <c r="I958" s="21">
        <v>0</v>
      </c>
    </row>
    <row r="959" spans="1:9" ht="15" x14ac:dyDescent="0.25">
      <c r="A959" s="24" t="s">
        <v>1318</v>
      </c>
      <c r="B959" s="20">
        <v>0</v>
      </c>
      <c r="C959" s="21">
        <v>0</v>
      </c>
      <c r="D959" s="25">
        <v>7001.5</v>
      </c>
      <c r="E959" s="25">
        <v>402</v>
      </c>
      <c r="F959" s="21">
        <v>0</v>
      </c>
      <c r="G959" s="22">
        <f t="shared" si="14"/>
        <v>6599.5</v>
      </c>
      <c r="H959" s="21">
        <v>0</v>
      </c>
      <c r="I959" s="21">
        <v>0</v>
      </c>
    </row>
    <row r="960" spans="1:9" ht="15" x14ac:dyDescent="0.25">
      <c r="A960" s="24" t="s">
        <v>1319</v>
      </c>
      <c r="B960" s="20">
        <v>0</v>
      </c>
      <c r="C960" s="21">
        <v>0</v>
      </c>
      <c r="D960" s="25">
        <v>29594.400000000001</v>
      </c>
      <c r="E960" s="25">
        <v>455</v>
      </c>
      <c r="F960" s="21">
        <v>0</v>
      </c>
      <c r="G960" s="22">
        <f t="shared" si="14"/>
        <v>29139.4</v>
      </c>
      <c r="H960" s="21">
        <v>0</v>
      </c>
      <c r="I960" s="21">
        <v>0</v>
      </c>
    </row>
    <row r="961" spans="1:9" ht="15" x14ac:dyDescent="0.25">
      <c r="A961" s="24" t="s">
        <v>1320</v>
      </c>
      <c r="B961" s="20">
        <v>0</v>
      </c>
      <c r="C961" s="21">
        <v>0</v>
      </c>
      <c r="D961" s="25">
        <v>44119.9</v>
      </c>
      <c r="E961" s="25">
        <v>166.5</v>
      </c>
      <c r="F961" s="21">
        <v>0</v>
      </c>
      <c r="G961" s="22">
        <f t="shared" si="14"/>
        <v>43953.4</v>
      </c>
      <c r="H961" s="21">
        <v>0</v>
      </c>
      <c r="I961" s="21">
        <v>0</v>
      </c>
    </row>
    <row r="962" spans="1:9" ht="15" x14ac:dyDescent="0.25">
      <c r="A962" s="24" t="s">
        <v>1321</v>
      </c>
      <c r="B962" s="20">
        <v>0</v>
      </c>
      <c r="C962" s="21">
        <v>0</v>
      </c>
      <c r="D962" s="25">
        <v>7800.4</v>
      </c>
      <c r="E962" s="25">
        <v>0</v>
      </c>
      <c r="F962" s="21">
        <v>0</v>
      </c>
      <c r="G962" s="22">
        <f t="shared" si="14"/>
        <v>7800.4</v>
      </c>
      <c r="H962" s="21">
        <v>0</v>
      </c>
      <c r="I962" s="21">
        <v>0</v>
      </c>
    </row>
    <row r="963" spans="1:9" ht="15" x14ac:dyDescent="0.25">
      <c r="A963" s="24" t="s">
        <v>1322</v>
      </c>
      <c r="B963" s="20">
        <v>0</v>
      </c>
      <c r="C963" s="21">
        <v>0</v>
      </c>
      <c r="D963" s="25">
        <v>32081.500000000004</v>
      </c>
      <c r="E963" s="25">
        <v>0</v>
      </c>
      <c r="F963" s="21">
        <v>0</v>
      </c>
      <c r="G963" s="22">
        <f t="shared" si="14"/>
        <v>32081.500000000004</v>
      </c>
      <c r="H963" s="21">
        <v>0</v>
      </c>
      <c r="I963" s="21">
        <v>0</v>
      </c>
    </row>
    <row r="964" spans="1:9" ht="15" x14ac:dyDescent="0.25">
      <c r="A964" s="24" t="s">
        <v>1323</v>
      </c>
      <c r="B964" s="20">
        <v>0</v>
      </c>
      <c r="C964" s="21">
        <v>0</v>
      </c>
      <c r="D964" s="25">
        <v>40943.1</v>
      </c>
      <c r="E964" s="25">
        <v>31496.1</v>
      </c>
      <c r="F964" s="21">
        <v>0</v>
      </c>
      <c r="G964" s="22">
        <f t="shared" si="14"/>
        <v>9447</v>
      </c>
      <c r="H964" s="21">
        <v>0</v>
      </c>
      <c r="I964" s="21">
        <v>0</v>
      </c>
    </row>
    <row r="965" spans="1:9" ht="15" x14ac:dyDescent="0.25">
      <c r="A965" s="24" t="s">
        <v>1324</v>
      </c>
      <c r="B965" s="20">
        <v>0</v>
      </c>
      <c r="C965" s="21">
        <v>0</v>
      </c>
      <c r="D965" s="25">
        <v>79399.099999999991</v>
      </c>
      <c r="E965" s="25">
        <v>17377</v>
      </c>
      <c r="F965" s="21">
        <v>0</v>
      </c>
      <c r="G965" s="22">
        <f t="shared" si="14"/>
        <v>62022.099999999991</v>
      </c>
      <c r="H965" s="21">
        <v>0</v>
      </c>
      <c r="I965" s="21">
        <v>0</v>
      </c>
    </row>
    <row r="966" spans="1:9" ht="15" x14ac:dyDescent="0.25">
      <c r="A966" s="24" t="s">
        <v>1325</v>
      </c>
      <c r="B966" s="20">
        <v>0</v>
      </c>
      <c r="C966" s="21">
        <v>0</v>
      </c>
      <c r="D966" s="25">
        <v>287667.59999999998</v>
      </c>
      <c r="E966" s="25">
        <v>145030.63999999998</v>
      </c>
      <c r="F966" s="21">
        <v>0</v>
      </c>
      <c r="G966" s="22">
        <f t="shared" si="14"/>
        <v>142636.96</v>
      </c>
      <c r="H966" s="21">
        <v>0</v>
      </c>
      <c r="I966" s="21">
        <v>0</v>
      </c>
    </row>
    <row r="967" spans="1:9" ht="15" x14ac:dyDescent="0.25">
      <c r="A967" s="24" t="s">
        <v>1326</v>
      </c>
      <c r="B967" s="20">
        <v>0</v>
      </c>
      <c r="C967" s="21">
        <v>0</v>
      </c>
      <c r="D967" s="25">
        <v>66921.8</v>
      </c>
      <c r="E967" s="25">
        <v>15299.4</v>
      </c>
      <c r="F967" s="21">
        <v>0</v>
      </c>
      <c r="G967" s="22">
        <f t="shared" ref="G967:G1030" si="15">D967-E967</f>
        <v>51622.400000000001</v>
      </c>
      <c r="H967" s="21">
        <v>0</v>
      </c>
      <c r="I967" s="21">
        <v>0</v>
      </c>
    </row>
    <row r="968" spans="1:9" ht="15" x14ac:dyDescent="0.25">
      <c r="A968" s="24" t="s">
        <v>1327</v>
      </c>
      <c r="B968" s="20">
        <v>0</v>
      </c>
      <c r="C968" s="21">
        <v>0</v>
      </c>
      <c r="D968" s="25">
        <v>74320.399999999994</v>
      </c>
      <c r="E968" s="25">
        <v>12120.2</v>
      </c>
      <c r="F968" s="21">
        <v>0</v>
      </c>
      <c r="G968" s="22">
        <f t="shared" si="15"/>
        <v>62200.2</v>
      </c>
      <c r="H968" s="21">
        <v>0</v>
      </c>
      <c r="I968" s="21">
        <v>0</v>
      </c>
    </row>
    <row r="969" spans="1:9" ht="15" x14ac:dyDescent="0.25">
      <c r="A969" s="24" t="s">
        <v>1328</v>
      </c>
      <c r="B969" s="20">
        <v>0</v>
      </c>
      <c r="C969" s="21">
        <v>0</v>
      </c>
      <c r="D969" s="25">
        <v>10826.2</v>
      </c>
      <c r="E969" s="25">
        <v>10567.2</v>
      </c>
      <c r="F969" s="21">
        <v>0</v>
      </c>
      <c r="G969" s="22">
        <f t="shared" si="15"/>
        <v>259</v>
      </c>
      <c r="H969" s="21">
        <v>0</v>
      </c>
      <c r="I969" s="21">
        <v>0</v>
      </c>
    </row>
    <row r="970" spans="1:9" ht="15" x14ac:dyDescent="0.25">
      <c r="A970" s="24" t="s">
        <v>1329</v>
      </c>
      <c r="B970" s="20">
        <v>0</v>
      </c>
      <c r="C970" s="21">
        <v>0</v>
      </c>
      <c r="D970" s="25">
        <v>54026.5</v>
      </c>
      <c r="E970" s="25">
        <v>6711.6</v>
      </c>
      <c r="F970" s="21">
        <v>0</v>
      </c>
      <c r="G970" s="22">
        <f t="shared" si="15"/>
        <v>47314.9</v>
      </c>
      <c r="H970" s="21">
        <v>0</v>
      </c>
      <c r="I970" s="21">
        <v>0</v>
      </c>
    </row>
    <row r="971" spans="1:9" ht="15" x14ac:dyDescent="0.25">
      <c r="A971" s="24" t="s">
        <v>1330</v>
      </c>
      <c r="B971" s="20">
        <v>0</v>
      </c>
      <c r="C971" s="21">
        <v>0</v>
      </c>
      <c r="D971" s="25">
        <v>72982.8</v>
      </c>
      <c r="E971" s="25">
        <v>29890.6</v>
      </c>
      <c r="F971" s="21">
        <v>0</v>
      </c>
      <c r="G971" s="22">
        <f t="shared" si="15"/>
        <v>43092.200000000004</v>
      </c>
      <c r="H971" s="21">
        <v>0</v>
      </c>
      <c r="I971" s="21">
        <v>0</v>
      </c>
    </row>
    <row r="972" spans="1:9" ht="15" x14ac:dyDescent="0.25">
      <c r="A972" s="24" t="s">
        <v>1331</v>
      </c>
      <c r="B972" s="20">
        <v>0</v>
      </c>
      <c r="C972" s="21">
        <v>0</v>
      </c>
      <c r="D972" s="25">
        <v>76180.5</v>
      </c>
      <c r="E972" s="25">
        <v>21585.599999999999</v>
      </c>
      <c r="F972" s="21">
        <v>0</v>
      </c>
      <c r="G972" s="22">
        <f t="shared" si="15"/>
        <v>54594.9</v>
      </c>
      <c r="H972" s="21">
        <v>0</v>
      </c>
      <c r="I972" s="21">
        <v>0</v>
      </c>
    </row>
    <row r="973" spans="1:9" ht="15" x14ac:dyDescent="0.25">
      <c r="A973" s="24" t="s">
        <v>1332</v>
      </c>
      <c r="B973" s="20">
        <v>0</v>
      </c>
      <c r="C973" s="21">
        <v>0</v>
      </c>
      <c r="D973" s="25">
        <v>42552.4</v>
      </c>
      <c r="E973" s="25">
        <v>15102.899999999998</v>
      </c>
      <c r="F973" s="21">
        <v>0</v>
      </c>
      <c r="G973" s="22">
        <f t="shared" si="15"/>
        <v>27449.500000000004</v>
      </c>
      <c r="H973" s="21">
        <v>0</v>
      </c>
      <c r="I973" s="21">
        <v>0</v>
      </c>
    </row>
    <row r="974" spans="1:9" ht="15" x14ac:dyDescent="0.25">
      <c r="A974" s="24" t="s">
        <v>1333</v>
      </c>
      <c r="B974" s="20">
        <v>0</v>
      </c>
      <c r="C974" s="21">
        <v>0</v>
      </c>
      <c r="D974" s="25">
        <v>90601.5</v>
      </c>
      <c r="E974" s="25">
        <v>25065.3</v>
      </c>
      <c r="F974" s="21">
        <v>0</v>
      </c>
      <c r="G974" s="22">
        <f t="shared" si="15"/>
        <v>65536.2</v>
      </c>
      <c r="H974" s="21">
        <v>0</v>
      </c>
      <c r="I974" s="21">
        <v>0</v>
      </c>
    </row>
    <row r="975" spans="1:9" ht="15" x14ac:dyDescent="0.25">
      <c r="A975" s="24" t="s">
        <v>1334</v>
      </c>
      <c r="B975" s="20">
        <v>0</v>
      </c>
      <c r="C975" s="21">
        <v>0</v>
      </c>
      <c r="D975" s="25">
        <v>10993.4</v>
      </c>
      <c r="E975" s="25">
        <v>5174</v>
      </c>
      <c r="F975" s="21">
        <v>0</v>
      </c>
      <c r="G975" s="22">
        <f t="shared" si="15"/>
        <v>5819.4</v>
      </c>
      <c r="H975" s="21">
        <v>0</v>
      </c>
      <c r="I975" s="21">
        <v>0</v>
      </c>
    </row>
    <row r="976" spans="1:9" ht="15" x14ac:dyDescent="0.25">
      <c r="A976" s="24" t="s">
        <v>1335</v>
      </c>
      <c r="B976" s="20">
        <v>0</v>
      </c>
      <c r="C976" s="21">
        <v>0</v>
      </c>
      <c r="D976" s="25">
        <v>72293.099999999991</v>
      </c>
      <c r="E976" s="25">
        <v>0</v>
      </c>
      <c r="F976" s="21">
        <v>0</v>
      </c>
      <c r="G976" s="22">
        <f t="shared" si="15"/>
        <v>72293.099999999991</v>
      </c>
      <c r="H976" s="21">
        <v>0</v>
      </c>
      <c r="I976" s="21">
        <v>0</v>
      </c>
    </row>
    <row r="977" spans="1:9" ht="15" x14ac:dyDescent="0.25">
      <c r="A977" s="24" t="s">
        <v>1336</v>
      </c>
      <c r="B977" s="20">
        <v>0</v>
      </c>
      <c r="C977" s="21">
        <v>0</v>
      </c>
      <c r="D977" s="25">
        <v>60839.899999999994</v>
      </c>
      <c r="E977" s="25">
        <v>17265.5</v>
      </c>
      <c r="F977" s="21">
        <v>0</v>
      </c>
      <c r="G977" s="22">
        <f t="shared" si="15"/>
        <v>43574.399999999994</v>
      </c>
      <c r="H977" s="21">
        <v>0</v>
      </c>
      <c r="I977" s="21">
        <v>0</v>
      </c>
    </row>
    <row r="978" spans="1:9" ht="15" x14ac:dyDescent="0.25">
      <c r="A978" s="24" t="s">
        <v>1337</v>
      </c>
      <c r="B978" s="20">
        <v>0</v>
      </c>
      <c r="C978" s="21">
        <v>0</v>
      </c>
      <c r="D978" s="25">
        <v>6750.7</v>
      </c>
      <c r="E978" s="25">
        <v>0</v>
      </c>
      <c r="F978" s="21">
        <v>0</v>
      </c>
      <c r="G978" s="22">
        <f t="shared" si="15"/>
        <v>6750.7</v>
      </c>
      <c r="H978" s="21">
        <v>0</v>
      </c>
      <c r="I978" s="21">
        <v>0</v>
      </c>
    </row>
    <row r="979" spans="1:9" ht="15" x14ac:dyDescent="0.25">
      <c r="A979" s="24" t="s">
        <v>1338</v>
      </c>
      <c r="B979" s="20">
        <v>0</v>
      </c>
      <c r="C979" s="21">
        <v>0</v>
      </c>
      <c r="D979" s="25">
        <v>48035.099999999991</v>
      </c>
      <c r="E979" s="25">
        <v>33034.400000000001</v>
      </c>
      <c r="F979" s="21">
        <v>0</v>
      </c>
      <c r="G979" s="22">
        <f t="shared" si="15"/>
        <v>15000.69999999999</v>
      </c>
      <c r="H979" s="21">
        <v>0</v>
      </c>
      <c r="I979" s="21">
        <v>0</v>
      </c>
    </row>
    <row r="980" spans="1:9" ht="15" x14ac:dyDescent="0.25">
      <c r="A980" s="24" t="s">
        <v>1339</v>
      </c>
      <c r="B980" s="20">
        <v>0</v>
      </c>
      <c r="C980" s="21">
        <v>0</v>
      </c>
      <c r="D980" s="25">
        <v>49846.5</v>
      </c>
      <c r="E980" s="25">
        <v>220.37</v>
      </c>
      <c r="F980" s="21">
        <v>0</v>
      </c>
      <c r="G980" s="22">
        <f t="shared" si="15"/>
        <v>49626.13</v>
      </c>
      <c r="H980" s="21">
        <v>0</v>
      </c>
      <c r="I980" s="21">
        <v>0</v>
      </c>
    </row>
    <row r="981" spans="1:9" ht="15" x14ac:dyDescent="0.25">
      <c r="A981" s="24" t="s">
        <v>1340</v>
      </c>
      <c r="B981" s="20">
        <v>0</v>
      </c>
      <c r="C981" s="21">
        <v>0</v>
      </c>
      <c r="D981" s="25">
        <v>68719.200000000012</v>
      </c>
      <c r="E981" s="25">
        <v>27487.399999999998</v>
      </c>
      <c r="F981" s="21">
        <v>0</v>
      </c>
      <c r="G981" s="22">
        <f t="shared" si="15"/>
        <v>41231.800000000017</v>
      </c>
      <c r="H981" s="21">
        <v>0</v>
      </c>
      <c r="I981" s="21">
        <v>0</v>
      </c>
    </row>
    <row r="982" spans="1:9" ht="15" x14ac:dyDescent="0.25">
      <c r="A982" s="24" t="s">
        <v>1341</v>
      </c>
      <c r="B982" s="20">
        <v>0</v>
      </c>
      <c r="C982" s="21">
        <v>0</v>
      </c>
      <c r="D982" s="25">
        <v>149413.1</v>
      </c>
      <c r="E982" s="25">
        <v>32720.9</v>
      </c>
      <c r="F982" s="21">
        <v>0</v>
      </c>
      <c r="G982" s="22">
        <f t="shared" si="15"/>
        <v>116692.20000000001</v>
      </c>
      <c r="H982" s="21">
        <v>0</v>
      </c>
      <c r="I982" s="21">
        <v>0</v>
      </c>
    </row>
    <row r="983" spans="1:9" ht="15" x14ac:dyDescent="0.25">
      <c r="A983" s="24" t="s">
        <v>1342</v>
      </c>
      <c r="B983" s="20">
        <v>0</v>
      </c>
      <c r="C983" s="21">
        <v>0</v>
      </c>
      <c r="D983" s="25">
        <v>77486.75</v>
      </c>
      <c r="E983" s="25">
        <v>53323.6</v>
      </c>
      <c r="F983" s="21">
        <v>0</v>
      </c>
      <c r="G983" s="22">
        <f t="shared" si="15"/>
        <v>24163.15</v>
      </c>
      <c r="H983" s="21">
        <v>0</v>
      </c>
      <c r="I983" s="21">
        <v>0</v>
      </c>
    </row>
    <row r="984" spans="1:9" ht="15" x14ac:dyDescent="0.25">
      <c r="A984" s="24" t="s">
        <v>1343</v>
      </c>
      <c r="B984" s="20">
        <v>0</v>
      </c>
      <c r="C984" s="21">
        <v>0</v>
      </c>
      <c r="D984" s="25">
        <v>194934.3</v>
      </c>
      <c r="E984" s="25">
        <v>87496.15</v>
      </c>
      <c r="F984" s="21">
        <v>0</v>
      </c>
      <c r="G984" s="22">
        <f t="shared" si="15"/>
        <v>107438.15</v>
      </c>
      <c r="H984" s="21">
        <v>0</v>
      </c>
      <c r="I984" s="21">
        <v>0</v>
      </c>
    </row>
    <row r="985" spans="1:9" ht="15" x14ac:dyDescent="0.25">
      <c r="A985" s="24" t="s">
        <v>1344</v>
      </c>
      <c r="B985" s="20">
        <v>0</v>
      </c>
      <c r="C985" s="21">
        <v>0</v>
      </c>
      <c r="D985" s="25">
        <v>54904.3</v>
      </c>
      <c r="E985" s="25">
        <v>0</v>
      </c>
      <c r="F985" s="21">
        <v>0</v>
      </c>
      <c r="G985" s="22">
        <f t="shared" si="15"/>
        <v>54904.3</v>
      </c>
      <c r="H985" s="21">
        <v>0</v>
      </c>
      <c r="I985" s="21">
        <v>0</v>
      </c>
    </row>
    <row r="986" spans="1:9" ht="15" x14ac:dyDescent="0.25">
      <c r="A986" s="24" t="s">
        <v>1345</v>
      </c>
      <c r="B986" s="20">
        <v>0</v>
      </c>
      <c r="C986" s="21">
        <v>0</v>
      </c>
      <c r="D986" s="25">
        <v>83035.100000000006</v>
      </c>
      <c r="E986" s="25">
        <v>70291.25</v>
      </c>
      <c r="F986" s="21">
        <v>0</v>
      </c>
      <c r="G986" s="22">
        <f t="shared" si="15"/>
        <v>12743.850000000006</v>
      </c>
      <c r="H986" s="21">
        <v>0</v>
      </c>
      <c r="I986" s="21">
        <v>0</v>
      </c>
    </row>
    <row r="987" spans="1:9" ht="15" x14ac:dyDescent="0.25">
      <c r="A987" s="24" t="s">
        <v>1346</v>
      </c>
      <c r="B987" s="20">
        <v>0</v>
      </c>
      <c r="C987" s="21">
        <v>0</v>
      </c>
      <c r="D987" s="25">
        <v>41173</v>
      </c>
      <c r="E987" s="25">
        <v>0</v>
      </c>
      <c r="F987" s="21">
        <v>0</v>
      </c>
      <c r="G987" s="22">
        <f t="shared" si="15"/>
        <v>41173</v>
      </c>
      <c r="H987" s="21">
        <v>0</v>
      </c>
      <c r="I987" s="21">
        <v>0</v>
      </c>
    </row>
    <row r="988" spans="1:9" ht="15" x14ac:dyDescent="0.25">
      <c r="A988" s="24" t="s">
        <v>1347</v>
      </c>
      <c r="B988" s="20">
        <v>0</v>
      </c>
      <c r="C988" s="21">
        <v>0</v>
      </c>
      <c r="D988" s="25">
        <v>5872.9</v>
      </c>
      <c r="E988" s="25">
        <v>0</v>
      </c>
      <c r="F988" s="21">
        <v>0</v>
      </c>
      <c r="G988" s="22">
        <f t="shared" si="15"/>
        <v>5872.9</v>
      </c>
      <c r="H988" s="21">
        <v>0</v>
      </c>
      <c r="I988" s="21">
        <v>0</v>
      </c>
    </row>
    <row r="989" spans="1:9" ht="15" x14ac:dyDescent="0.25">
      <c r="A989" s="24" t="s">
        <v>1348</v>
      </c>
      <c r="B989" s="20">
        <v>0</v>
      </c>
      <c r="C989" s="21">
        <v>0</v>
      </c>
      <c r="D989" s="25">
        <v>55573.1</v>
      </c>
      <c r="E989" s="25">
        <v>41174</v>
      </c>
      <c r="F989" s="21">
        <v>0</v>
      </c>
      <c r="G989" s="22">
        <f t="shared" si="15"/>
        <v>14399.099999999999</v>
      </c>
      <c r="H989" s="21">
        <v>0</v>
      </c>
      <c r="I989" s="21">
        <v>0</v>
      </c>
    </row>
    <row r="990" spans="1:9" ht="15" x14ac:dyDescent="0.25">
      <c r="A990" s="24" t="s">
        <v>1349</v>
      </c>
      <c r="B990" s="20">
        <v>0</v>
      </c>
      <c r="C990" s="21">
        <v>0</v>
      </c>
      <c r="D990" s="25">
        <v>68902.8</v>
      </c>
      <c r="E990" s="25">
        <v>40975.5</v>
      </c>
      <c r="F990" s="21">
        <v>0</v>
      </c>
      <c r="G990" s="22">
        <f t="shared" si="15"/>
        <v>27927.300000000003</v>
      </c>
      <c r="H990" s="21">
        <v>0</v>
      </c>
      <c r="I990" s="21">
        <v>0</v>
      </c>
    </row>
    <row r="991" spans="1:9" ht="15" x14ac:dyDescent="0.25">
      <c r="A991" s="24" t="s">
        <v>1350</v>
      </c>
      <c r="B991" s="20">
        <v>0</v>
      </c>
      <c r="C991" s="21">
        <v>0</v>
      </c>
      <c r="D991" s="25">
        <v>51160.900000000009</v>
      </c>
      <c r="E991" s="25">
        <v>21221.599999999999</v>
      </c>
      <c r="F991" s="21">
        <v>0</v>
      </c>
      <c r="G991" s="22">
        <f t="shared" si="15"/>
        <v>29939.30000000001</v>
      </c>
      <c r="H991" s="21">
        <v>0</v>
      </c>
      <c r="I991" s="21">
        <v>0</v>
      </c>
    </row>
    <row r="992" spans="1:9" ht="15" x14ac:dyDescent="0.25">
      <c r="A992" s="24" t="s">
        <v>1351</v>
      </c>
      <c r="B992" s="20">
        <v>0</v>
      </c>
      <c r="C992" s="21">
        <v>0</v>
      </c>
      <c r="D992" s="25">
        <v>81217.400000000009</v>
      </c>
      <c r="E992" s="25">
        <v>66517.899999999994</v>
      </c>
      <c r="F992" s="21">
        <v>0</v>
      </c>
      <c r="G992" s="22">
        <f t="shared" si="15"/>
        <v>14699.500000000015</v>
      </c>
      <c r="H992" s="21">
        <v>0</v>
      </c>
      <c r="I992" s="21">
        <v>0</v>
      </c>
    </row>
    <row r="993" spans="1:9" ht="15" x14ac:dyDescent="0.25">
      <c r="A993" s="24" t="s">
        <v>1352</v>
      </c>
      <c r="B993" s="20">
        <v>0</v>
      </c>
      <c r="C993" s="21">
        <v>0</v>
      </c>
      <c r="D993" s="25">
        <v>47004.100000000006</v>
      </c>
      <c r="E993" s="25">
        <v>24238.6</v>
      </c>
      <c r="F993" s="21">
        <v>0</v>
      </c>
      <c r="G993" s="22">
        <f t="shared" si="15"/>
        <v>22765.500000000007</v>
      </c>
      <c r="H993" s="21">
        <v>0</v>
      </c>
      <c r="I993" s="21">
        <v>0</v>
      </c>
    </row>
    <row r="994" spans="1:9" ht="15" x14ac:dyDescent="0.25">
      <c r="A994" s="24" t="s">
        <v>1353</v>
      </c>
      <c r="B994" s="20">
        <v>0</v>
      </c>
      <c r="C994" s="21">
        <v>0</v>
      </c>
      <c r="D994" s="25">
        <v>49951.000000000007</v>
      </c>
      <c r="E994" s="25">
        <v>7236.7</v>
      </c>
      <c r="F994" s="21">
        <v>0</v>
      </c>
      <c r="G994" s="22">
        <f t="shared" si="15"/>
        <v>42714.30000000001</v>
      </c>
      <c r="H994" s="21">
        <v>0</v>
      </c>
      <c r="I994" s="21">
        <v>0</v>
      </c>
    </row>
    <row r="995" spans="1:9" ht="15" x14ac:dyDescent="0.25">
      <c r="A995" s="24" t="s">
        <v>1354</v>
      </c>
      <c r="B995" s="20">
        <v>0</v>
      </c>
      <c r="C995" s="21">
        <v>0</v>
      </c>
      <c r="D995" s="25">
        <v>6834.3</v>
      </c>
      <c r="E995" s="25">
        <v>6670.8</v>
      </c>
      <c r="F995" s="21">
        <v>0</v>
      </c>
      <c r="G995" s="22">
        <f t="shared" si="15"/>
        <v>163.5</v>
      </c>
      <c r="H995" s="21">
        <v>0</v>
      </c>
      <c r="I995" s="21">
        <v>0</v>
      </c>
    </row>
    <row r="996" spans="1:9" ht="15" x14ac:dyDescent="0.25">
      <c r="A996" s="24" t="s">
        <v>1355</v>
      </c>
      <c r="B996" s="20">
        <v>0</v>
      </c>
      <c r="C996" s="21">
        <v>0</v>
      </c>
      <c r="D996" s="25">
        <v>7544.9</v>
      </c>
      <c r="E996" s="25">
        <v>0</v>
      </c>
      <c r="F996" s="21">
        <v>0</v>
      </c>
      <c r="G996" s="22">
        <f t="shared" si="15"/>
        <v>7544.9</v>
      </c>
      <c r="H996" s="21">
        <v>0</v>
      </c>
      <c r="I996" s="21">
        <v>0</v>
      </c>
    </row>
    <row r="997" spans="1:9" ht="15" x14ac:dyDescent="0.25">
      <c r="A997" s="24" t="s">
        <v>1356</v>
      </c>
      <c r="B997" s="20">
        <v>0</v>
      </c>
      <c r="C997" s="21">
        <v>0</v>
      </c>
      <c r="D997" s="25">
        <v>55991.1</v>
      </c>
      <c r="E997" s="25">
        <v>265.60000000000002</v>
      </c>
      <c r="F997" s="21">
        <v>0</v>
      </c>
      <c r="G997" s="22">
        <f t="shared" si="15"/>
        <v>55725.5</v>
      </c>
      <c r="H997" s="21">
        <v>0</v>
      </c>
      <c r="I997" s="21">
        <v>0</v>
      </c>
    </row>
    <row r="998" spans="1:9" ht="15" x14ac:dyDescent="0.25">
      <c r="A998" s="24" t="s">
        <v>1357</v>
      </c>
      <c r="B998" s="20">
        <v>0</v>
      </c>
      <c r="C998" s="21">
        <v>0</v>
      </c>
      <c r="D998" s="25">
        <v>36763.1</v>
      </c>
      <c r="E998" s="25">
        <v>17788.8</v>
      </c>
      <c r="F998" s="21">
        <v>0</v>
      </c>
      <c r="G998" s="22">
        <f t="shared" si="15"/>
        <v>18974.3</v>
      </c>
      <c r="H998" s="21">
        <v>0</v>
      </c>
      <c r="I998" s="21">
        <v>0</v>
      </c>
    </row>
    <row r="999" spans="1:9" ht="15" x14ac:dyDescent="0.25">
      <c r="A999" s="24" t="s">
        <v>1358</v>
      </c>
      <c r="B999" s="20">
        <v>0</v>
      </c>
      <c r="C999" s="21">
        <v>0</v>
      </c>
      <c r="D999" s="25">
        <v>38226.1</v>
      </c>
      <c r="E999" s="25">
        <v>400.6</v>
      </c>
      <c r="F999" s="21">
        <v>0</v>
      </c>
      <c r="G999" s="22">
        <f t="shared" si="15"/>
        <v>37825.5</v>
      </c>
      <c r="H999" s="21">
        <v>0</v>
      </c>
      <c r="I999" s="21">
        <v>0</v>
      </c>
    </row>
    <row r="1000" spans="1:9" ht="15" x14ac:dyDescent="0.25">
      <c r="A1000" s="24" t="s">
        <v>1359</v>
      </c>
      <c r="B1000" s="20">
        <v>0</v>
      </c>
      <c r="C1000" s="21">
        <v>0</v>
      </c>
      <c r="D1000" s="25">
        <v>76394.5</v>
      </c>
      <c r="E1000" s="25">
        <v>36230.799999999996</v>
      </c>
      <c r="F1000" s="21">
        <v>0</v>
      </c>
      <c r="G1000" s="22">
        <f t="shared" si="15"/>
        <v>40163.700000000004</v>
      </c>
      <c r="H1000" s="21">
        <v>0</v>
      </c>
      <c r="I1000" s="21">
        <v>0</v>
      </c>
    </row>
    <row r="1001" spans="1:9" ht="15" x14ac:dyDescent="0.25">
      <c r="A1001" s="24" t="s">
        <v>1360</v>
      </c>
      <c r="B1001" s="20">
        <v>0</v>
      </c>
      <c r="C1001" s="21">
        <v>0</v>
      </c>
      <c r="D1001" s="25">
        <v>58415.5</v>
      </c>
      <c r="E1001" s="25">
        <v>6100.5</v>
      </c>
      <c r="F1001" s="21">
        <v>0</v>
      </c>
      <c r="G1001" s="22">
        <f t="shared" si="15"/>
        <v>52315</v>
      </c>
      <c r="H1001" s="21">
        <v>0</v>
      </c>
      <c r="I1001" s="21">
        <v>0</v>
      </c>
    </row>
    <row r="1002" spans="1:9" ht="15" x14ac:dyDescent="0.25">
      <c r="A1002" s="24" t="s">
        <v>1361</v>
      </c>
      <c r="B1002" s="20">
        <v>0</v>
      </c>
      <c r="C1002" s="21">
        <v>0</v>
      </c>
      <c r="D1002" s="25">
        <v>324400.67999999988</v>
      </c>
      <c r="E1002" s="25">
        <v>254565.88000000003</v>
      </c>
      <c r="F1002" s="21">
        <v>0</v>
      </c>
      <c r="G1002" s="22">
        <f t="shared" si="15"/>
        <v>69834.799999999843</v>
      </c>
      <c r="H1002" s="21">
        <v>0</v>
      </c>
      <c r="I1002" s="21">
        <v>0</v>
      </c>
    </row>
    <row r="1003" spans="1:9" ht="15" x14ac:dyDescent="0.25">
      <c r="A1003" s="24" t="s">
        <v>1362</v>
      </c>
      <c r="B1003" s="20">
        <v>0</v>
      </c>
      <c r="C1003" s="21">
        <v>0</v>
      </c>
      <c r="D1003" s="25">
        <v>89911.8</v>
      </c>
      <c r="E1003" s="25">
        <v>7609.2</v>
      </c>
      <c r="F1003" s="21">
        <v>0</v>
      </c>
      <c r="G1003" s="22">
        <f t="shared" si="15"/>
        <v>82302.600000000006</v>
      </c>
      <c r="H1003" s="21">
        <v>0</v>
      </c>
      <c r="I1003" s="21">
        <v>0</v>
      </c>
    </row>
    <row r="1004" spans="1:9" ht="15" x14ac:dyDescent="0.25">
      <c r="A1004" s="24" t="s">
        <v>1363</v>
      </c>
      <c r="B1004" s="20">
        <v>0</v>
      </c>
      <c r="C1004" s="21">
        <v>0</v>
      </c>
      <c r="D1004" s="25">
        <v>352800</v>
      </c>
      <c r="E1004" s="25">
        <v>252735</v>
      </c>
      <c r="F1004" s="21">
        <v>0</v>
      </c>
      <c r="G1004" s="22">
        <f t="shared" si="15"/>
        <v>100065</v>
      </c>
      <c r="H1004" s="21">
        <v>0</v>
      </c>
      <c r="I1004" s="21">
        <v>0</v>
      </c>
    </row>
    <row r="1005" spans="1:9" ht="15" x14ac:dyDescent="0.25">
      <c r="A1005" s="24" t="s">
        <v>1364</v>
      </c>
      <c r="B1005" s="20">
        <v>0</v>
      </c>
      <c r="C1005" s="21">
        <v>0</v>
      </c>
      <c r="D1005" s="25">
        <v>143624.79999999999</v>
      </c>
      <c r="E1005" s="25">
        <v>111303.89999999998</v>
      </c>
      <c r="F1005" s="21">
        <v>0</v>
      </c>
      <c r="G1005" s="22">
        <f t="shared" si="15"/>
        <v>32320.900000000009</v>
      </c>
      <c r="H1005" s="21">
        <v>0</v>
      </c>
      <c r="I1005" s="21">
        <v>0</v>
      </c>
    </row>
    <row r="1006" spans="1:9" ht="15" x14ac:dyDescent="0.25">
      <c r="A1006" s="24" t="s">
        <v>1365</v>
      </c>
      <c r="B1006" s="20">
        <v>0</v>
      </c>
      <c r="C1006" s="21">
        <v>0</v>
      </c>
      <c r="D1006" s="25">
        <v>10150</v>
      </c>
      <c r="E1006" s="25">
        <v>0</v>
      </c>
      <c r="F1006" s="21">
        <v>0</v>
      </c>
      <c r="G1006" s="22">
        <f t="shared" si="15"/>
        <v>10150</v>
      </c>
      <c r="H1006" s="21">
        <v>0</v>
      </c>
      <c r="I1006" s="21">
        <v>0</v>
      </c>
    </row>
    <row r="1007" spans="1:9" ht="15" x14ac:dyDescent="0.25">
      <c r="A1007" s="24" t="s">
        <v>1366</v>
      </c>
      <c r="B1007" s="20">
        <v>0</v>
      </c>
      <c r="C1007" s="21">
        <v>0</v>
      </c>
      <c r="D1007" s="25">
        <v>773961.20000000007</v>
      </c>
      <c r="E1007" s="25">
        <v>300916.89999999997</v>
      </c>
      <c r="F1007" s="21">
        <v>0</v>
      </c>
      <c r="G1007" s="22">
        <f t="shared" si="15"/>
        <v>473044.3000000001</v>
      </c>
      <c r="H1007" s="21">
        <v>0</v>
      </c>
      <c r="I1007" s="21">
        <v>0</v>
      </c>
    </row>
    <row r="1008" spans="1:9" ht="15" x14ac:dyDescent="0.25">
      <c r="A1008" s="24" t="s">
        <v>1367</v>
      </c>
      <c r="B1008" s="20">
        <v>0</v>
      </c>
      <c r="C1008" s="21">
        <v>0</v>
      </c>
      <c r="D1008" s="25">
        <v>11766.7</v>
      </c>
      <c r="E1008" s="25">
        <v>0</v>
      </c>
      <c r="F1008" s="21">
        <v>0</v>
      </c>
      <c r="G1008" s="22">
        <f t="shared" si="15"/>
        <v>11766.7</v>
      </c>
      <c r="H1008" s="21">
        <v>0</v>
      </c>
      <c r="I1008" s="21">
        <v>0</v>
      </c>
    </row>
    <row r="1009" spans="1:9" ht="15" x14ac:dyDescent="0.25">
      <c r="A1009" s="24" t="s">
        <v>1368</v>
      </c>
      <c r="B1009" s="20">
        <v>0</v>
      </c>
      <c r="C1009" s="21">
        <v>0</v>
      </c>
      <c r="D1009" s="25">
        <v>44955.9</v>
      </c>
      <c r="E1009" s="25">
        <v>23657</v>
      </c>
      <c r="F1009" s="21">
        <v>0</v>
      </c>
      <c r="G1009" s="22">
        <f t="shared" si="15"/>
        <v>21298.9</v>
      </c>
      <c r="H1009" s="21">
        <v>0</v>
      </c>
      <c r="I1009" s="21">
        <v>0</v>
      </c>
    </row>
    <row r="1010" spans="1:9" ht="15" x14ac:dyDescent="0.25">
      <c r="A1010" s="24" t="s">
        <v>1369</v>
      </c>
      <c r="B1010" s="20">
        <v>0</v>
      </c>
      <c r="C1010" s="21">
        <v>0</v>
      </c>
      <c r="D1010" s="25">
        <v>83892.6</v>
      </c>
      <c r="E1010" s="25">
        <v>18623.100000000002</v>
      </c>
      <c r="F1010" s="21">
        <v>0</v>
      </c>
      <c r="G1010" s="22">
        <f t="shared" si="15"/>
        <v>65269.5</v>
      </c>
      <c r="H1010" s="21">
        <v>0</v>
      </c>
      <c r="I1010" s="21">
        <v>0</v>
      </c>
    </row>
    <row r="1011" spans="1:9" ht="15" x14ac:dyDescent="0.25">
      <c r="A1011" s="24" t="s">
        <v>1370</v>
      </c>
      <c r="B1011" s="20">
        <v>0</v>
      </c>
      <c r="C1011" s="21">
        <v>0</v>
      </c>
      <c r="D1011" s="25">
        <v>181104.77</v>
      </c>
      <c r="E1011" s="25">
        <v>50540.719999999994</v>
      </c>
      <c r="F1011" s="21">
        <v>0</v>
      </c>
      <c r="G1011" s="22">
        <f t="shared" si="15"/>
        <v>130564.04999999999</v>
      </c>
      <c r="H1011" s="21">
        <v>0</v>
      </c>
      <c r="I1011" s="21">
        <v>0</v>
      </c>
    </row>
    <row r="1012" spans="1:9" ht="15" x14ac:dyDescent="0.25">
      <c r="A1012" s="24" t="s">
        <v>1371</v>
      </c>
      <c r="B1012" s="20">
        <v>0</v>
      </c>
      <c r="C1012" s="21">
        <v>0</v>
      </c>
      <c r="D1012" s="25">
        <v>33063.799999999996</v>
      </c>
      <c r="E1012" s="25">
        <v>0</v>
      </c>
      <c r="F1012" s="21">
        <v>0</v>
      </c>
      <c r="G1012" s="22">
        <f t="shared" si="15"/>
        <v>33063.799999999996</v>
      </c>
      <c r="H1012" s="21">
        <v>0</v>
      </c>
      <c r="I1012" s="21">
        <v>0</v>
      </c>
    </row>
    <row r="1013" spans="1:9" ht="15" x14ac:dyDescent="0.25">
      <c r="A1013" s="24" t="s">
        <v>1372</v>
      </c>
      <c r="B1013" s="20">
        <v>0</v>
      </c>
      <c r="C1013" s="21">
        <v>0</v>
      </c>
      <c r="D1013" s="25">
        <v>87315.200000000026</v>
      </c>
      <c r="E1013" s="25">
        <v>51880.350000000006</v>
      </c>
      <c r="F1013" s="21">
        <v>0</v>
      </c>
      <c r="G1013" s="22">
        <f t="shared" si="15"/>
        <v>35434.85000000002</v>
      </c>
      <c r="H1013" s="21">
        <v>0</v>
      </c>
      <c r="I1013" s="21">
        <v>0</v>
      </c>
    </row>
    <row r="1014" spans="1:9" ht="15" x14ac:dyDescent="0.25">
      <c r="A1014" s="24" t="s">
        <v>1373</v>
      </c>
      <c r="B1014" s="20">
        <v>0</v>
      </c>
      <c r="C1014" s="21">
        <v>0</v>
      </c>
      <c r="D1014" s="25">
        <v>167553.69999999995</v>
      </c>
      <c r="E1014" s="25">
        <v>58410.299999999996</v>
      </c>
      <c r="F1014" s="21">
        <v>0</v>
      </c>
      <c r="G1014" s="22">
        <f t="shared" si="15"/>
        <v>109143.39999999997</v>
      </c>
      <c r="H1014" s="21">
        <v>0</v>
      </c>
      <c r="I1014" s="21">
        <v>0</v>
      </c>
    </row>
    <row r="1015" spans="1:9" ht="15" x14ac:dyDescent="0.25">
      <c r="A1015" s="24" t="s">
        <v>1374</v>
      </c>
      <c r="B1015" s="20">
        <v>0</v>
      </c>
      <c r="C1015" s="21">
        <v>0</v>
      </c>
      <c r="D1015" s="25">
        <v>29740.699999999997</v>
      </c>
      <c r="E1015" s="25">
        <v>13178.4</v>
      </c>
      <c r="F1015" s="21">
        <v>0</v>
      </c>
      <c r="G1015" s="22">
        <f t="shared" si="15"/>
        <v>16562.299999999996</v>
      </c>
      <c r="H1015" s="21">
        <v>0</v>
      </c>
      <c r="I1015" s="21">
        <v>0</v>
      </c>
    </row>
    <row r="1016" spans="1:9" ht="15" x14ac:dyDescent="0.25">
      <c r="A1016" s="24" t="s">
        <v>1375</v>
      </c>
      <c r="B1016" s="20">
        <v>0</v>
      </c>
      <c r="C1016" s="21">
        <v>0</v>
      </c>
      <c r="D1016" s="25">
        <v>11223.3</v>
      </c>
      <c r="E1016" s="25">
        <v>0</v>
      </c>
      <c r="F1016" s="21">
        <v>0</v>
      </c>
      <c r="G1016" s="22">
        <f t="shared" si="15"/>
        <v>11223.3</v>
      </c>
      <c r="H1016" s="21">
        <v>0</v>
      </c>
      <c r="I1016" s="21">
        <v>0</v>
      </c>
    </row>
    <row r="1017" spans="1:9" ht="15" x14ac:dyDescent="0.25">
      <c r="A1017" s="24" t="s">
        <v>1376</v>
      </c>
      <c r="B1017" s="20">
        <v>0</v>
      </c>
      <c r="C1017" s="21">
        <v>0</v>
      </c>
      <c r="D1017" s="25">
        <v>13647.7</v>
      </c>
      <c r="E1017" s="25">
        <v>0</v>
      </c>
      <c r="F1017" s="21">
        <v>0</v>
      </c>
      <c r="G1017" s="22">
        <f t="shared" si="15"/>
        <v>13647.7</v>
      </c>
      <c r="H1017" s="21">
        <v>0</v>
      </c>
      <c r="I1017" s="21">
        <v>0</v>
      </c>
    </row>
    <row r="1018" spans="1:9" ht="15" x14ac:dyDescent="0.25">
      <c r="A1018" s="24" t="s">
        <v>1377</v>
      </c>
      <c r="B1018" s="20">
        <v>0</v>
      </c>
      <c r="C1018" s="21">
        <v>0</v>
      </c>
      <c r="D1018" s="25">
        <v>435430.60000000003</v>
      </c>
      <c r="E1018" s="25">
        <v>374833.39999999997</v>
      </c>
      <c r="F1018" s="21">
        <v>0</v>
      </c>
      <c r="G1018" s="22">
        <f t="shared" si="15"/>
        <v>60597.20000000007</v>
      </c>
      <c r="H1018" s="21">
        <v>0</v>
      </c>
      <c r="I1018" s="21">
        <v>0</v>
      </c>
    </row>
    <row r="1019" spans="1:9" ht="15" x14ac:dyDescent="0.25">
      <c r="A1019" s="24" t="s">
        <v>1378</v>
      </c>
      <c r="B1019" s="20">
        <v>0</v>
      </c>
      <c r="C1019" s="21">
        <v>0</v>
      </c>
      <c r="D1019" s="25">
        <v>88490.6</v>
      </c>
      <c r="E1019" s="25">
        <v>69415.799999999988</v>
      </c>
      <c r="F1019" s="21">
        <v>0</v>
      </c>
      <c r="G1019" s="22">
        <f t="shared" si="15"/>
        <v>19074.800000000017</v>
      </c>
      <c r="H1019" s="21">
        <v>0</v>
      </c>
      <c r="I1019" s="21">
        <v>0</v>
      </c>
    </row>
    <row r="1020" spans="1:9" ht="15" x14ac:dyDescent="0.25">
      <c r="A1020" s="24" t="s">
        <v>1379</v>
      </c>
      <c r="B1020" s="20">
        <v>0</v>
      </c>
      <c r="C1020" s="21">
        <v>0</v>
      </c>
      <c r="D1020" s="25">
        <v>7524</v>
      </c>
      <c r="E1020" s="25">
        <v>0</v>
      </c>
      <c r="F1020" s="21">
        <v>0</v>
      </c>
      <c r="G1020" s="22">
        <f t="shared" si="15"/>
        <v>7524</v>
      </c>
      <c r="H1020" s="21">
        <v>0</v>
      </c>
      <c r="I1020" s="21">
        <v>0</v>
      </c>
    </row>
    <row r="1021" spans="1:9" ht="15" x14ac:dyDescent="0.25">
      <c r="A1021" s="24" t="s">
        <v>1380</v>
      </c>
      <c r="B1021" s="20">
        <v>0</v>
      </c>
      <c r="C1021" s="21">
        <v>0</v>
      </c>
      <c r="D1021" s="25">
        <v>28173.200000000001</v>
      </c>
      <c r="E1021" s="25">
        <v>11458</v>
      </c>
      <c r="F1021" s="21">
        <v>0</v>
      </c>
      <c r="G1021" s="22">
        <f t="shared" si="15"/>
        <v>16715.2</v>
      </c>
      <c r="H1021" s="21">
        <v>0</v>
      </c>
      <c r="I1021" s="21">
        <v>0</v>
      </c>
    </row>
    <row r="1022" spans="1:9" ht="15" x14ac:dyDescent="0.25">
      <c r="A1022" s="24" t="s">
        <v>1381</v>
      </c>
      <c r="B1022" s="20">
        <v>0</v>
      </c>
      <c r="C1022" s="21">
        <v>0</v>
      </c>
      <c r="D1022" s="25">
        <v>117359.77</v>
      </c>
      <c r="E1022" s="25">
        <v>46244.19</v>
      </c>
      <c r="F1022" s="21">
        <v>0</v>
      </c>
      <c r="G1022" s="22">
        <f t="shared" si="15"/>
        <v>71115.58</v>
      </c>
      <c r="H1022" s="21">
        <v>0</v>
      </c>
      <c r="I1022" s="21">
        <v>0</v>
      </c>
    </row>
    <row r="1023" spans="1:9" ht="15" x14ac:dyDescent="0.25">
      <c r="A1023" s="24" t="s">
        <v>1382</v>
      </c>
      <c r="B1023" s="20">
        <v>0</v>
      </c>
      <c r="C1023" s="21">
        <v>0</v>
      </c>
      <c r="D1023" s="25">
        <v>45791.9</v>
      </c>
      <c r="E1023" s="25">
        <v>26608.1</v>
      </c>
      <c r="F1023" s="21">
        <v>0</v>
      </c>
      <c r="G1023" s="22">
        <f t="shared" si="15"/>
        <v>19183.800000000003</v>
      </c>
      <c r="H1023" s="21">
        <v>0</v>
      </c>
      <c r="I1023" s="21">
        <v>0</v>
      </c>
    </row>
    <row r="1024" spans="1:9" ht="15" x14ac:dyDescent="0.25">
      <c r="A1024" s="24" t="s">
        <v>1383</v>
      </c>
      <c r="B1024" s="20">
        <v>0</v>
      </c>
      <c r="C1024" s="21">
        <v>0</v>
      </c>
      <c r="D1024" s="25">
        <v>70537.5</v>
      </c>
      <c r="E1024" s="25">
        <v>42989.1</v>
      </c>
      <c r="F1024" s="21">
        <v>0</v>
      </c>
      <c r="G1024" s="22">
        <f t="shared" si="15"/>
        <v>27548.400000000001</v>
      </c>
      <c r="H1024" s="21">
        <v>0</v>
      </c>
      <c r="I1024" s="21">
        <v>0</v>
      </c>
    </row>
    <row r="1025" spans="1:9" ht="15" x14ac:dyDescent="0.25">
      <c r="A1025" s="24" t="s">
        <v>1384</v>
      </c>
      <c r="B1025" s="20">
        <v>0</v>
      </c>
      <c r="C1025" s="21">
        <v>0</v>
      </c>
      <c r="D1025" s="25">
        <v>888534.14999999979</v>
      </c>
      <c r="E1025" s="25">
        <v>726985.03</v>
      </c>
      <c r="F1025" s="21">
        <v>0</v>
      </c>
      <c r="G1025" s="22">
        <f t="shared" si="15"/>
        <v>161549.11999999976</v>
      </c>
      <c r="H1025" s="21">
        <v>0</v>
      </c>
      <c r="I1025" s="21">
        <v>0</v>
      </c>
    </row>
    <row r="1026" spans="1:9" ht="15" x14ac:dyDescent="0.25">
      <c r="A1026" s="24" t="s">
        <v>1385</v>
      </c>
      <c r="B1026" s="20">
        <v>0</v>
      </c>
      <c r="C1026" s="21">
        <v>0</v>
      </c>
      <c r="D1026" s="25">
        <v>795161.4</v>
      </c>
      <c r="E1026" s="25">
        <v>646420.2000000003</v>
      </c>
      <c r="F1026" s="21">
        <v>0</v>
      </c>
      <c r="G1026" s="22">
        <f t="shared" si="15"/>
        <v>148741.19999999972</v>
      </c>
      <c r="H1026" s="21">
        <v>0</v>
      </c>
      <c r="I1026" s="21">
        <v>0</v>
      </c>
    </row>
    <row r="1027" spans="1:9" ht="15" x14ac:dyDescent="0.25">
      <c r="A1027" s="24" t="s">
        <v>1386</v>
      </c>
      <c r="B1027" s="20">
        <v>0</v>
      </c>
      <c r="C1027" s="21">
        <v>0</v>
      </c>
      <c r="D1027" s="25">
        <v>666793.60000000009</v>
      </c>
      <c r="E1027" s="25">
        <v>519277.73999999987</v>
      </c>
      <c r="F1027" s="21">
        <v>0</v>
      </c>
      <c r="G1027" s="22">
        <f t="shared" si="15"/>
        <v>147515.86000000022</v>
      </c>
      <c r="H1027" s="21">
        <v>0</v>
      </c>
      <c r="I1027" s="21">
        <v>0</v>
      </c>
    </row>
    <row r="1028" spans="1:9" ht="15" x14ac:dyDescent="0.25">
      <c r="A1028" s="24" t="s">
        <v>1387</v>
      </c>
      <c r="B1028" s="20">
        <v>0</v>
      </c>
      <c r="C1028" s="21">
        <v>0</v>
      </c>
      <c r="D1028" s="25">
        <v>418981.79000000004</v>
      </c>
      <c r="E1028" s="25">
        <v>225474.09000000003</v>
      </c>
      <c r="F1028" s="21">
        <v>0</v>
      </c>
      <c r="G1028" s="22">
        <f t="shared" si="15"/>
        <v>193507.7</v>
      </c>
      <c r="H1028" s="21">
        <v>0</v>
      </c>
      <c r="I1028" s="21">
        <v>0</v>
      </c>
    </row>
    <row r="1029" spans="1:9" ht="15" x14ac:dyDescent="0.25">
      <c r="A1029" s="24" t="s">
        <v>1388</v>
      </c>
      <c r="B1029" s="20">
        <v>0</v>
      </c>
      <c r="C1029" s="21">
        <v>0</v>
      </c>
      <c r="D1029" s="25">
        <v>191193.2</v>
      </c>
      <c r="E1029" s="25">
        <v>133451.20000000004</v>
      </c>
      <c r="F1029" s="21">
        <v>0</v>
      </c>
      <c r="G1029" s="22">
        <f t="shared" si="15"/>
        <v>57741.999999999971</v>
      </c>
      <c r="H1029" s="21">
        <v>0</v>
      </c>
      <c r="I1029" s="21">
        <v>0</v>
      </c>
    </row>
    <row r="1030" spans="1:9" ht="15" x14ac:dyDescent="0.25">
      <c r="A1030" s="24" t="s">
        <v>1389</v>
      </c>
      <c r="B1030" s="20">
        <v>0</v>
      </c>
      <c r="C1030" s="21">
        <v>0</v>
      </c>
      <c r="D1030" s="25">
        <v>1350876.9500000004</v>
      </c>
      <c r="E1030" s="25">
        <v>1130360.2800000005</v>
      </c>
      <c r="F1030" s="21">
        <v>0</v>
      </c>
      <c r="G1030" s="22">
        <f t="shared" si="15"/>
        <v>220516.66999999993</v>
      </c>
      <c r="H1030" s="21">
        <v>0</v>
      </c>
      <c r="I1030" s="21">
        <v>0</v>
      </c>
    </row>
    <row r="1031" spans="1:9" ht="15" x14ac:dyDescent="0.25">
      <c r="A1031" s="24" t="s">
        <v>1390</v>
      </c>
      <c r="B1031" s="20">
        <v>0</v>
      </c>
      <c r="C1031" s="21">
        <v>0</v>
      </c>
      <c r="D1031" s="25">
        <v>357431.8</v>
      </c>
      <c r="E1031" s="25">
        <v>267824.89999999997</v>
      </c>
      <c r="F1031" s="21">
        <v>0</v>
      </c>
      <c r="G1031" s="22">
        <f t="shared" ref="G1031:G1093" si="16">D1031-E1031</f>
        <v>89606.900000000023</v>
      </c>
      <c r="H1031" s="21">
        <v>0</v>
      </c>
      <c r="I1031" s="21">
        <v>0</v>
      </c>
    </row>
    <row r="1032" spans="1:9" ht="15" x14ac:dyDescent="0.25">
      <c r="A1032" s="24" t="s">
        <v>1391</v>
      </c>
      <c r="B1032" s="20">
        <v>0</v>
      </c>
      <c r="C1032" s="21">
        <v>0</v>
      </c>
      <c r="D1032" s="25">
        <v>209041.8</v>
      </c>
      <c r="E1032" s="25">
        <v>183167.3</v>
      </c>
      <c r="F1032" s="21">
        <v>0</v>
      </c>
      <c r="G1032" s="22">
        <f t="shared" si="16"/>
        <v>25874.5</v>
      </c>
      <c r="H1032" s="21">
        <v>0</v>
      </c>
      <c r="I1032" s="21">
        <v>0</v>
      </c>
    </row>
    <row r="1033" spans="1:9" ht="15" x14ac:dyDescent="0.25">
      <c r="A1033" s="24" t="s">
        <v>1392</v>
      </c>
      <c r="B1033" s="20">
        <v>0</v>
      </c>
      <c r="C1033" s="21">
        <v>0</v>
      </c>
      <c r="D1033" s="25">
        <v>154848.1</v>
      </c>
      <c r="E1033" s="25">
        <v>126598</v>
      </c>
      <c r="F1033" s="21">
        <v>0</v>
      </c>
      <c r="G1033" s="22">
        <f t="shared" si="16"/>
        <v>28250.100000000006</v>
      </c>
      <c r="H1033" s="21">
        <v>0</v>
      </c>
      <c r="I1033" s="21">
        <v>0</v>
      </c>
    </row>
    <row r="1034" spans="1:9" ht="15" x14ac:dyDescent="0.25">
      <c r="A1034" s="24" t="s">
        <v>1393</v>
      </c>
      <c r="B1034" s="20">
        <v>0</v>
      </c>
      <c r="C1034" s="21">
        <v>0</v>
      </c>
      <c r="D1034" s="25">
        <v>1116801.8</v>
      </c>
      <c r="E1034" s="25">
        <v>959801.65000000049</v>
      </c>
      <c r="F1034" s="21">
        <v>0</v>
      </c>
      <c r="G1034" s="22">
        <f t="shared" si="16"/>
        <v>157000.14999999956</v>
      </c>
      <c r="H1034" s="21">
        <v>0</v>
      </c>
      <c r="I1034" s="21">
        <v>0</v>
      </c>
    </row>
    <row r="1035" spans="1:9" ht="15" x14ac:dyDescent="0.25">
      <c r="A1035" s="24" t="s">
        <v>1394</v>
      </c>
      <c r="B1035" s="20">
        <v>0</v>
      </c>
      <c r="C1035" s="21">
        <v>0</v>
      </c>
      <c r="D1035" s="25">
        <v>1110922.8699999996</v>
      </c>
      <c r="E1035" s="25">
        <v>946017.47</v>
      </c>
      <c r="F1035" s="21">
        <v>0</v>
      </c>
      <c r="G1035" s="22">
        <f t="shared" si="16"/>
        <v>164905.39999999967</v>
      </c>
      <c r="H1035" s="21">
        <v>0</v>
      </c>
      <c r="I1035" s="21">
        <v>0</v>
      </c>
    </row>
    <row r="1036" spans="1:9" ht="15" x14ac:dyDescent="0.25">
      <c r="A1036" s="24" t="s">
        <v>1395</v>
      </c>
      <c r="B1036" s="20">
        <v>0</v>
      </c>
      <c r="C1036" s="21">
        <v>0</v>
      </c>
      <c r="D1036" s="25">
        <v>57951.290000000008</v>
      </c>
      <c r="E1036" s="25">
        <v>30811.68</v>
      </c>
      <c r="F1036" s="21">
        <v>0</v>
      </c>
      <c r="G1036" s="22">
        <f t="shared" si="16"/>
        <v>27139.610000000008</v>
      </c>
      <c r="H1036" s="21">
        <v>0</v>
      </c>
      <c r="I1036" s="21">
        <v>0</v>
      </c>
    </row>
    <row r="1037" spans="1:9" ht="15" x14ac:dyDescent="0.25">
      <c r="A1037" s="24" t="s">
        <v>1396</v>
      </c>
      <c r="B1037" s="20">
        <v>0</v>
      </c>
      <c r="C1037" s="21">
        <v>0</v>
      </c>
      <c r="D1037" s="25">
        <v>278301</v>
      </c>
      <c r="E1037" s="25">
        <v>189610.90000000002</v>
      </c>
      <c r="F1037" s="21">
        <v>0</v>
      </c>
      <c r="G1037" s="22">
        <f t="shared" si="16"/>
        <v>88690.099999999977</v>
      </c>
      <c r="H1037" s="21">
        <v>0</v>
      </c>
      <c r="I1037" s="21">
        <v>0</v>
      </c>
    </row>
    <row r="1038" spans="1:9" ht="15" x14ac:dyDescent="0.25">
      <c r="A1038" s="24" t="s">
        <v>1397</v>
      </c>
      <c r="B1038" s="20">
        <v>0</v>
      </c>
      <c r="C1038" s="21">
        <v>0</v>
      </c>
      <c r="D1038" s="25">
        <v>1138567.2</v>
      </c>
      <c r="E1038" s="25">
        <v>955616.54999999958</v>
      </c>
      <c r="F1038" s="21">
        <v>0</v>
      </c>
      <c r="G1038" s="22">
        <f t="shared" si="16"/>
        <v>182950.65000000037</v>
      </c>
      <c r="H1038" s="21">
        <v>0</v>
      </c>
      <c r="I1038" s="21">
        <v>0</v>
      </c>
    </row>
    <row r="1039" spans="1:9" ht="15" x14ac:dyDescent="0.25">
      <c r="A1039" s="24" t="s">
        <v>1398</v>
      </c>
      <c r="B1039" s="20">
        <v>0</v>
      </c>
      <c r="C1039" s="21">
        <v>0</v>
      </c>
      <c r="D1039" s="25">
        <v>68844.600000000006</v>
      </c>
      <c r="E1039" s="25">
        <v>40903.5</v>
      </c>
      <c r="F1039" s="21">
        <v>0</v>
      </c>
      <c r="G1039" s="22">
        <f t="shared" si="16"/>
        <v>27941.100000000006</v>
      </c>
      <c r="H1039" s="21">
        <v>0</v>
      </c>
      <c r="I1039" s="21">
        <v>0</v>
      </c>
    </row>
    <row r="1040" spans="1:9" ht="15" x14ac:dyDescent="0.25">
      <c r="A1040" s="24" t="s">
        <v>1399</v>
      </c>
      <c r="B1040" s="20">
        <v>0</v>
      </c>
      <c r="C1040" s="21">
        <v>0</v>
      </c>
      <c r="D1040" s="25">
        <v>6374.5</v>
      </c>
      <c r="E1040" s="25">
        <v>5917</v>
      </c>
      <c r="F1040" s="21">
        <v>0</v>
      </c>
      <c r="G1040" s="22">
        <f t="shared" si="16"/>
        <v>457.5</v>
      </c>
      <c r="H1040" s="21">
        <v>0</v>
      </c>
      <c r="I1040" s="21">
        <v>0</v>
      </c>
    </row>
    <row r="1041" spans="1:9" ht="15" x14ac:dyDescent="0.25">
      <c r="A1041" s="24" t="s">
        <v>1400</v>
      </c>
      <c r="B1041" s="20">
        <v>0</v>
      </c>
      <c r="C1041" s="21">
        <v>0</v>
      </c>
      <c r="D1041" s="25">
        <v>85418.299999999988</v>
      </c>
      <c r="E1041" s="25">
        <v>38956.999999999993</v>
      </c>
      <c r="F1041" s="21">
        <v>0</v>
      </c>
      <c r="G1041" s="22">
        <f t="shared" si="16"/>
        <v>46461.299999999996</v>
      </c>
      <c r="H1041" s="21">
        <v>0</v>
      </c>
      <c r="I1041" s="21">
        <v>0</v>
      </c>
    </row>
    <row r="1042" spans="1:9" ht="15" x14ac:dyDescent="0.25">
      <c r="A1042" s="24" t="s">
        <v>1401</v>
      </c>
      <c r="B1042" s="20">
        <v>0</v>
      </c>
      <c r="C1042" s="21">
        <v>0</v>
      </c>
      <c r="D1042" s="25">
        <v>47505.7</v>
      </c>
      <c r="E1042" s="25">
        <v>44670.6</v>
      </c>
      <c r="F1042" s="21">
        <v>0</v>
      </c>
      <c r="G1042" s="22">
        <f t="shared" si="16"/>
        <v>2835.0999999999985</v>
      </c>
      <c r="H1042" s="21">
        <v>0</v>
      </c>
      <c r="I1042" s="21">
        <v>0</v>
      </c>
    </row>
    <row r="1043" spans="1:9" ht="15" x14ac:dyDescent="0.25">
      <c r="A1043" s="24" t="s">
        <v>1402</v>
      </c>
      <c r="B1043" s="20">
        <v>0</v>
      </c>
      <c r="C1043" s="21">
        <v>0</v>
      </c>
      <c r="D1043" s="25">
        <v>77472.22</v>
      </c>
      <c r="E1043" s="25">
        <v>49692.33</v>
      </c>
      <c r="F1043" s="21">
        <v>0</v>
      </c>
      <c r="G1043" s="22">
        <f t="shared" si="16"/>
        <v>27779.89</v>
      </c>
      <c r="H1043" s="21">
        <v>0</v>
      </c>
      <c r="I1043" s="21">
        <v>0</v>
      </c>
    </row>
    <row r="1044" spans="1:9" ht="15" x14ac:dyDescent="0.25">
      <c r="A1044" s="24" t="s">
        <v>1403</v>
      </c>
      <c r="B1044" s="20">
        <v>0</v>
      </c>
      <c r="C1044" s="21">
        <v>0</v>
      </c>
      <c r="D1044" s="25">
        <v>1013028.8000000002</v>
      </c>
      <c r="E1044" s="25">
        <v>862278.8</v>
      </c>
      <c r="F1044" s="21">
        <v>0</v>
      </c>
      <c r="G1044" s="22">
        <f t="shared" si="16"/>
        <v>150750.00000000012</v>
      </c>
      <c r="H1044" s="21">
        <v>0</v>
      </c>
      <c r="I1044" s="21">
        <v>0</v>
      </c>
    </row>
    <row r="1045" spans="1:9" ht="15" x14ac:dyDescent="0.25">
      <c r="A1045" s="24" t="s">
        <v>1404</v>
      </c>
      <c r="B1045" s="20">
        <v>0</v>
      </c>
      <c r="C1045" s="21">
        <v>0</v>
      </c>
      <c r="D1045" s="25">
        <v>1133677.3500000006</v>
      </c>
      <c r="E1045" s="25">
        <v>968559.05000000028</v>
      </c>
      <c r="F1045" s="21">
        <v>0</v>
      </c>
      <c r="G1045" s="22">
        <f t="shared" si="16"/>
        <v>165118.30000000028</v>
      </c>
      <c r="H1045" s="21">
        <v>0</v>
      </c>
      <c r="I1045" s="21">
        <v>0</v>
      </c>
    </row>
    <row r="1046" spans="1:9" ht="15" x14ac:dyDescent="0.25">
      <c r="A1046" s="24" t="s">
        <v>1405</v>
      </c>
      <c r="B1046" s="20">
        <v>0</v>
      </c>
      <c r="C1046" s="21">
        <v>0</v>
      </c>
      <c r="D1046" s="25">
        <v>422616.69999999995</v>
      </c>
      <c r="E1046" s="25">
        <v>370910.9</v>
      </c>
      <c r="F1046" s="21">
        <v>0</v>
      </c>
      <c r="G1046" s="22">
        <f t="shared" si="16"/>
        <v>51705.79999999993</v>
      </c>
      <c r="H1046" s="21">
        <v>0</v>
      </c>
      <c r="I1046" s="21">
        <v>0</v>
      </c>
    </row>
    <row r="1047" spans="1:9" ht="15" x14ac:dyDescent="0.25">
      <c r="A1047" s="24" t="s">
        <v>1406</v>
      </c>
      <c r="B1047" s="20">
        <v>0</v>
      </c>
      <c r="C1047" s="21">
        <v>0</v>
      </c>
      <c r="D1047" s="25">
        <v>291968.82</v>
      </c>
      <c r="E1047" s="25">
        <v>162068.31</v>
      </c>
      <c r="F1047" s="21">
        <v>0</v>
      </c>
      <c r="G1047" s="22">
        <f t="shared" si="16"/>
        <v>129900.51000000001</v>
      </c>
      <c r="H1047" s="21">
        <v>0</v>
      </c>
      <c r="I1047" s="21">
        <v>0</v>
      </c>
    </row>
    <row r="1048" spans="1:9" ht="15" x14ac:dyDescent="0.25">
      <c r="A1048" s="24" t="s">
        <v>1407</v>
      </c>
      <c r="B1048" s="20">
        <v>0</v>
      </c>
      <c r="C1048" s="21">
        <v>0</v>
      </c>
      <c r="D1048" s="25">
        <v>935925.48000000021</v>
      </c>
      <c r="E1048" s="25">
        <v>803225.68000000017</v>
      </c>
      <c r="F1048" s="21">
        <v>0</v>
      </c>
      <c r="G1048" s="22">
        <f t="shared" si="16"/>
        <v>132699.80000000005</v>
      </c>
      <c r="H1048" s="21">
        <v>0</v>
      </c>
      <c r="I1048" s="21">
        <v>0</v>
      </c>
    </row>
    <row r="1049" spans="1:9" ht="15" x14ac:dyDescent="0.25">
      <c r="A1049" s="24" t="s">
        <v>1408</v>
      </c>
      <c r="B1049" s="20">
        <v>0</v>
      </c>
      <c r="C1049" s="21">
        <v>0</v>
      </c>
      <c r="D1049" s="25">
        <v>230092.24</v>
      </c>
      <c r="E1049" s="25">
        <v>148102.24000000002</v>
      </c>
      <c r="F1049" s="21">
        <v>0</v>
      </c>
      <c r="G1049" s="22">
        <f t="shared" si="16"/>
        <v>81989.999999999971</v>
      </c>
      <c r="H1049" s="21">
        <v>0</v>
      </c>
      <c r="I1049" s="21">
        <v>0</v>
      </c>
    </row>
    <row r="1050" spans="1:9" ht="15" x14ac:dyDescent="0.25">
      <c r="A1050" s="24" t="s">
        <v>1409</v>
      </c>
      <c r="B1050" s="20">
        <v>0</v>
      </c>
      <c r="C1050" s="21">
        <v>0</v>
      </c>
      <c r="D1050" s="25">
        <v>915426.36999999965</v>
      </c>
      <c r="E1050" s="25">
        <v>739506.06999999983</v>
      </c>
      <c r="F1050" s="21">
        <v>0</v>
      </c>
      <c r="G1050" s="22">
        <f t="shared" si="16"/>
        <v>175920.29999999981</v>
      </c>
      <c r="H1050" s="21">
        <v>0</v>
      </c>
      <c r="I1050" s="21">
        <v>0</v>
      </c>
    </row>
    <row r="1051" spans="1:9" ht="15" x14ac:dyDescent="0.25">
      <c r="A1051" s="24" t="s">
        <v>1410</v>
      </c>
      <c r="B1051" s="20">
        <v>0</v>
      </c>
      <c r="C1051" s="21">
        <v>0</v>
      </c>
      <c r="D1051" s="25">
        <v>256547.49999999997</v>
      </c>
      <c r="E1051" s="25">
        <v>196432.49999999997</v>
      </c>
      <c r="F1051" s="21">
        <v>0</v>
      </c>
      <c r="G1051" s="22">
        <f t="shared" si="16"/>
        <v>60115</v>
      </c>
      <c r="H1051" s="21">
        <v>0</v>
      </c>
      <c r="I1051" s="21">
        <v>0</v>
      </c>
    </row>
    <row r="1052" spans="1:9" ht="15" x14ac:dyDescent="0.25">
      <c r="A1052" s="24" t="s">
        <v>1411</v>
      </c>
      <c r="B1052" s="20">
        <v>0</v>
      </c>
      <c r="C1052" s="21">
        <v>0</v>
      </c>
      <c r="D1052" s="25">
        <v>521345.77</v>
      </c>
      <c r="E1052" s="25">
        <v>314559.40000000002</v>
      </c>
      <c r="F1052" s="21">
        <v>0</v>
      </c>
      <c r="G1052" s="22">
        <f t="shared" si="16"/>
        <v>206786.37</v>
      </c>
      <c r="H1052" s="21">
        <v>0</v>
      </c>
      <c r="I1052" s="21">
        <v>0</v>
      </c>
    </row>
    <row r="1053" spans="1:9" ht="15" x14ac:dyDescent="0.25">
      <c r="A1053" s="24" t="s">
        <v>1412</v>
      </c>
      <c r="B1053" s="20">
        <v>0</v>
      </c>
      <c r="C1053" s="21">
        <v>0</v>
      </c>
      <c r="D1053" s="25">
        <v>238824.30000000008</v>
      </c>
      <c r="E1053" s="25">
        <v>162233.90000000002</v>
      </c>
      <c r="F1053" s="21">
        <v>0</v>
      </c>
      <c r="G1053" s="22">
        <f t="shared" si="16"/>
        <v>76590.400000000052</v>
      </c>
      <c r="H1053" s="21">
        <v>0</v>
      </c>
      <c r="I1053" s="21">
        <v>0</v>
      </c>
    </row>
    <row r="1054" spans="1:9" ht="15" x14ac:dyDescent="0.25">
      <c r="A1054" s="24" t="s">
        <v>1413</v>
      </c>
      <c r="B1054" s="20">
        <v>0</v>
      </c>
      <c r="C1054" s="21">
        <v>0</v>
      </c>
      <c r="D1054" s="25">
        <v>248203.10000000003</v>
      </c>
      <c r="E1054" s="25">
        <v>183937.22</v>
      </c>
      <c r="F1054" s="21">
        <v>0</v>
      </c>
      <c r="G1054" s="22">
        <f t="shared" si="16"/>
        <v>64265.880000000034</v>
      </c>
      <c r="H1054" s="21">
        <v>0</v>
      </c>
      <c r="I1054" s="21">
        <v>0</v>
      </c>
    </row>
    <row r="1055" spans="1:9" ht="15" x14ac:dyDescent="0.25">
      <c r="A1055" s="24" t="s">
        <v>1414</v>
      </c>
      <c r="B1055" s="20">
        <v>0</v>
      </c>
      <c r="C1055" s="21">
        <v>0</v>
      </c>
      <c r="D1055" s="25">
        <v>563027.19000000018</v>
      </c>
      <c r="E1055" s="25">
        <v>430307.54</v>
      </c>
      <c r="F1055" s="21">
        <v>0</v>
      </c>
      <c r="G1055" s="22">
        <f t="shared" si="16"/>
        <v>132719.6500000002</v>
      </c>
      <c r="H1055" s="21">
        <v>0</v>
      </c>
      <c r="I1055" s="21">
        <v>0</v>
      </c>
    </row>
    <row r="1056" spans="1:9" ht="15" x14ac:dyDescent="0.25">
      <c r="A1056" s="24" t="s">
        <v>1415</v>
      </c>
      <c r="B1056" s="20">
        <v>0</v>
      </c>
      <c r="C1056" s="21">
        <v>0</v>
      </c>
      <c r="D1056" s="25">
        <v>556587.89999999991</v>
      </c>
      <c r="E1056" s="25">
        <v>445295.84999999986</v>
      </c>
      <c r="F1056" s="21">
        <v>0</v>
      </c>
      <c r="G1056" s="22">
        <f t="shared" si="16"/>
        <v>111292.05000000005</v>
      </c>
      <c r="H1056" s="21">
        <v>0</v>
      </c>
      <c r="I1056" s="21">
        <v>0</v>
      </c>
    </row>
    <row r="1057" spans="1:9" ht="15" x14ac:dyDescent="0.25">
      <c r="A1057" s="24" t="s">
        <v>1416</v>
      </c>
      <c r="B1057" s="20">
        <v>0</v>
      </c>
      <c r="C1057" s="21">
        <v>0</v>
      </c>
      <c r="D1057" s="25">
        <v>522445.99999999994</v>
      </c>
      <c r="E1057" s="25">
        <v>451304.7</v>
      </c>
      <c r="F1057" s="21">
        <v>0</v>
      </c>
      <c r="G1057" s="22">
        <f t="shared" si="16"/>
        <v>71141.29999999993</v>
      </c>
      <c r="H1057" s="21">
        <v>0</v>
      </c>
      <c r="I1057" s="21">
        <v>0</v>
      </c>
    </row>
    <row r="1058" spans="1:9" ht="15" x14ac:dyDescent="0.25">
      <c r="A1058" s="24" t="s">
        <v>1417</v>
      </c>
      <c r="B1058" s="20">
        <v>0</v>
      </c>
      <c r="C1058" s="21">
        <v>0</v>
      </c>
      <c r="D1058" s="25">
        <v>709211.50000000023</v>
      </c>
      <c r="E1058" s="25">
        <v>588791.00000000023</v>
      </c>
      <c r="F1058" s="21">
        <v>0</v>
      </c>
      <c r="G1058" s="22">
        <f t="shared" si="16"/>
        <v>120420.5</v>
      </c>
      <c r="H1058" s="21">
        <v>0</v>
      </c>
      <c r="I1058" s="21">
        <v>0</v>
      </c>
    </row>
    <row r="1059" spans="1:9" ht="15" x14ac:dyDescent="0.25">
      <c r="A1059" s="24" t="s">
        <v>1418</v>
      </c>
      <c r="B1059" s="20">
        <v>0</v>
      </c>
      <c r="C1059" s="21">
        <v>0</v>
      </c>
      <c r="D1059" s="25">
        <v>740089.9</v>
      </c>
      <c r="E1059" s="25">
        <v>629127.39999999991</v>
      </c>
      <c r="F1059" s="21">
        <v>0</v>
      </c>
      <c r="G1059" s="22">
        <f t="shared" si="16"/>
        <v>110962.50000000012</v>
      </c>
      <c r="H1059" s="21">
        <v>0</v>
      </c>
      <c r="I1059" s="21">
        <v>0</v>
      </c>
    </row>
    <row r="1060" spans="1:9" ht="15" x14ac:dyDescent="0.25">
      <c r="A1060" s="24" t="s">
        <v>1419</v>
      </c>
      <c r="B1060" s="20">
        <v>0</v>
      </c>
      <c r="C1060" s="21">
        <v>0</v>
      </c>
      <c r="D1060" s="25">
        <v>834453.4</v>
      </c>
      <c r="E1060" s="25">
        <v>773725.3</v>
      </c>
      <c r="F1060" s="21">
        <v>0</v>
      </c>
      <c r="G1060" s="22">
        <f t="shared" si="16"/>
        <v>60728.099999999977</v>
      </c>
      <c r="H1060" s="21">
        <v>0</v>
      </c>
      <c r="I1060" s="21">
        <v>0</v>
      </c>
    </row>
    <row r="1061" spans="1:9" ht="15" x14ac:dyDescent="0.25">
      <c r="A1061" s="24" t="s">
        <v>1420</v>
      </c>
      <c r="B1061" s="20">
        <v>0</v>
      </c>
      <c r="C1061" s="21">
        <v>0</v>
      </c>
      <c r="D1061" s="25">
        <v>783749.99999999977</v>
      </c>
      <c r="E1061" s="25">
        <v>662825.98999999987</v>
      </c>
      <c r="F1061" s="21">
        <v>0</v>
      </c>
      <c r="G1061" s="22">
        <f t="shared" si="16"/>
        <v>120924.00999999989</v>
      </c>
      <c r="H1061" s="21">
        <v>0</v>
      </c>
      <c r="I1061" s="21">
        <v>0</v>
      </c>
    </row>
    <row r="1062" spans="1:9" ht="15" x14ac:dyDescent="0.25">
      <c r="A1062" s="24" t="s">
        <v>1421</v>
      </c>
      <c r="B1062" s="20">
        <v>0</v>
      </c>
      <c r="C1062" s="21">
        <v>0</v>
      </c>
      <c r="D1062" s="25">
        <v>19953.099999999999</v>
      </c>
      <c r="E1062" s="25">
        <v>6764</v>
      </c>
      <c r="F1062" s="21">
        <v>0</v>
      </c>
      <c r="G1062" s="22">
        <f t="shared" si="16"/>
        <v>13189.099999999999</v>
      </c>
      <c r="H1062" s="21">
        <v>0</v>
      </c>
      <c r="I1062" s="21">
        <v>0</v>
      </c>
    </row>
    <row r="1063" spans="1:9" ht="15" x14ac:dyDescent="0.25">
      <c r="A1063" s="24" t="s">
        <v>1422</v>
      </c>
      <c r="B1063" s="20">
        <v>0</v>
      </c>
      <c r="C1063" s="21">
        <v>0</v>
      </c>
      <c r="D1063" s="25">
        <v>796958.79999999981</v>
      </c>
      <c r="E1063" s="25">
        <v>699427.49999999988</v>
      </c>
      <c r="F1063" s="21">
        <v>0</v>
      </c>
      <c r="G1063" s="22">
        <f t="shared" si="16"/>
        <v>97531.29999999993</v>
      </c>
      <c r="H1063" s="21">
        <v>0</v>
      </c>
      <c r="I1063" s="21">
        <v>0</v>
      </c>
    </row>
    <row r="1064" spans="1:9" ht="15" x14ac:dyDescent="0.25">
      <c r="A1064" s="24" t="s">
        <v>1423</v>
      </c>
      <c r="B1064" s="20">
        <v>0</v>
      </c>
      <c r="C1064" s="21">
        <v>0</v>
      </c>
      <c r="D1064" s="25">
        <v>167534.39999999999</v>
      </c>
      <c r="E1064" s="25">
        <v>82933</v>
      </c>
      <c r="F1064" s="21">
        <v>0</v>
      </c>
      <c r="G1064" s="22">
        <f t="shared" si="16"/>
        <v>84601.4</v>
      </c>
      <c r="H1064" s="21">
        <v>0</v>
      </c>
      <c r="I1064" s="21">
        <v>0</v>
      </c>
    </row>
    <row r="1065" spans="1:9" ht="15" x14ac:dyDescent="0.25">
      <c r="A1065" s="24" t="s">
        <v>1424</v>
      </c>
      <c r="B1065" s="20">
        <v>0</v>
      </c>
      <c r="C1065" s="21">
        <v>0</v>
      </c>
      <c r="D1065" s="25">
        <v>347964.10000000003</v>
      </c>
      <c r="E1065" s="25">
        <v>280462.09999999998</v>
      </c>
      <c r="F1065" s="21">
        <v>0</v>
      </c>
      <c r="G1065" s="22">
        <f t="shared" si="16"/>
        <v>67502.000000000058</v>
      </c>
      <c r="H1065" s="21">
        <v>0</v>
      </c>
      <c r="I1065" s="21">
        <v>0</v>
      </c>
    </row>
    <row r="1066" spans="1:9" ht="15" x14ac:dyDescent="0.25">
      <c r="A1066" s="24" t="s">
        <v>1425</v>
      </c>
      <c r="B1066" s="20">
        <v>0</v>
      </c>
      <c r="C1066" s="21">
        <v>0</v>
      </c>
      <c r="D1066" s="25">
        <v>86651.4</v>
      </c>
      <c r="E1066" s="25">
        <v>72334.2</v>
      </c>
      <c r="F1066" s="21">
        <v>0</v>
      </c>
      <c r="G1066" s="22">
        <f t="shared" si="16"/>
        <v>14317.199999999997</v>
      </c>
      <c r="H1066" s="21">
        <v>0</v>
      </c>
      <c r="I1066" s="21">
        <v>0</v>
      </c>
    </row>
    <row r="1067" spans="1:9" ht="15" x14ac:dyDescent="0.25">
      <c r="A1067" s="24" t="s">
        <v>1426</v>
      </c>
      <c r="B1067" s="20">
        <v>0</v>
      </c>
      <c r="C1067" s="21">
        <v>0</v>
      </c>
      <c r="D1067" s="25">
        <v>58666.299999999996</v>
      </c>
      <c r="E1067" s="25">
        <v>26074.999999999996</v>
      </c>
      <c r="F1067" s="21">
        <v>0</v>
      </c>
      <c r="G1067" s="22">
        <f t="shared" si="16"/>
        <v>32591.3</v>
      </c>
      <c r="H1067" s="21">
        <v>0</v>
      </c>
      <c r="I1067" s="21">
        <v>0</v>
      </c>
    </row>
    <row r="1068" spans="1:9" ht="15" x14ac:dyDescent="0.25">
      <c r="A1068" s="24" t="s">
        <v>1427</v>
      </c>
      <c r="B1068" s="20">
        <v>0</v>
      </c>
      <c r="C1068" s="21">
        <v>0</v>
      </c>
      <c r="D1068" s="25">
        <v>1033212.4000000001</v>
      </c>
      <c r="E1068" s="25">
        <v>882913.45</v>
      </c>
      <c r="F1068" s="21">
        <v>0</v>
      </c>
      <c r="G1068" s="22">
        <f t="shared" si="16"/>
        <v>150298.95000000019</v>
      </c>
      <c r="H1068" s="21">
        <v>0</v>
      </c>
      <c r="I1068" s="21">
        <v>0</v>
      </c>
    </row>
    <row r="1069" spans="1:9" ht="15" x14ac:dyDescent="0.25">
      <c r="A1069" s="24" t="s">
        <v>1428</v>
      </c>
      <c r="B1069" s="20">
        <v>0</v>
      </c>
      <c r="C1069" s="21">
        <v>0</v>
      </c>
      <c r="D1069" s="25">
        <v>1153529.9099999999</v>
      </c>
      <c r="E1069" s="25">
        <v>951602.54000000015</v>
      </c>
      <c r="F1069" s="21">
        <v>0</v>
      </c>
      <c r="G1069" s="22">
        <f t="shared" si="16"/>
        <v>201927.36999999976</v>
      </c>
      <c r="H1069" s="21">
        <v>0</v>
      </c>
      <c r="I1069" s="21">
        <v>0</v>
      </c>
    </row>
    <row r="1070" spans="1:9" ht="15" x14ac:dyDescent="0.25">
      <c r="A1070" s="24" t="s">
        <v>1429</v>
      </c>
      <c r="B1070" s="20">
        <v>0</v>
      </c>
      <c r="C1070" s="21">
        <v>0</v>
      </c>
      <c r="D1070" s="25">
        <v>58958.900000000009</v>
      </c>
      <c r="E1070" s="25">
        <v>6759.6</v>
      </c>
      <c r="F1070" s="21">
        <v>0</v>
      </c>
      <c r="G1070" s="22">
        <f t="shared" si="16"/>
        <v>52199.30000000001</v>
      </c>
      <c r="H1070" s="21">
        <v>0</v>
      </c>
      <c r="I1070" s="21">
        <v>0</v>
      </c>
    </row>
    <row r="1071" spans="1:9" ht="15" x14ac:dyDescent="0.25">
      <c r="A1071" s="24" t="s">
        <v>1430</v>
      </c>
      <c r="B1071" s="20">
        <v>0</v>
      </c>
      <c r="C1071" s="21">
        <v>0</v>
      </c>
      <c r="D1071" s="25">
        <v>84247.89999999998</v>
      </c>
      <c r="E1071" s="25">
        <v>2703.2</v>
      </c>
      <c r="F1071" s="21">
        <v>0</v>
      </c>
      <c r="G1071" s="22">
        <f t="shared" si="16"/>
        <v>81544.699999999983</v>
      </c>
      <c r="H1071" s="21">
        <v>0</v>
      </c>
      <c r="I1071" s="21">
        <v>0</v>
      </c>
    </row>
    <row r="1072" spans="1:9" ht="15" x14ac:dyDescent="0.25">
      <c r="A1072" s="24" t="s">
        <v>1431</v>
      </c>
      <c r="B1072" s="20">
        <v>0</v>
      </c>
      <c r="C1072" s="21">
        <v>0</v>
      </c>
      <c r="D1072" s="25">
        <v>1174594</v>
      </c>
      <c r="E1072" s="25">
        <v>186398.09999999998</v>
      </c>
      <c r="F1072" s="21">
        <v>0</v>
      </c>
      <c r="G1072" s="22">
        <f t="shared" si="16"/>
        <v>988195.9</v>
      </c>
      <c r="H1072" s="21">
        <v>0</v>
      </c>
      <c r="I1072" s="21">
        <v>0</v>
      </c>
    </row>
    <row r="1073" spans="1:9" ht="15" x14ac:dyDescent="0.25">
      <c r="A1073" s="24" t="s">
        <v>1432</v>
      </c>
      <c r="B1073" s="20">
        <v>0</v>
      </c>
      <c r="C1073" s="21">
        <v>0</v>
      </c>
      <c r="D1073" s="25">
        <v>75177.3</v>
      </c>
      <c r="E1073" s="25">
        <v>13045.199999999999</v>
      </c>
      <c r="F1073" s="21">
        <v>0</v>
      </c>
      <c r="G1073" s="22">
        <f t="shared" si="16"/>
        <v>62132.100000000006</v>
      </c>
      <c r="H1073" s="21">
        <v>0</v>
      </c>
      <c r="I1073" s="21">
        <v>0</v>
      </c>
    </row>
    <row r="1074" spans="1:9" ht="15" x14ac:dyDescent="0.25">
      <c r="A1074" s="24" t="s">
        <v>1433</v>
      </c>
      <c r="B1074" s="20">
        <v>0</v>
      </c>
      <c r="C1074" s="21">
        <v>0</v>
      </c>
      <c r="D1074" s="25">
        <v>1442001</v>
      </c>
      <c r="E1074" s="25">
        <v>1179996.5100000005</v>
      </c>
      <c r="F1074" s="21">
        <v>0</v>
      </c>
      <c r="G1074" s="22">
        <f t="shared" si="16"/>
        <v>262004.48999999953</v>
      </c>
      <c r="H1074" s="21">
        <v>0</v>
      </c>
      <c r="I1074" s="21">
        <v>0</v>
      </c>
    </row>
    <row r="1075" spans="1:9" ht="15" x14ac:dyDescent="0.25">
      <c r="A1075" s="24" t="s">
        <v>1434</v>
      </c>
      <c r="B1075" s="20">
        <v>0</v>
      </c>
      <c r="C1075" s="21">
        <v>0</v>
      </c>
      <c r="D1075" s="25">
        <v>68593.799999999988</v>
      </c>
      <c r="E1075" s="25">
        <v>49459.9</v>
      </c>
      <c r="F1075" s="21">
        <v>0</v>
      </c>
      <c r="G1075" s="22">
        <f t="shared" si="16"/>
        <v>19133.899999999987</v>
      </c>
      <c r="H1075" s="21">
        <v>0</v>
      </c>
      <c r="I1075" s="21">
        <v>0</v>
      </c>
    </row>
    <row r="1076" spans="1:9" ht="15" x14ac:dyDescent="0.25">
      <c r="A1076" s="24" t="s">
        <v>1435</v>
      </c>
      <c r="B1076" s="20">
        <v>0</v>
      </c>
      <c r="C1076" s="21">
        <v>0</v>
      </c>
      <c r="D1076" s="25">
        <v>71310.8</v>
      </c>
      <c r="E1076" s="25">
        <v>30464.300000000003</v>
      </c>
      <c r="F1076" s="21">
        <v>0</v>
      </c>
      <c r="G1076" s="22">
        <f t="shared" si="16"/>
        <v>40846.5</v>
      </c>
      <c r="H1076" s="21">
        <v>0</v>
      </c>
      <c r="I1076" s="21">
        <v>0</v>
      </c>
    </row>
    <row r="1077" spans="1:9" ht="15" x14ac:dyDescent="0.25">
      <c r="A1077" s="24" t="s">
        <v>1436</v>
      </c>
      <c r="B1077" s="20">
        <v>0</v>
      </c>
      <c r="C1077" s="21">
        <v>0</v>
      </c>
      <c r="D1077" s="25">
        <v>82116.100000000006</v>
      </c>
      <c r="E1077" s="25">
        <v>69403.199999999997</v>
      </c>
      <c r="F1077" s="21">
        <v>0</v>
      </c>
      <c r="G1077" s="22">
        <f t="shared" si="16"/>
        <v>12712.900000000009</v>
      </c>
      <c r="H1077" s="21">
        <v>0</v>
      </c>
      <c r="I1077" s="21">
        <v>0</v>
      </c>
    </row>
    <row r="1078" spans="1:9" ht="15" x14ac:dyDescent="0.25">
      <c r="A1078" s="24" t="s">
        <v>1437</v>
      </c>
      <c r="B1078" s="20">
        <v>0</v>
      </c>
      <c r="C1078" s="21">
        <v>0</v>
      </c>
      <c r="D1078" s="25">
        <v>81154.7</v>
      </c>
      <c r="E1078" s="25">
        <v>61097.100000000006</v>
      </c>
      <c r="F1078" s="21">
        <v>0</v>
      </c>
      <c r="G1078" s="22">
        <f t="shared" si="16"/>
        <v>20057.599999999991</v>
      </c>
      <c r="H1078" s="21">
        <v>0</v>
      </c>
      <c r="I1078" s="21">
        <v>0</v>
      </c>
    </row>
    <row r="1079" spans="1:9" ht="15" x14ac:dyDescent="0.25">
      <c r="A1079" s="24" t="s">
        <v>1438</v>
      </c>
      <c r="B1079" s="20">
        <v>0</v>
      </c>
      <c r="C1079" s="21">
        <v>0</v>
      </c>
      <c r="D1079" s="25">
        <v>28194.100000000002</v>
      </c>
      <c r="E1079" s="25">
        <v>8882.61</v>
      </c>
      <c r="F1079" s="21">
        <v>0</v>
      </c>
      <c r="G1079" s="22">
        <f t="shared" si="16"/>
        <v>19311.490000000002</v>
      </c>
      <c r="H1079" s="21">
        <v>0</v>
      </c>
      <c r="I1079" s="21">
        <v>0</v>
      </c>
    </row>
    <row r="1080" spans="1:9" ht="15" x14ac:dyDescent="0.25">
      <c r="A1080" s="24" t="s">
        <v>1439</v>
      </c>
      <c r="B1080" s="20">
        <v>0</v>
      </c>
      <c r="C1080" s="21">
        <v>0</v>
      </c>
      <c r="D1080" s="25">
        <v>26187.7</v>
      </c>
      <c r="E1080" s="25">
        <v>20666.599999999999</v>
      </c>
      <c r="F1080" s="21">
        <v>0</v>
      </c>
      <c r="G1080" s="22">
        <f t="shared" si="16"/>
        <v>5521.1000000000022</v>
      </c>
      <c r="H1080" s="21">
        <v>0</v>
      </c>
      <c r="I1080" s="21">
        <v>0</v>
      </c>
    </row>
    <row r="1081" spans="1:9" ht="15" x14ac:dyDescent="0.25">
      <c r="A1081" s="24" t="s">
        <v>1440</v>
      </c>
      <c r="B1081" s="20">
        <v>0</v>
      </c>
      <c r="C1081" s="21">
        <v>0</v>
      </c>
      <c r="D1081" s="25">
        <v>606751.04999999993</v>
      </c>
      <c r="E1081" s="25">
        <v>508584.14000000007</v>
      </c>
      <c r="F1081" s="21">
        <v>0</v>
      </c>
      <c r="G1081" s="22">
        <f t="shared" si="16"/>
        <v>98166.909999999858</v>
      </c>
      <c r="H1081" s="21">
        <v>0</v>
      </c>
      <c r="I1081" s="21">
        <v>0</v>
      </c>
    </row>
    <row r="1082" spans="1:9" ht="15" x14ac:dyDescent="0.25">
      <c r="A1082" s="24" t="s">
        <v>1441</v>
      </c>
      <c r="B1082" s="20">
        <v>0</v>
      </c>
      <c r="C1082" s="21">
        <v>0</v>
      </c>
      <c r="D1082" s="25">
        <v>577696.9</v>
      </c>
      <c r="E1082" s="25">
        <v>494763.75</v>
      </c>
      <c r="F1082" s="21">
        <v>0</v>
      </c>
      <c r="G1082" s="22">
        <f t="shared" si="16"/>
        <v>82933.150000000023</v>
      </c>
      <c r="H1082" s="21">
        <v>0</v>
      </c>
      <c r="I1082" s="21">
        <v>0</v>
      </c>
    </row>
    <row r="1083" spans="1:9" ht="15" x14ac:dyDescent="0.25">
      <c r="A1083" s="24" t="s">
        <v>1442</v>
      </c>
      <c r="B1083" s="20">
        <v>0</v>
      </c>
      <c r="C1083" s="21">
        <v>0</v>
      </c>
      <c r="D1083" s="25">
        <v>854162.09999999951</v>
      </c>
      <c r="E1083" s="25">
        <v>699481.6399999999</v>
      </c>
      <c r="F1083" s="21">
        <v>0</v>
      </c>
      <c r="G1083" s="22">
        <f t="shared" si="16"/>
        <v>154680.45999999961</v>
      </c>
      <c r="H1083" s="21">
        <v>0</v>
      </c>
      <c r="I1083" s="21">
        <v>0</v>
      </c>
    </row>
    <row r="1084" spans="1:9" ht="15" x14ac:dyDescent="0.25">
      <c r="A1084" s="24" t="s">
        <v>1443</v>
      </c>
      <c r="B1084" s="20">
        <v>0</v>
      </c>
      <c r="C1084" s="21">
        <v>0</v>
      </c>
      <c r="D1084" s="25">
        <v>960898.39999999979</v>
      </c>
      <c r="E1084" s="25">
        <v>802538.49999999977</v>
      </c>
      <c r="F1084" s="21">
        <v>0</v>
      </c>
      <c r="G1084" s="22">
        <f t="shared" si="16"/>
        <v>158359.90000000002</v>
      </c>
      <c r="H1084" s="21">
        <v>0</v>
      </c>
      <c r="I1084" s="21">
        <v>0</v>
      </c>
    </row>
    <row r="1085" spans="1:9" ht="15" x14ac:dyDescent="0.25">
      <c r="A1085" s="24" t="s">
        <v>1444</v>
      </c>
      <c r="B1085" s="20">
        <v>0</v>
      </c>
      <c r="C1085" s="21">
        <v>0</v>
      </c>
      <c r="D1085" s="25">
        <v>803648.8899999999</v>
      </c>
      <c r="E1085" s="25">
        <v>716749.94</v>
      </c>
      <c r="F1085" s="21">
        <v>0</v>
      </c>
      <c r="G1085" s="22">
        <f t="shared" si="16"/>
        <v>86898.949999999953</v>
      </c>
      <c r="H1085" s="21">
        <v>0</v>
      </c>
      <c r="I1085" s="21">
        <v>0</v>
      </c>
    </row>
    <row r="1086" spans="1:9" ht="15" x14ac:dyDescent="0.25">
      <c r="A1086" s="24" t="s">
        <v>1445</v>
      </c>
      <c r="B1086" s="20">
        <v>0</v>
      </c>
      <c r="C1086" s="21">
        <v>0</v>
      </c>
      <c r="D1086" s="25">
        <v>810960.51000000036</v>
      </c>
      <c r="E1086" s="25">
        <v>682176.32000000041</v>
      </c>
      <c r="F1086" s="21">
        <v>0</v>
      </c>
      <c r="G1086" s="22">
        <f t="shared" si="16"/>
        <v>128784.18999999994</v>
      </c>
      <c r="H1086" s="21">
        <v>0</v>
      </c>
      <c r="I1086" s="21">
        <v>0</v>
      </c>
    </row>
    <row r="1087" spans="1:9" ht="15" x14ac:dyDescent="0.25">
      <c r="A1087" s="24" t="s">
        <v>1446</v>
      </c>
      <c r="B1087" s="20">
        <v>0</v>
      </c>
      <c r="C1087" s="21">
        <v>0</v>
      </c>
      <c r="D1087" s="25">
        <v>919687.08999999985</v>
      </c>
      <c r="E1087" s="25">
        <v>810554.12999999989</v>
      </c>
      <c r="F1087" s="21">
        <v>0</v>
      </c>
      <c r="G1087" s="22">
        <f t="shared" si="16"/>
        <v>109132.95999999996</v>
      </c>
      <c r="H1087" s="21">
        <v>0</v>
      </c>
      <c r="I1087" s="21">
        <v>0</v>
      </c>
    </row>
    <row r="1088" spans="1:9" ht="15" x14ac:dyDescent="0.25">
      <c r="A1088" s="24" t="s">
        <v>1447</v>
      </c>
      <c r="B1088" s="20">
        <v>0</v>
      </c>
      <c r="C1088" s="21">
        <v>0</v>
      </c>
      <c r="D1088" s="25">
        <v>530620.84</v>
      </c>
      <c r="E1088" s="25">
        <v>445989.90999999992</v>
      </c>
      <c r="F1088" s="21">
        <v>0</v>
      </c>
      <c r="G1088" s="22">
        <f t="shared" si="16"/>
        <v>84630.930000000051</v>
      </c>
      <c r="H1088" s="21">
        <v>0</v>
      </c>
      <c r="I1088" s="21">
        <v>0</v>
      </c>
    </row>
    <row r="1089" spans="1:9" ht="15" x14ac:dyDescent="0.25">
      <c r="A1089" s="24" t="s">
        <v>1448</v>
      </c>
      <c r="B1089" s="20">
        <v>0</v>
      </c>
      <c r="C1089" s="21">
        <v>0</v>
      </c>
      <c r="D1089" s="25">
        <v>816453.90000000026</v>
      </c>
      <c r="E1089" s="25">
        <v>712555.80000000016</v>
      </c>
      <c r="F1089" s="21">
        <v>0</v>
      </c>
      <c r="G1089" s="22">
        <f t="shared" si="16"/>
        <v>103898.10000000009</v>
      </c>
      <c r="H1089" s="21">
        <v>0</v>
      </c>
      <c r="I1089" s="21">
        <v>0</v>
      </c>
    </row>
    <row r="1090" spans="1:9" ht="15" x14ac:dyDescent="0.25">
      <c r="A1090" s="24" t="s">
        <v>1449</v>
      </c>
      <c r="B1090" s="20">
        <v>0</v>
      </c>
      <c r="C1090" s="21">
        <v>0</v>
      </c>
      <c r="D1090" s="25">
        <v>367647.45</v>
      </c>
      <c r="E1090" s="25">
        <v>311658.10000000003</v>
      </c>
      <c r="F1090" s="21">
        <v>0</v>
      </c>
      <c r="G1090" s="22">
        <f t="shared" si="16"/>
        <v>55989.349999999977</v>
      </c>
      <c r="H1090" s="21">
        <v>0</v>
      </c>
      <c r="I1090" s="21">
        <v>0</v>
      </c>
    </row>
    <row r="1091" spans="1:9" ht="15" x14ac:dyDescent="0.25">
      <c r="A1091" s="24" t="s">
        <v>1450</v>
      </c>
      <c r="B1091" s="20">
        <v>0</v>
      </c>
      <c r="C1091" s="21">
        <v>0</v>
      </c>
      <c r="D1091" s="25">
        <v>84074.97</v>
      </c>
      <c r="E1091" s="25">
        <v>55956.270000000004</v>
      </c>
      <c r="F1091" s="21">
        <v>0</v>
      </c>
      <c r="G1091" s="22">
        <f t="shared" si="16"/>
        <v>28118.699999999997</v>
      </c>
      <c r="H1091" s="21">
        <v>0</v>
      </c>
      <c r="I1091" s="21">
        <v>0</v>
      </c>
    </row>
    <row r="1092" spans="1:9" ht="15" x14ac:dyDescent="0.25">
      <c r="A1092" s="24" t="s">
        <v>1451</v>
      </c>
      <c r="B1092" s="20">
        <v>0</v>
      </c>
      <c r="C1092" s="21">
        <v>0</v>
      </c>
      <c r="D1092" s="25">
        <v>66491.7</v>
      </c>
      <c r="E1092" s="25">
        <v>64328.200000000004</v>
      </c>
      <c r="F1092" s="21">
        <v>0</v>
      </c>
      <c r="G1092" s="22">
        <f t="shared" si="16"/>
        <v>2163.4999999999927</v>
      </c>
      <c r="H1092" s="21">
        <v>0</v>
      </c>
      <c r="I1092" s="21">
        <v>0</v>
      </c>
    </row>
    <row r="1093" spans="1:9" ht="15" x14ac:dyDescent="0.25">
      <c r="A1093" s="24" t="s">
        <v>1452</v>
      </c>
      <c r="B1093" s="20">
        <v>0</v>
      </c>
      <c r="C1093" s="21">
        <v>0</v>
      </c>
      <c r="D1093" s="25">
        <v>86379.7</v>
      </c>
      <c r="E1093" s="25">
        <v>63579.8</v>
      </c>
      <c r="F1093" s="21">
        <v>0</v>
      </c>
      <c r="G1093" s="22">
        <f t="shared" si="16"/>
        <v>22799.899999999994</v>
      </c>
      <c r="H1093" s="21">
        <v>0</v>
      </c>
      <c r="I1093" s="21">
        <v>0</v>
      </c>
    </row>
    <row r="1094" spans="1:9" ht="15" x14ac:dyDescent="0.25">
      <c r="A1094" s="24" t="s">
        <v>1453</v>
      </c>
      <c r="B1094" s="20">
        <v>0</v>
      </c>
      <c r="C1094" s="21">
        <v>0</v>
      </c>
      <c r="D1094" s="25">
        <v>81886.2</v>
      </c>
      <c r="E1094" s="25">
        <v>63845.200000000004</v>
      </c>
      <c r="F1094" s="21">
        <v>0</v>
      </c>
      <c r="G1094" s="22">
        <f t="shared" ref="G1094:G1157" si="17">D1094-E1094</f>
        <v>18040.999999999993</v>
      </c>
      <c r="H1094" s="21">
        <v>0</v>
      </c>
      <c r="I1094" s="21">
        <v>0</v>
      </c>
    </row>
    <row r="1095" spans="1:9" ht="15" x14ac:dyDescent="0.25">
      <c r="A1095" s="24" t="s">
        <v>1454</v>
      </c>
      <c r="B1095" s="20">
        <v>0</v>
      </c>
      <c r="C1095" s="21">
        <v>0</v>
      </c>
      <c r="D1095" s="25">
        <v>238531.69999999992</v>
      </c>
      <c r="E1095" s="25">
        <v>208783.69999999995</v>
      </c>
      <c r="F1095" s="21">
        <v>0</v>
      </c>
      <c r="G1095" s="22">
        <f t="shared" si="17"/>
        <v>29747.999999999971</v>
      </c>
      <c r="H1095" s="21">
        <v>0</v>
      </c>
      <c r="I1095" s="21">
        <v>0</v>
      </c>
    </row>
    <row r="1096" spans="1:9" ht="15" x14ac:dyDescent="0.25">
      <c r="A1096" s="24" t="s">
        <v>1455</v>
      </c>
      <c r="B1096" s="20">
        <v>0</v>
      </c>
      <c r="C1096" s="21">
        <v>0</v>
      </c>
      <c r="D1096" s="25">
        <v>513258.99999999994</v>
      </c>
      <c r="E1096" s="25">
        <v>404289.89999999997</v>
      </c>
      <c r="F1096" s="21">
        <v>0</v>
      </c>
      <c r="G1096" s="22">
        <f t="shared" si="17"/>
        <v>108969.09999999998</v>
      </c>
      <c r="H1096" s="21">
        <v>0</v>
      </c>
      <c r="I1096" s="21">
        <v>0</v>
      </c>
    </row>
    <row r="1097" spans="1:9" ht="15" x14ac:dyDescent="0.25">
      <c r="A1097" s="24" t="s">
        <v>1456</v>
      </c>
      <c r="B1097" s="20">
        <v>0</v>
      </c>
      <c r="C1097" s="21">
        <v>0</v>
      </c>
      <c r="D1097" s="25">
        <v>311389.09999999998</v>
      </c>
      <c r="E1097" s="25">
        <v>241673.9</v>
      </c>
      <c r="F1097" s="21">
        <v>0</v>
      </c>
      <c r="G1097" s="22">
        <f t="shared" si="17"/>
        <v>69715.199999999983</v>
      </c>
      <c r="H1097" s="21">
        <v>0</v>
      </c>
      <c r="I1097" s="21">
        <v>0</v>
      </c>
    </row>
    <row r="1098" spans="1:9" ht="15" x14ac:dyDescent="0.25">
      <c r="A1098" s="24" t="s">
        <v>1457</v>
      </c>
      <c r="B1098" s="20">
        <v>0</v>
      </c>
      <c r="C1098" s="21">
        <v>0</v>
      </c>
      <c r="D1098" s="25">
        <v>73400.800000000003</v>
      </c>
      <c r="E1098" s="25">
        <v>48666.1</v>
      </c>
      <c r="F1098" s="21">
        <v>0</v>
      </c>
      <c r="G1098" s="22">
        <f t="shared" si="17"/>
        <v>24734.700000000004</v>
      </c>
      <c r="H1098" s="21">
        <v>0</v>
      </c>
      <c r="I1098" s="21">
        <v>0</v>
      </c>
    </row>
    <row r="1099" spans="1:9" ht="15" x14ac:dyDescent="0.25">
      <c r="A1099" s="24" t="s">
        <v>1458</v>
      </c>
      <c r="B1099" s="20">
        <v>0</v>
      </c>
      <c r="C1099" s="21">
        <v>0</v>
      </c>
      <c r="D1099" s="25">
        <v>85710.9</v>
      </c>
      <c r="E1099" s="25">
        <v>61180.899999999994</v>
      </c>
      <c r="F1099" s="21">
        <v>0</v>
      </c>
      <c r="G1099" s="22">
        <f t="shared" si="17"/>
        <v>24530</v>
      </c>
      <c r="H1099" s="21">
        <v>0</v>
      </c>
      <c r="I1099" s="21">
        <v>0</v>
      </c>
    </row>
    <row r="1100" spans="1:9" ht="15" x14ac:dyDescent="0.25">
      <c r="A1100" s="24" t="s">
        <v>1459</v>
      </c>
      <c r="B1100" s="20">
        <v>0</v>
      </c>
      <c r="C1100" s="21">
        <v>0</v>
      </c>
      <c r="D1100" s="25">
        <v>266579.5</v>
      </c>
      <c r="E1100" s="25">
        <v>222674.00000000003</v>
      </c>
      <c r="F1100" s="21">
        <v>0</v>
      </c>
      <c r="G1100" s="22">
        <f t="shared" si="17"/>
        <v>43905.499999999971</v>
      </c>
      <c r="H1100" s="21">
        <v>0</v>
      </c>
      <c r="I1100" s="21">
        <v>0</v>
      </c>
    </row>
    <row r="1101" spans="1:9" ht="15" x14ac:dyDescent="0.25">
      <c r="A1101" s="24" t="s">
        <v>1460</v>
      </c>
      <c r="B1101" s="20">
        <v>0</v>
      </c>
      <c r="C1101" s="21">
        <v>0</v>
      </c>
      <c r="D1101" s="25">
        <v>263551.09999999998</v>
      </c>
      <c r="E1101" s="25">
        <v>176851.79999999996</v>
      </c>
      <c r="F1101" s="21">
        <v>0</v>
      </c>
      <c r="G1101" s="22">
        <f t="shared" si="17"/>
        <v>86699.300000000017</v>
      </c>
      <c r="H1101" s="21">
        <v>0</v>
      </c>
      <c r="I1101" s="21">
        <v>0</v>
      </c>
    </row>
    <row r="1102" spans="1:9" ht="15" x14ac:dyDescent="0.25">
      <c r="A1102" s="24" t="s">
        <v>1461</v>
      </c>
      <c r="B1102" s="20">
        <v>0</v>
      </c>
      <c r="C1102" s="21">
        <v>0</v>
      </c>
      <c r="D1102" s="25">
        <v>288106.5</v>
      </c>
      <c r="E1102" s="25">
        <v>213896.80000000002</v>
      </c>
      <c r="F1102" s="21">
        <v>0</v>
      </c>
      <c r="G1102" s="22">
        <f t="shared" si="17"/>
        <v>74209.699999999983</v>
      </c>
      <c r="H1102" s="21">
        <v>0</v>
      </c>
      <c r="I1102" s="21">
        <v>0</v>
      </c>
    </row>
    <row r="1103" spans="1:9" ht="15" x14ac:dyDescent="0.25">
      <c r="A1103" s="24" t="s">
        <v>1462</v>
      </c>
      <c r="B1103" s="20">
        <v>0</v>
      </c>
      <c r="C1103" s="21">
        <v>0</v>
      </c>
      <c r="D1103" s="25">
        <v>204422.89999999997</v>
      </c>
      <c r="E1103" s="25">
        <v>149936.59999999995</v>
      </c>
      <c r="F1103" s="21">
        <v>0</v>
      </c>
      <c r="G1103" s="22">
        <f t="shared" si="17"/>
        <v>54486.300000000017</v>
      </c>
      <c r="H1103" s="21">
        <v>0</v>
      </c>
      <c r="I1103" s="21">
        <v>0</v>
      </c>
    </row>
    <row r="1104" spans="1:9" ht="15" x14ac:dyDescent="0.25">
      <c r="A1104" s="24" t="s">
        <v>1463</v>
      </c>
      <c r="B1104" s="20">
        <v>0</v>
      </c>
      <c r="C1104" s="21">
        <v>0</v>
      </c>
      <c r="D1104" s="25">
        <v>170481.3</v>
      </c>
      <c r="E1104" s="25">
        <v>109053.3</v>
      </c>
      <c r="F1104" s="21">
        <v>0</v>
      </c>
      <c r="G1104" s="22">
        <f t="shared" si="17"/>
        <v>61427.999999999985</v>
      </c>
      <c r="H1104" s="21">
        <v>0</v>
      </c>
      <c r="I1104" s="21">
        <v>0</v>
      </c>
    </row>
    <row r="1105" spans="1:9" ht="15" x14ac:dyDescent="0.25">
      <c r="A1105" s="24" t="s">
        <v>1464</v>
      </c>
      <c r="B1105" s="20">
        <v>0</v>
      </c>
      <c r="C1105" s="21">
        <v>0</v>
      </c>
      <c r="D1105" s="25">
        <v>403390.9000000002</v>
      </c>
      <c r="E1105" s="25">
        <v>345255.74000000011</v>
      </c>
      <c r="F1105" s="21">
        <v>0</v>
      </c>
      <c r="G1105" s="22">
        <f t="shared" si="17"/>
        <v>58135.160000000091</v>
      </c>
      <c r="H1105" s="21">
        <v>0</v>
      </c>
      <c r="I1105" s="21">
        <v>0</v>
      </c>
    </row>
    <row r="1106" spans="1:9" ht="15" x14ac:dyDescent="0.25">
      <c r="A1106" s="24" t="s">
        <v>1465</v>
      </c>
      <c r="B1106" s="20">
        <v>0</v>
      </c>
      <c r="C1106" s="21">
        <v>0</v>
      </c>
      <c r="D1106" s="25">
        <v>307919.7</v>
      </c>
      <c r="E1106" s="25">
        <v>284225.59999999998</v>
      </c>
      <c r="F1106" s="21">
        <v>0</v>
      </c>
      <c r="G1106" s="22">
        <f t="shared" si="17"/>
        <v>23694.100000000035</v>
      </c>
      <c r="H1106" s="21">
        <v>0</v>
      </c>
      <c r="I1106" s="21">
        <v>0</v>
      </c>
    </row>
    <row r="1107" spans="1:9" ht="15" x14ac:dyDescent="0.25">
      <c r="A1107" s="24" t="s">
        <v>1466</v>
      </c>
      <c r="B1107" s="20">
        <v>0</v>
      </c>
      <c r="C1107" s="21">
        <v>0</v>
      </c>
      <c r="D1107" s="25">
        <v>306749.30000000005</v>
      </c>
      <c r="E1107" s="25">
        <v>278535.5</v>
      </c>
      <c r="F1107" s="21">
        <v>0</v>
      </c>
      <c r="G1107" s="22">
        <f t="shared" si="17"/>
        <v>28213.800000000047</v>
      </c>
      <c r="H1107" s="21">
        <v>0</v>
      </c>
      <c r="I1107" s="21">
        <v>0</v>
      </c>
    </row>
    <row r="1108" spans="1:9" ht="15" x14ac:dyDescent="0.25">
      <c r="A1108" s="24" t="s">
        <v>1467</v>
      </c>
      <c r="B1108" s="20">
        <v>0</v>
      </c>
      <c r="C1108" s="21">
        <v>0</v>
      </c>
      <c r="D1108" s="25">
        <v>296048.5</v>
      </c>
      <c r="E1108" s="25">
        <v>231498.4</v>
      </c>
      <c r="F1108" s="21">
        <v>0</v>
      </c>
      <c r="G1108" s="22">
        <f t="shared" si="17"/>
        <v>64550.100000000006</v>
      </c>
      <c r="H1108" s="21">
        <v>0</v>
      </c>
      <c r="I1108" s="21">
        <v>0</v>
      </c>
    </row>
    <row r="1109" spans="1:9" ht="15" x14ac:dyDescent="0.25">
      <c r="A1109" s="24" t="s">
        <v>1468</v>
      </c>
      <c r="B1109" s="20">
        <v>0</v>
      </c>
      <c r="C1109" s="21">
        <v>0</v>
      </c>
      <c r="D1109" s="25">
        <v>110895.40000000001</v>
      </c>
      <c r="E1109" s="25">
        <v>87922.8</v>
      </c>
      <c r="F1109" s="21">
        <v>0</v>
      </c>
      <c r="G1109" s="22">
        <f t="shared" si="17"/>
        <v>22972.600000000006</v>
      </c>
      <c r="H1109" s="21">
        <v>0</v>
      </c>
      <c r="I1109" s="21">
        <v>0</v>
      </c>
    </row>
    <row r="1110" spans="1:9" ht="15" x14ac:dyDescent="0.25">
      <c r="A1110" s="24" t="s">
        <v>1469</v>
      </c>
      <c r="B1110" s="20">
        <v>0</v>
      </c>
      <c r="C1110" s="21">
        <v>0</v>
      </c>
      <c r="D1110" s="25">
        <v>129893.49999999999</v>
      </c>
      <c r="E1110" s="25">
        <v>118021.4</v>
      </c>
      <c r="F1110" s="21">
        <v>0</v>
      </c>
      <c r="G1110" s="22">
        <f t="shared" si="17"/>
        <v>11872.099999999991</v>
      </c>
      <c r="H1110" s="21">
        <v>0</v>
      </c>
      <c r="I1110" s="21">
        <v>0</v>
      </c>
    </row>
    <row r="1111" spans="1:9" ht="15" x14ac:dyDescent="0.25">
      <c r="A1111" s="24" t="s">
        <v>1470</v>
      </c>
      <c r="B1111" s="20">
        <v>0</v>
      </c>
      <c r="C1111" s="21">
        <v>0</v>
      </c>
      <c r="D1111" s="25">
        <v>311770.5</v>
      </c>
      <c r="E1111" s="25">
        <v>256450.7</v>
      </c>
      <c r="F1111" s="21">
        <v>0</v>
      </c>
      <c r="G1111" s="22">
        <f t="shared" si="17"/>
        <v>55319.799999999988</v>
      </c>
      <c r="H1111" s="21">
        <v>0</v>
      </c>
      <c r="I1111" s="21">
        <v>0</v>
      </c>
    </row>
    <row r="1112" spans="1:9" ht="15" x14ac:dyDescent="0.25">
      <c r="A1112" s="24" t="s">
        <v>1471</v>
      </c>
      <c r="B1112" s="20">
        <v>0</v>
      </c>
      <c r="C1112" s="21">
        <v>0</v>
      </c>
      <c r="D1112" s="25">
        <v>120530.29999999999</v>
      </c>
      <c r="E1112" s="25">
        <v>101682.49999999999</v>
      </c>
      <c r="F1112" s="21">
        <v>0</v>
      </c>
      <c r="G1112" s="22">
        <f t="shared" si="17"/>
        <v>18847.800000000003</v>
      </c>
      <c r="H1112" s="21">
        <v>0</v>
      </c>
      <c r="I1112" s="21">
        <v>0</v>
      </c>
    </row>
    <row r="1113" spans="1:9" ht="15" x14ac:dyDescent="0.25">
      <c r="A1113" s="24" t="s">
        <v>1472</v>
      </c>
      <c r="B1113" s="20">
        <v>0</v>
      </c>
      <c r="C1113" s="21">
        <v>0</v>
      </c>
      <c r="D1113" s="25">
        <v>142690.56999999998</v>
      </c>
      <c r="E1113" s="25">
        <v>81094.62</v>
      </c>
      <c r="F1113" s="21">
        <v>0</v>
      </c>
      <c r="G1113" s="22">
        <f t="shared" si="17"/>
        <v>61595.949999999983</v>
      </c>
      <c r="H1113" s="21">
        <v>0</v>
      </c>
      <c r="I1113" s="21">
        <v>0</v>
      </c>
    </row>
    <row r="1114" spans="1:9" ht="15" x14ac:dyDescent="0.25">
      <c r="A1114" s="24" t="s">
        <v>1473</v>
      </c>
      <c r="B1114" s="20">
        <v>0</v>
      </c>
      <c r="C1114" s="21">
        <v>0</v>
      </c>
      <c r="D1114" s="25">
        <v>289339.60000000003</v>
      </c>
      <c r="E1114" s="25">
        <v>252615.60000000003</v>
      </c>
      <c r="F1114" s="21">
        <v>0</v>
      </c>
      <c r="G1114" s="22">
        <f t="shared" si="17"/>
        <v>36724</v>
      </c>
      <c r="H1114" s="21">
        <v>0</v>
      </c>
      <c r="I1114" s="21">
        <v>0</v>
      </c>
    </row>
    <row r="1115" spans="1:9" ht="15" x14ac:dyDescent="0.25">
      <c r="A1115" s="24" t="s">
        <v>1474</v>
      </c>
      <c r="B1115" s="20">
        <v>0</v>
      </c>
      <c r="C1115" s="21">
        <v>0</v>
      </c>
      <c r="D1115" s="25">
        <v>169499.00000000003</v>
      </c>
      <c r="E1115" s="25">
        <v>133571.9</v>
      </c>
      <c r="F1115" s="21">
        <v>0</v>
      </c>
      <c r="G1115" s="22">
        <f t="shared" si="17"/>
        <v>35927.100000000035</v>
      </c>
      <c r="H1115" s="21">
        <v>0</v>
      </c>
      <c r="I1115" s="21">
        <v>0</v>
      </c>
    </row>
    <row r="1116" spans="1:9" ht="15" x14ac:dyDescent="0.25">
      <c r="A1116" s="24" t="s">
        <v>1475</v>
      </c>
      <c r="B1116" s="20">
        <v>0</v>
      </c>
      <c r="C1116" s="21">
        <v>0</v>
      </c>
      <c r="D1116" s="25">
        <v>354091.10000000003</v>
      </c>
      <c r="E1116" s="25">
        <v>251226.42999999996</v>
      </c>
      <c r="F1116" s="21">
        <v>0</v>
      </c>
      <c r="G1116" s="22">
        <f t="shared" si="17"/>
        <v>102864.67000000007</v>
      </c>
      <c r="H1116" s="21">
        <v>0</v>
      </c>
      <c r="I1116" s="21">
        <v>0</v>
      </c>
    </row>
    <row r="1117" spans="1:9" ht="15" x14ac:dyDescent="0.25">
      <c r="A1117" s="24" t="s">
        <v>1476</v>
      </c>
      <c r="B1117" s="20">
        <v>0</v>
      </c>
      <c r="C1117" s="21">
        <v>0</v>
      </c>
      <c r="D1117" s="25">
        <v>258031.40000000002</v>
      </c>
      <c r="E1117" s="25">
        <v>236880.80000000005</v>
      </c>
      <c r="F1117" s="21">
        <v>0</v>
      </c>
      <c r="G1117" s="22">
        <f t="shared" si="17"/>
        <v>21150.599999999977</v>
      </c>
      <c r="H1117" s="21">
        <v>0</v>
      </c>
      <c r="I1117" s="21">
        <v>0</v>
      </c>
    </row>
    <row r="1118" spans="1:9" ht="15" x14ac:dyDescent="0.25">
      <c r="A1118" s="24" t="s">
        <v>1477</v>
      </c>
      <c r="B1118" s="20">
        <v>0</v>
      </c>
      <c r="C1118" s="21">
        <v>0</v>
      </c>
      <c r="D1118" s="25">
        <v>237528.5</v>
      </c>
      <c r="E1118" s="25">
        <v>214146.33000000002</v>
      </c>
      <c r="F1118" s="21">
        <v>0</v>
      </c>
      <c r="G1118" s="22">
        <f t="shared" si="17"/>
        <v>23382.169999999984</v>
      </c>
      <c r="H1118" s="21">
        <v>0</v>
      </c>
      <c r="I1118" s="21">
        <v>0</v>
      </c>
    </row>
    <row r="1119" spans="1:9" ht="15" x14ac:dyDescent="0.25">
      <c r="A1119" s="24" t="s">
        <v>1478</v>
      </c>
      <c r="B1119" s="20">
        <v>0</v>
      </c>
      <c r="C1119" s="21">
        <v>0</v>
      </c>
      <c r="D1119" s="25">
        <v>324493.39999999997</v>
      </c>
      <c r="E1119" s="25">
        <v>272039.3</v>
      </c>
      <c r="F1119" s="21">
        <v>0</v>
      </c>
      <c r="G1119" s="22">
        <f t="shared" si="17"/>
        <v>52454.099999999977</v>
      </c>
      <c r="H1119" s="21">
        <v>0</v>
      </c>
      <c r="I1119" s="21">
        <v>0</v>
      </c>
    </row>
    <row r="1120" spans="1:9" ht="15" x14ac:dyDescent="0.25">
      <c r="A1120" s="24" t="s">
        <v>1479</v>
      </c>
      <c r="B1120" s="20">
        <v>0</v>
      </c>
      <c r="C1120" s="21">
        <v>0</v>
      </c>
      <c r="D1120" s="25">
        <v>277740.10000000003</v>
      </c>
      <c r="E1120" s="25">
        <v>216504.3</v>
      </c>
      <c r="F1120" s="21">
        <v>0</v>
      </c>
      <c r="G1120" s="22">
        <f t="shared" si="17"/>
        <v>61235.800000000047</v>
      </c>
      <c r="H1120" s="21">
        <v>0</v>
      </c>
      <c r="I1120" s="21">
        <v>0</v>
      </c>
    </row>
    <row r="1121" spans="1:9" ht="15" x14ac:dyDescent="0.25">
      <c r="A1121" s="24" t="s">
        <v>1480</v>
      </c>
      <c r="B1121" s="20">
        <v>0</v>
      </c>
      <c r="C1121" s="21">
        <v>0</v>
      </c>
      <c r="D1121" s="25">
        <v>273169.7699999999</v>
      </c>
      <c r="E1121" s="25">
        <v>226680.46999999997</v>
      </c>
      <c r="F1121" s="21">
        <v>0</v>
      </c>
      <c r="G1121" s="22">
        <f t="shared" si="17"/>
        <v>46489.29999999993</v>
      </c>
      <c r="H1121" s="21">
        <v>0</v>
      </c>
      <c r="I1121" s="21">
        <v>0</v>
      </c>
    </row>
    <row r="1122" spans="1:9" ht="15" x14ac:dyDescent="0.25">
      <c r="A1122" s="24" t="s">
        <v>1481</v>
      </c>
      <c r="B1122" s="20">
        <v>0</v>
      </c>
      <c r="C1122" s="21">
        <v>0</v>
      </c>
      <c r="D1122" s="25">
        <v>288922.59999999992</v>
      </c>
      <c r="E1122" s="25">
        <v>233725.38</v>
      </c>
      <c r="F1122" s="21">
        <v>0</v>
      </c>
      <c r="G1122" s="22">
        <f t="shared" si="17"/>
        <v>55197.219999999914</v>
      </c>
      <c r="H1122" s="21">
        <v>0</v>
      </c>
      <c r="I1122" s="21">
        <v>0</v>
      </c>
    </row>
    <row r="1123" spans="1:9" ht="15" x14ac:dyDescent="0.25">
      <c r="A1123" s="24" t="s">
        <v>1482</v>
      </c>
      <c r="B1123" s="20">
        <v>0</v>
      </c>
      <c r="C1123" s="21">
        <v>0</v>
      </c>
      <c r="D1123" s="25">
        <v>263883.39999999997</v>
      </c>
      <c r="E1123" s="25">
        <v>248872.59999999998</v>
      </c>
      <c r="F1123" s="21">
        <v>0</v>
      </c>
      <c r="G1123" s="22">
        <f t="shared" si="17"/>
        <v>15010.799999999988</v>
      </c>
      <c r="H1123" s="21">
        <v>0</v>
      </c>
      <c r="I1123" s="21">
        <v>0</v>
      </c>
    </row>
    <row r="1124" spans="1:9" ht="15" x14ac:dyDescent="0.25">
      <c r="A1124" s="24" t="s">
        <v>1483</v>
      </c>
      <c r="B1124" s="20">
        <v>0</v>
      </c>
      <c r="C1124" s="21">
        <v>0</v>
      </c>
      <c r="D1124" s="25">
        <v>259766.10000000003</v>
      </c>
      <c r="E1124" s="25">
        <v>178084.6</v>
      </c>
      <c r="F1124" s="21">
        <v>0</v>
      </c>
      <c r="G1124" s="22">
        <f t="shared" si="17"/>
        <v>81681.500000000029</v>
      </c>
      <c r="H1124" s="21">
        <v>0</v>
      </c>
      <c r="I1124" s="21">
        <v>0</v>
      </c>
    </row>
    <row r="1125" spans="1:9" ht="15" x14ac:dyDescent="0.25">
      <c r="A1125" s="24" t="s">
        <v>1484</v>
      </c>
      <c r="B1125" s="20">
        <v>0</v>
      </c>
      <c r="C1125" s="21">
        <v>0</v>
      </c>
      <c r="D1125" s="25">
        <v>466592.49999999994</v>
      </c>
      <c r="E1125" s="25">
        <v>397004.19999999995</v>
      </c>
      <c r="F1125" s="21">
        <v>0</v>
      </c>
      <c r="G1125" s="22">
        <f t="shared" si="17"/>
        <v>69588.299999999988</v>
      </c>
      <c r="H1125" s="21">
        <v>0</v>
      </c>
      <c r="I1125" s="21">
        <v>0</v>
      </c>
    </row>
    <row r="1126" spans="1:9" ht="15" x14ac:dyDescent="0.25">
      <c r="A1126" s="24" t="s">
        <v>1485</v>
      </c>
      <c r="B1126" s="20">
        <v>0</v>
      </c>
      <c r="C1126" s="21">
        <v>0</v>
      </c>
      <c r="D1126" s="25">
        <v>761533.29999999993</v>
      </c>
      <c r="E1126" s="25">
        <v>643815.30000000005</v>
      </c>
      <c r="F1126" s="21">
        <v>0</v>
      </c>
      <c r="G1126" s="22">
        <f t="shared" si="17"/>
        <v>117717.99999999988</v>
      </c>
      <c r="H1126" s="21">
        <v>0</v>
      </c>
      <c r="I1126" s="21">
        <v>0</v>
      </c>
    </row>
    <row r="1127" spans="1:9" ht="15" x14ac:dyDescent="0.25">
      <c r="A1127" s="24" t="s">
        <v>1486</v>
      </c>
      <c r="B1127" s="20">
        <v>0</v>
      </c>
      <c r="C1127" s="21">
        <v>0</v>
      </c>
      <c r="D1127" s="25">
        <v>337532.9</v>
      </c>
      <c r="E1127" s="25">
        <v>254307.49999999997</v>
      </c>
      <c r="F1127" s="21">
        <v>0</v>
      </c>
      <c r="G1127" s="22">
        <f t="shared" si="17"/>
        <v>83225.400000000052</v>
      </c>
      <c r="H1127" s="21">
        <v>0</v>
      </c>
      <c r="I1127" s="21">
        <v>0</v>
      </c>
    </row>
    <row r="1128" spans="1:9" ht="15" x14ac:dyDescent="0.25">
      <c r="A1128" s="24" t="s">
        <v>1487</v>
      </c>
      <c r="B1128" s="20">
        <v>0</v>
      </c>
      <c r="C1128" s="21">
        <v>0</v>
      </c>
      <c r="D1128" s="25">
        <v>425085.10000000009</v>
      </c>
      <c r="E1128" s="25">
        <v>364318.10000000009</v>
      </c>
      <c r="F1128" s="21">
        <v>0</v>
      </c>
      <c r="G1128" s="22">
        <f t="shared" si="17"/>
        <v>60767</v>
      </c>
      <c r="H1128" s="21">
        <v>0</v>
      </c>
      <c r="I1128" s="21">
        <v>0</v>
      </c>
    </row>
    <row r="1129" spans="1:9" ht="15" x14ac:dyDescent="0.25">
      <c r="A1129" s="24" t="s">
        <v>1488</v>
      </c>
      <c r="B1129" s="20">
        <v>0</v>
      </c>
      <c r="C1129" s="21">
        <v>0</v>
      </c>
      <c r="D1129" s="25">
        <v>294424.3</v>
      </c>
      <c r="E1129" s="25">
        <v>80397</v>
      </c>
      <c r="F1129" s="21">
        <v>0</v>
      </c>
      <c r="G1129" s="22">
        <f t="shared" si="17"/>
        <v>214027.3</v>
      </c>
      <c r="H1129" s="21">
        <v>0</v>
      </c>
      <c r="I1129" s="21">
        <v>0</v>
      </c>
    </row>
    <row r="1130" spans="1:9" ht="15" x14ac:dyDescent="0.25">
      <c r="A1130" s="24" t="s">
        <v>1489</v>
      </c>
      <c r="B1130" s="20">
        <v>0</v>
      </c>
      <c r="C1130" s="21">
        <v>0</v>
      </c>
      <c r="D1130" s="25">
        <v>506120.3</v>
      </c>
      <c r="E1130" s="25">
        <v>332763</v>
      </c>
      <c r="F1130" s="21">
        <v>0</v>
      </c>
      <c r="G1130" s="22">
        <f t="shared" si="17"/>
        <v>173357.3</v>
      </c>
      <c r="H1130" s="21">
        <v>0</v>
      </c>
      <c r="I1130" s="21">
        <v>0</v>
      </c>
    </row>
    <row r="1131" spans="1:9" ht="15" x14ac:dyDescent="0.25">
      <c r="A1131" s="24" t="s">
        <v>1490</v>
      </c>
      <c r="B1131" s="20">
        <v>0</v>
      </c>
      <c r="C1131" s="21">
        <v>0</v>
      </c>
      <c r="D1131" s="25">
        <v>643713.69999999995</v>
      </c>
      <c r="E1131" s="25">
        <v>458900.09999999986</v>
      </c>
      <c r="F1131" s="21">
        <v>0</v>
      </c>
      <c r="G1131" s="22">
        <f t="shared" si="17"/>
        <v>184813.60000000009</v>
      </c>
      <c r="H1131" s="21">
        <v>0</v>
      </c>
      <c r="I1131" s="21">
        <v>0</v>
      </c>
    </row>
    <row r="1132" spans="1:9" ht="15" x14ac:dyDescent="0.25">
      <c r="A1132" s="24" t="s">
        <v>1491</v>
      </c>
      <c r="B1132" s="20">
        <v>0</v>
      </c>
      <c r="C1132" s="21">
        <v>0</v>
      </c>
      <c r="D1132" s="25">
        <v>285159.60000000003</v>
      </c>
      <c r="E1132" s="25">
        <v>227967.77</v>
      </c>
      <c r="F1132" s="21">
        <v>0</v>
      </c>
      <c r="G1132" s="22">
        <f t="shared" si="17"/>
        <v>57191.830000000045</v>
      </c>
      <c r="H1132" s="21">
        <v>0</v>
      </c>
      <c r="I1132" s="21">
        <v>0</v>
      </c>
    </row>
    <row r="1133" spans="1:9" ht="15" x14ac:dyDescent="0.25">
      <c r="A1133" s="24" t="s">
        <v>1492</v>
      </c>
      <c r="B1133" s="20">
        <v>0</v>
      </c>
      <c r="C1133" s="21">
        <v>0</v>
      </c>
      <c r="D1133" s="25">
        <v>546263.29999999993</v>
      </c>
      <c r="E1133" s="25">
        <v>444239.29999999987</v>
      </c>
      <c r="F1133" s="21">
        <v>0</v>
      </c>
      <c r="G1133" s="22">
        <f t="shared" si="17"/>
        <v>102024.00000000006</v>
      </c>
      <c r="H1133" s="21">
        <v>0</v>
      </c>
      <c r="I1133" s="21">
        <v>0</v>
      </c>
    </row>
    <row r="1134" spans="1:9" ht="15" x14ac:dyDescent="0.25">
      <c r="A1134" s="24" t="s">
        <v>1493</v>
      </c>
      <c r="B1134" s="20">
        <v>0</v>
      </c>
      <c r="C1134" s="21">
        <v>0</v>
      </c>
      <c r="D1134" s="25">
        <v>132944.9</v>
      </c>
      <c r="E1134" s="25">
        <v>72582.2</v>
      </c>
      <c r="F1134" s="21">
        <v>0</v>
      </c>
      <c r="G1134" s="22">
        <f t="shared" si="17"/>
        <v>60362.7</v>
      </c>
      <c r="H1134" s="21">
        <v>0</v>
      </c>
      <c r="I1134" s="21">
        <v>0</v>
      </c>
    </row>
    <row r="1135" spans="1:9" ht="15" x14ac:dyDescent="0.25">
      <c r="A1135" s="24" t="s">
        <v>1494</v>
      </c>
      <c r="B1135" s="20">
        <v>0</v>
      </c>
      <c r="C1135" s="21">
        <v>0</v>
      </c>
      <c r="D1135" s="25">
        <v>287145.10000000003</v>
      </c>
      <c r="E1135" s="25">
        <v>223319.80000000005</v>
      </c>
      <c r="F1135" s="21">
        <v>0</v>
      </c>
      <c r="G1135" s="22">
        <f t="shared" si="17"/>
        <v>63825.299999999988</v>
      </c>
      <c r="H1135" s="21">
        <v>0</v>
      </c>
      <c r="I1135" s="21">
        <v>0</v>
      </c>
    </row>
    <row r="1136" spans="1:9" ht="15" x14ac:dyDescent="0.25">
      <c r="A1136" s="24" t="s">
        <v>1495</v>
      </c>
      <c r="B1136" s="20">
        <v>0</v>
      </c>
      <c r="C1136" s="21">
        <v>0</v>
      </c>
      <c r="D1136" s="25">
        <v>554119.5</v>
      </c>
      <c r="E1136" s="25">
        <v>385966.72</v>
      </c>
      <c r="F1136" s="21">
        <v>0</v>
      </c>
      <c r="G1136" s="22">
        <f t="shared" si="17"/>
        <v>168152.78000000003</v>
      </c>
      <c r="H1136" s="21">
        <v>0</v>
      </c>
      <c r="I1136" s="21">
        <v>0</v>
      </c>
    </row>
    <row r="1137" spans="1:9" ht="15" x14ac:dyDescent="0.25">
      <c r="A1137" s="24" t="s">
        <v>1496</v>
      </c>
      <c r="B1137" s="20">
        <v>0</v>
      </c>
      <c r="C1137" s="21">
        <v>0</v>
      </c>
      <c r="D1137" s="25">
        <v>213119.04000000004</v>
      </c>
      <c r="E1137" s="25">
        <v>128406.29999999999</v>
      </c>
      <c r="F1137" s="21">
        <v>0</v>
      </c>
      <c r="G1137" s="22">
        <f t="shared" si="17"/>
        <v>84712.740000000049</v>
      </c>
      <c r="H1137" s="21">
        <v>0</v>
      </c>
      <c r="I1137" s="21">
        <v>0</v>
      </c>
    </row>
    <row r="1138" spans="1:9" ht="15" x14ac:dyDescent="0.25">
      <c r="A1138" s="24" t="s">
        <v>1497</v>
      </c>
      <c r="B1138" s="20">
        <v>0</v>
      </c>
      <c r="C1138" s="21">
        <v>0</v>
      </c>
      <c r="D1138" s="25">
        <v>628170.39999999979</v>
      </c>
      <c r="E1138" s="25">
        <v>570730.79999999993</v>
      </c>
      <c r="F1138" s="21">
        <v>0</v>
      </c>
      <c r="G1138" s="22">
        <f t="shared" si="17"/>
        <v>57439.59999999986</v>
      </c>
      <c r="H1138" s="21">
        <v>0</v>
      </c>
      <c r="I1138" s="21">
        <v>0</v>
      </c>
    </row>
    <row r="1139" spans="1:9" ht="15" x14ac:dyDescent="0.25">
      <c r="A1139" s="24" t="s">
        <v>1498</v>
      </c>
      <c r="B1139" s="20">
        <v>0</v>
      </c>
      <c r="C1139" s="21">
        <v>0</v>
      </c>
      <c r="D1139" s="25">
        <v>301670.60000000003</v>
      </c>
      <c r="E1139" s="25">
        <v>279353.80000000005</v>
      </c>
      <c r="F1139" s="21">
        <v>0</v>
      </c>
      <c r="G1139" s="22">
        <f t="shared" si="17"/>
        <v>22316.799999999988</v>
      </c>
      <c r="H1139" s="21">
        <v>0</v>
      </c>
      <c r="I1139" s="21">
        <v>0</v>
      </c>
    </row>
    <row r="1140" spans="1:9" ht="15" x14ac:dyDescent="0.25">
      <c r="A1140" s="24" t="s">
        <v>1499</v>
      </c>
      <c r="B1140" s="20">
        <v>0</v>
      </c>
      <c r="C1140" s="21">
        <v>0</v>
      </c>
      <c r="D1140" s="25">
        <v>393240.14</v>
      </c>
      <c r="E1140" s="25">
        <v>281998.03999999998</v>
      </c>
      <c r="F1140" s="21">
        <v>0</v>
      </c>
      <c r="G1140" s="22">
        <f t="shared" si="17"/>
        <v>111242.10000000003</v>
      </c>
      <c r="H1140" s="21">
        <v>0</v>
      </c>
      <c r="I1140" s="21">
        <v>0</v>
      </c>
    </row>
    <row r="1141" spans="1:9" ht="15" x14ac:dyDescent="0.25">
      <c r="A1141" s="24" t="s">
        <v>1500</v>
      </c>
      <c r="B1141" s="20">
        <v>0</v>
      </c>
      <c r="C1141" s="21">
        <v>0</v>
      </c>
      <c r="D1141" s="25">
        <v>71498.900000000009</v>
      </c>
      <c r="E1141" s="25">
        <v>52297.149999999994</v>
      </c>
      <c r="F1141" s="21">
        <v>0</v>
      </c>
      <c r="G1141" s="22">
        <f t="shared" si="17"/>
        <v>19201.750000000015</v>
      </c>
      <c r="H1141" s="21">
        <v>0</v>
      </c>
      <c r="I1141" s="21">
        <v>0</v>
      </c>
    </row>
    <row r="1142" spans="1:9" ht="15" x14ac:dyDescent="0.25">
      <c r="A1142" s="24" t="s">
        <v>1501</v>
      </c>
      <c r="B1142" s="20">
        <v>0</v>
      </c>
      <c r="C1142" s="21">
        <v>0</v>
      </c>
      <c r="D1142" s="25">
        <v>268878.50000000006</v>
      </c>
      <c r="E1142" s="25">
        <v>189129.10000000003</v>
      </c>
      <c r="F1142" s="21">
        <v>0</v>
      </c>
      <c r="G1142" s="22">
        <f t="shared" si="17"/>
        <v>79749.400000000023</v>
      </c>
      <c r="H1142" s="21">
        <v>0</v>
      </c>
      <c r="I1142" s="21">
        <v>0</v>
      </c>
    </row>
    <row r="1143" spans="1:9" ht="15" x14ac:dyDescent="0.25">
      <c r="A1143" s="24" t="s">
        <v>1502</v>
      </c>
      <c r="B1143" s="20">
        <v>0</v>
      </c>
      <c r="C1143" s="21">
        <v>0</v>
      </c>
      <c r="D1143" s="25">
        <v>277071.30000000005</v>
      </c>
      <c r="E1143" s="25">
        <v>252960.05</v>
      </c>
      <c r="F1143" s="21">
        <v>0</v>
      </c>
      <c r="G1143" s="22">
        <f t="shared" si="17"/>
        <v>24111.250000000058</v>
      </c>
      <c r="H1143" s="21">
        <v>0</v>
      </c>
      <c r="I1143" s="21">
        <v>0</v>
      </c>
    </row>
    <row r="1144" spans="1:9" ht="15" x14ac:dyDescent="0.25">
      <c r="A1144" s="24" t="s">
        <v>1503</v>
      </c>
      <c r="B1144" s="20">
        <v>0</v>
      </c>
      <c r="C1144" s="21">
        <v>0</v>
      </c>
      <c r="D1144" s="25">
        <v>134846.80000000002</v>
      </c>
      <c r="E1144" s="25">
        <v>98963.61</v>
      </c>
      <c r="F1144" s="21">
        <v>0</v>
      </c>
      <c r="G1144" s="22">
        <f t="shared" si="17"/>
        <v>35883.190000000017</v>
      </c>
      <c r="H1144" s="21">
        <v>0</v>
      </c>
      <c r="I1144" s="21">
        <v>0</v>
      </c>
    </row>
    <row r="1145" spans="1:9" ht="15" x14ac:dyDescent="0.25">
      <c r="A1145" s="24" t="s">
        <v>1504</v>
      </c>
      <c r="B1145" s="20">
        <v>0</v>
      </c>
      <c r="C1145" s="21">
        <v>0</v>
      </c>
      <c r="D1145" s="25">
        <v>517206.10000000003</v>
      </c>
      <c r="E1145" s="25">
        <v>436771.10000000003</v>
      </c>
      <c r="F1145" s="21">
        <v>0</v>
      </c>
      <c r="G1145" s="22">
        <f t="shared" si="17"/>
        <v>80435</v>
      </c>
      <c r="H1145" s="21">
        <v>0</v>
      </c>
      <c r="I1145" s="21">
        <v>0</v>
      </c>
    </row>
    <row r="1146" spans="1:9" ht="15" x14ac:dyDescent="0.25">
      <c r="A1146" s="24" t="s">
        <v>1505</v>
      </c>
      <c r="B1146" s="20">
        <v>0</v>
      </c>
      <c r="C1146" s="21">
        <v>0</v>
      </c>
      <c r="D1146" s="25">
        <v>1655306.4000000004</v>
      </c>
      <c r="E1146" s="25">
        <v>1449245.5800000005</v>
      </c>
      <c r="F1146" s="21">
        <v>0</v>
      </c>
      <c r="G1146" s="22">
        <f t="shared" si="17"/>
        <v>206060.81999999983</v>
      </c>
      <c r="H1146" s="21">
        <v>0</v>
      </c>
      <c r="I1146" s="21">
        <v>0</v>
      </c>
    </row>
    <row r="1147" spans="1:9" ht="15" x14ac:dyDescent="0.25">
      <c r="A1147" s="24" t="s">
        <v>1506</v>
      </c>
      <c r="B1147" s="20">
        <v>0</v>
      </c>
      <c r="C1147" s="21">
        <v>0</v>
      </c>
      <c r="D1147" s="25">
        <v>290117.3</v>
      </c>
      <c r="E1147" s="25">
        <v>180898.1</v>
      </c>
      <c r="F1147" s="21">
        <v>0</v>
      </c>
      <c r="G1147" s="22">
        <f t="shared" si="17"/>
        <v>109219.19999999998</v>
      </c>
      <c r="H1147" s="21">
        <v>0</v>
      </c>
      <c r="I1147" s="21">
        <v>0</v>
      </c>
    </row>
    <row r="1148" spans="1:9" ht="15" x14ac:dyDescent="0.25">
      <c r="A1148" s="24" t="s">
        <v>1507</v>
      </c>
      <c r="B1148" s="20">
        <v>0</v>
      </c>
      <c r="C1148" s="21">
        <v>0</v>
      </c>
      <c r="D1148" s="25">
        <v>70537.5</v>
      </c>
      <c r="E1148" s="25">
        <v>36590.300000000003</v>
      </c>
      <c r="F1148" s="21">
        <v>0</v>
      </c>
      <c r="G1148" s="22">
        <f t="shared" si="17"/>
        <v>33947.199999999997</v>
      </c>
      <c r="H1148" s="21">
        <v>0</v>
      </c>
      <c r="I1148" s="21">
        <v>0</v>
      </c>
    </row>
    <row r="1149" spans="1:9" ht="15" x14ac:dyDescent="0.25">
      <c r="A1149" s="24" t="s">
        <v>1508</v>
      </c>
      <c r="B1149" s="20">
        <v>0</v>
      </c>
      <c r="C1149" s="21">
        <v>0</v>
      </c>
      <c r="D1149" s="25">
        <v>288984.30000000005</v>
      </c>
      <c r="E1149" s="25">
        <v>230481.49999999997</v>
      </c>
      <c r="F1149" s="21">
        <v>0</v>
      </c>
      <c r="G1149" s="22">
        <f t="shared" si="17"/>
        <v>58502.800000000076</v>
      </c>
      <c r="H1149" s="21">
        <v>0</v>
      </c>
      <c r="I1149" s="21">
        <v>0</v>
      </c>
    </row>
    <row r="1150" spans="1:9" ht="15" x14ac:dyDescent="0.25">
      <c r="A1150" s="24" t="s">
        <v>1509</v>
      </c>
      <c r="B1150" s="20">
        <v>0</v>
      </c>
      <c r="C1150" s="21">
        <v>0</v>
      </c>
      <c r="D1150" s="25">
        <v>275297.2</v>
      </c>
      <c r="E1150" s="25">
        <v>201956.99999999997</v>
      </c>
      <c r="F1150" s="21">
        <v>0</v>
      </c>
      <c r="G1150" s="22">
        <f t="shared" si="17"/>
        <v>73340.200000000041</v>
      </c>
      <c r="H1150" s="21">
        <v>0</v>
      </c>
      <c r="I1150" s="21">
        <v>0</v>
      </c>
    </row>
    <row r="1151" spans="1:9" ht="15" x14ac:dyDescent="0.25">
      <c r="A1151" s="24" t="s">
        <v>1510</v>
      </c>
      <c r="B1151" s="20">
        <v>0</v>
      </c>
      <c r="C1151" s="21">
        <v>0</v>
      </c>
      <c r="D1151" s="25">
        <v>84415.099999999991</v>
      </c>
      <c r="E1151" s="25">
        <v>63248.899999999994</v>
      </c>
      <c r="F1151" s="21">
        <v>0</v>
      </c>
      <c r="G1151" s="22">
        <f t="shared" si="17"/>
        <v>21166.199999999997</v>
      </c>
      <c r="H1151" s="21">
        <v>0</v>
      </c>
      <c r="I1151" s="21">
        <v>0</v>
      </c>
    </row>
    <row r="1152" spans="1:9" ht="15" x14ac:dyDescent="0.25">
      <c r="A1152" s="24" t="s">
        <v>1511</v>
      </c>
      <c r="B1152" s="20">
        <v>0</v>
      </c>
      <c r="C1152" s="21">
        <v>0</v>
      </c>
      <c r="D1152" s="25">
        <v>83767.199999999997</v>
      </c>
      <c r="E1152" s="25">
        <v>68486.2</v>
      </c>
      <c r="F1152" s="21">
        <v>0</v>
      </c>
      <c r="G1152" s="22">
        <f t="shared" si="17"/>
        <v>15281</v>
      </c>
      <c r="H1152" s="21">
        <v>0</v>
      </c>
      <c r="I1152" s="21">
        <v>0</v>
      </c>
    </row>
    <row r="1153" spans="1:9" ht="15" x14ac:dyDescent="0.25">
      <c r="A1153" s="24" t="s">
        <v>1512</v>
      </c>
      <c r="B1153" s="20">
        <v>0</v>
      </c>
      <c r="C1153" s="21">
        <v>0</v>
      </c>
      <c r="D1153" s="25">
        <v>548571.69999999995</v>
      </c>
      <c r="E1153" s="25">
        <v>317638.7</v>
      </c>
      <c r="F1153" s="21">
        <v>0</v>
      </c>
      <c r="G1153" s="22">
        <f t="shared" si="17"/>
        <v>230932.99999999994</v>
      </c>
      <c r="H1153" s="21">
        <v>0</v>
      </c>
      <c r="I1153" s="21">
        <v>0</v>
      </c>
    </row>
    <row r="1154" spans="1:9" ht="15" x14ac:dyDescent="0.25">
      <c r="A1154" s="24" t="s">
        <v>1513</v>
      </c>
      <c r="B1154" s="20">
        <v>0</v>
      </c>
      <c r="C1154" s="21">
        <v>0</v>
      </c>
      <c r="D1154" s="25">
        <v>670733.49999999988</v>
      </c>
      <c r="E1154" s="25">
        <v>448128.29999999993</v>
      </c>
      <c r="F1154" s="21">
        <v>0</v>
      </c>
      <c r="G1154" s="22">
        <f t="shared" si="17"/>
        <v>222605.19999999995</v>
      </c>
      <c r="H1154" s="21">
        <v>0</v>
      </c>
      <c r="I1154" s="21">
        <v>0</v>
      </c>
    </row>
    <row r="1155" spans="1:9" ht="15" x14ac:dyDescent="0.25">
      <c r="A1155" s="24" t="s">
        <v>1514</v>
      </c>
      <c r="B1155" s="20">
        <v>0</v>
      </c>
      <c r="C1155" s="21">
        <v>0</v>
      </c>
      <c r="D1155" s="25">
        <v>679688.9</v>
      </c>
      <c r="E1155" s="25">
        <v>396476.79999999993</v>
      </c>
      <c r="F1155" s="21">
        <v>0</v>
      </c>
      <c r="G1155" s="22">
        <f t="shared" si="17"/>
        <v>283212.10000000009</v>
      </c>
      <c r="H1155" s="21">
        <v>0</v>
      </c>
      <c r="I1155" s="21">
        <v>0</v>
      </c>
    </row>
    <row r="1156" spans="1:9" ht="15" x14ac:dyDescent="0.25">
      <c r="A1156" s="24" t="s">
        <v>1515</v>
      </c>
      <c r="B1156" s="20">
        <v>0</v>
      </c>
      <c r="C1156" s="21">
        <v>0</v>
      </c>
      <c r="D1156" s="25">
        <v>662940.9</v>
      </c>
      <c r="E1156" s="25">
        <v>420083.59999999992</v>
      </c>
      <c r="F1156" s="21">
        <v>0</v>
      </c>
      <c r="G1156" s="22">
        <f t="shared" si="17"/>
        <v>242857.3000000001</v>
      </c>
      <c r="H1156" s="21">
        <v>0</v>
      </c>
      <c r="I1156" s="21">
        <v>0</v>
      </c>
    </row>
    <row r="1157" spans="1:9" ht="15" x14ac:dyDescent="0.25">
      <c r="A1157" s="24" t="s">
        <v>1516</v>
      </c>
      <c r="B1157" s="20">
        <v>0</v>
      </c>
      <c r="C1157" s="21">
        <v>0</v>
      </c>
      <c r="D1157" s="25">
        <v>1024684.5000000006</v>
      </c>
      <c r="E1157" s="25">
        <v>565423.80000000028</v>
      </c>
      <c r="F1157" s="21">
        <v>0</v>
      </c>
      <c r="G1157" s="22">
        <f t="shared" si="17"/>
        <v>459260.7000000003</v>
      </c>
      <c r="H1157" s="21">
        <v>0</v>
      </c>
      <c r="I1157" s="21">
        <v>0</v>
      </c>
    </row>
    <row r="1158" spans="1:9" ht="15" x14ac:dyDescent="0.25">
      <c r="A1158" s="24" t="s">
        <v>1517</v>
      </c>
      <c r="B1158" s="20">
        <v>0</v>
      </c>
      <c r="C1158" s="21">
        <v>0</v>
      </c>
      <c r="D1158" s="25">
        <v>1319673.6500000001</v>
      </c>
      <c r="E1158" s="25">
        <v>684179.94999999984</v>
      </c>
      <c r="F1158" s="21">
        <v>0</v>
      </c>
      <c r="G1158" s="22">
        <f t="shared" ref="G1158:G1220" si="18">D1158-E1158</f>
        <v>635493.7000000003</v>
      </c>
      <c r="H1158" s="21">
        <v>0</v>
      </c>
      <c r="I1158" s="21">
        <v>0</v>
      </c>
    </row>
    <row r="1159" spans="1:9" ht="15" x14ac:dyDescent="0.25">
      <c r="A1159" s="24" t="s">
        <v>1518</v>
      </c>
      <c r="B1159" s="20">
        <v>0</v>
      </c>
      <c r="C1159" s="21">
        <v>0</v>
      </c>
      <c r="D1159" s="25">
        <v>1508229.3999999985</v>
      </c>
      <c r="E1159" s="25">
        <v>898715.79999999993</v>
      </c>
      <c r="F1159" s="21">
        <v>0</v>
      </c>
      <c r="G1159" s="22">
        <f t="shared" si="18"/>
        <v>609513.59999999858</v>
      </c>
      <c r="H1159" s="21">
        <v>0</v>
      </c>
      <c r="I1159" s="21">
        <v>0</v>
      </c>
    </row>
    <row r="1160" spans="1:9" ht="15" x14ac:dyDescent="0.25">
      <c r="A1160" s="24" t="s">
        <v>1519</v>
      </c>
      <c r="B1160" s="20">
        <v>0</v>
      </c>
      <c r="C1160" s="21">
        <v>0</v>
      </c>
      <c r="D1160" s="25">
        <v>1054405.1000000001</v>
      </c>
      <c r="E1160" s="25">
        <v>649894.19999999995</v>
      </c>
      <c r="F1160" s="21">
        <v>0</v>
      </c>
      <c r="G1160" s="22">
        <f t="shared" si="18"/>
        <v>404510.90000000014</v>
      </c>
      <c r="H1160" s="21">
        <v>0</v>
      </c>
      <c r="I1160" s="21">
        <v>0</v>
      </c>
    </row>
    <row r="1161" spans="1:9" ht="15" x14ac:dyDescent="0.25">
      <c r="A1161" s="24" t="s">
        <v>1520</v>
      </c>
      <c r="B1161" s="20">
        <v>0</v>
      </c>
      <c r="C1161" s="21">
        <v>0</v>
      </c>
      <c r="D1161" s="25">
        <v>728200.7000000003</v>
      </c>
      <c r="E1161" s="25">
        <v>100169.60000000001</v>
      </c>
      <c r="F1161" s="21">
        <v>0</v>
      </c>
      <c r="G1161" s="22">
        <f t="shared" si="18"/>
        <v>628031.10000000033</v>
      </c>
      <c r="H1161" s="21">
        <v>0</v>
      </c>
      <c r="I1161" s="21">
        <v>0</v>
      </c>
    </row>
    <row r="1162" spans="1:9" ht="15" x14ac:dyDescent="0.25">
      <c r="A1162" s="24" t="s">
        <v>1521</v>
      </c>
      <c r="B1162" s="20">
        <v>0</v>
      </c>
      <c r="C1162" s="21">
        <v>0</v>
      </c>
      <c r="D1162" s="25">
        <v>1010170.6000000003</v>
      </c>
      <c r="E1162" s="25">
        <v>214129.69999999998</v>
      </c>
      <c r="F1162" s="21">
        <v>0</v>
      </c>
      <c r="G1162" s="22">
        <f t="shared" si="18"/>
        <v>796040.90000000037</v>
      </c>
      <c r="H1162" s="21">
        <v>0</v>
      </c>
      <c r="I1162" s="21">
        <v>0</v>
      </c>
    </row>
    <row r="1163" spans="1:9" ht="15" x14ac:dyDescent="0.25">
      <c r="A1163" s="24" t="s">
        <v>1522</v>
      </c>
      <c r="B1163" s="20">
        <v>0</v>
      </c>
      <c r="C1163" s="21">
        <v>0</v>
      </c>
      <c r="D1163" s="25">
        <v>782381.37000000011</v>
      </c>
      <c r="E1163" s="25">
        <v>655831.67000000004</v>
      </c>
      <c r="F1163" s="21">
        <v>0</v>
      </c>
      <c r="G1163" s="22">
        <f t="shared" si="18"/>
        <v>126549.70000000007</v>
      </c>
      <c r="H1163" s="21">
        <v>0</v>
      </c>
      <c r="I1163" s="21">
        <v>0</v>
      </c>
    </row>
    <row r="1164" spans="1:9" ht="15" x14ac:dyDescent="0.25">
      <c r="A1164" s="24" t="s">
        <v>1523</v>
      </c>
      <c r="B1164" s="20">
        <v>0</v>
      </c>
      <c r="C1164" s="21">
        <v>0</v>
      </c>
      <c r="D1164" s="25">
        <v>265682.58</v>
      </c>
      <c r="E1164" s="25">
        <v>224432.78000000003</v>
      </c>
      <c r="F1164" s="21">
        <v>0</v>
      </c>
      <c r="G1164" s="22">
        <f t="shared" si="18"/>
        <v>41249.799999999988</v>
      </c>
      <c r="H1164" s="21">
        <v>0</v>
      </c>
      <c r="I1164" s="21">
        <v>0</v>
      </c>
    </row>
    <row r="1165" spans="1:9" ht="15" x14ac:dyDescent="0.25">
      <c r="A1165" s="24" t="s">
        <v>1524</v>
      </c>
      <c r="B1165" s="20">
        <v>0</v>
      </c>
      <c r="C1165" s="21">
        <v>0</v>
      </c>
      <c r="D1165" s="25">
        <v>256443</v>
      </c>
      <c r="E1165" s="25">
        <v>208074.58</v>
      </c>
      <c r="F1165" s="21">
        <v>0</v>
      </c>
      <c r="G1165" s="22">
        <f t="shared" si="18"/>
        <v>48368.420000000013</v>
      </c>
      <c r="H1165" s="21">
        <v>0</v>
      </c>
      <c r="I1165" s="21">
        <v>0</v>
      </c>
    </row>
    <row r="1166" spans="1:9" ht="15" x14ac:dyDescent="0.25">
      <c r="A1166" s="24" t="s">
        <v>1525</v>
      </c>
      <c r="B1166" s="20">
        <v>0</v>
      </c>
      <c r="C1166" s="21">
        <v>0</v>
      </c>
      <c r="D1166" s="25">
        <v>264311.85000000003</v>
      </c>
      <c r="E1166" s="25">
        <v>200635</v>
      </c>
      <c r="F1166" s="21">
        <v>0</v>
      </c>
      <c r="G1166" s="22">
        <f t="shared" si="18"/>
        <v>63676.850000000035</v>
      </c>
      <c r="H1166" s="21">
        <v>0</v>
      </c>
      <c r="I1166" s="21">
        <v>0</v>
      </c>
    </row>
    <row r="1167" spans="1:9" ht="15" x14ac:dyDescent="0.25">
      <c r="A1167" s="24" t="s">
        <v>1526</v>
      </c>
      <c r="B1167" s="20">
        <v>0</v>
      </c>
      <c r="C1167" s="21">
        <v>0</v>
      </c>
      <c r="D1167" s="25">
        <v>292222.87999999995</v>
      </c>
      <c r="E1167" s="25">
        <v>255057.18</v>
      </c>
      <c r="F1167" s="21">
        <v>0</v>
      </c>
      <c r="G1167" s="22">
        <f t="shared" si="18"/>
        <v>37165.699999999953</v>
      </c>
      <c r="H1167" s="21">
        <v>0</v>
      </c>
      <c r="I1167" s="21">
        <v>0</v>
      </c>
    </row>
    <row r="1168" spans="1:9" ht="15" x14ac:dyDescent="0.25">
      <c r="A1168" s="24" t="s">
        <v>1527</v>
      </c>
      <c r="B1168" s="20">
        <v>0</v>
      </c>
      <c r="C1168" s="21">
        <v>0</v>
      </c>
      <c r="D1168" s="25">
        <v>121930.6</v>
      </c>
      <c r="E1168" s="25">
        <v>79041.100000000006</v>
      </c>
      <c r="F1168" s="21">
        <v>0</v>
      </c>
      <c r="G1168" s="22">
        <f t="shared" si="18"/>
        <v>42889.5</v>
      </c>
      <c r="H1168" s="21">
        <v>0</v>
      </c>
      <c r="I1168" s="21">
        <v>0</v>
      </c>
    </row>
    <row r="1169" spans="1:9" ht="15" x14ac:dyDescent="0.25">
      <c r="A1169" s="24" t="s">
        <v>1528</v>
      </c>
      <c r="B1169" s="20">
        <v>0</v>
      </c>
      <c r="C1169" s="21">
        <v>0</v>
      </c>
      <c r="D1169" s="25">
        <v>517818.40000000008</v>
      </c>
      <c r="E1169" s="25">
        <v>414201.3000000001</v>
      </c>
      <c r="F1169" s="21">
        <v>0</v>
      </c>
      <c r="G1169" s="22">
        <f t="shared" si="18"/>
        <v>103617.09999999998</v>
      </c>
      <c r="H1169" s="21">
        <v>0</v>
      </c>
      <c r="I1169" s="21">
        <v>0</v>
      </c>
    </row>
    <row r="1170" spans="1:9" ht="15" x14ac:dyDescent="0.25">
      <c r="A1170" s="24" t="s">
        <v>1529</v>
      </c>
      <c r="B1170" s="20">
        <v>0</v>
      </c>
      <c r="C1170" s="21">
        <v>0</v>
      </c>
      <c r="D1170" s="25">
        <v>206492</v>
      </c>
      <c r="E1170" s="25">
        <v>143200</v>
      </c>
      <c r="F1170" s="21">
        <v>0</v>
      </c>
      <c r="G1170" s="22">
        <f t="shared" si="18"/>
        <v>63292</v>
      </c>
      <c r="H1170" s="21">
        <v>0</v>
      </c>
      <c r="I1170" s="21">
        <v>0</v>
      </c>
    </row>
    <row r="1171" spans="1:9" ht="15" x14ac:dyDescent="0.25">
      <c r="A1171" s="24" t="s">
        <v>1530</v>
      </c>
      <c r="B1171" s="20">
        <v>0</v>
      </c>
      <c r="C1171" s="21">
        <v>0</v>
      </c>
      <c r="D1171" s="25">
        <v>645251.38</v>
      </c>
      <c r="E1171" s="25">
        <v>551095.86999999988</v>
      </c>
      <c r="F1171" s="21">
        <v>0</v>
      </c>
      <c r="G1171" s="22">
        <f t="shared" si="18"/>
        <v>94155.510000000126</v>
      </c>
      <c r="H1171" s="21">
        <v>0</v>
      </c>
      <c r="I1171" s="21">
        <v>0</v>
      </c>
    </row>
    <row r="1172" spans="1:9" ht="15" x14ac:dyDescent="0.25">
      <c r="A1172" s="24" t="s">
        <v>1531</v>
      </c>
      <c r="B1172" s="20">
        <v>0</v>
      </c>
      <c r="C1172" s="21">
        <v>0</v>
      </c>
      <c r="D1172" s="25">
        <v>391958.59999999992</v>
      </c>
      <c r="E1172" s="25">
        <v>339434.5</v>
      </c>
      <c r="F1172" s="21">
        <v>0</v>
      </c>
      <c r="G1172" s="22">
        <f t="shared" si="18"/>
        <v>52524.099999999919</v>
      </c>
      <c r="H1172" s="21">
        <v>0</v>
      </c>
      <c r="I1172" s="21">
        <v>0</v>
      </c>
    </row>
    <row r="1173" spans="1:9" ht="15" x14ac:dyDescent="0.25">
      <c r="A1173" s="24" t="s">
        <v>1532</v>
      </c>
      <c r="B1173" s="20">
        <v>0</v>
      </c>
      <c r="C1173" s="21">
        <v>0</v>
      </c>
      <c r="D1173" s="25">
        <v>516289.33999999991</v>
      </c>
      <c r="E1173" s="25">
        <v>455586.63999999996</v>
      </c>
      <c r="F1173" s="21">
        <v>0</v>
      </c>
      <c r="G1173" s="22">
        <f t="shared" si="18"/>
        <v>60702.699999999953</v>
      </c>
      <c r="H1173" s="21">
        <v>0</v>
      </c>
      <c r="I1173" s="21">
        <v>0</v>
      </c>
    </row>
    <row r="1174" spans="1:9" ht="15" x14ac:dyDescent="0.25">
      <c r="A1174" s="24" t="s">
        <v>1533</v>
      </c>
      <c r="B1174" s="20">
        <v>0</v>
      </c>
      <c r="C1174" s="21">
        <v>0</v>
      </c>
      <c r="D1174" s="25">
        <v>225406.49999999997</v>
      </c>
      <c r="E1174" s="25">
        <v>185352.1</v>
      </c>
      <c r="F1174" s="21">
        <v>0</v>
      </c>
      <c r="G1174" s="22">
        <f t="shared" si="18"/>
        <v>40054.399999999965</v>
      </c>
      <c r="H1174" s="21">
        <v>0</v>
      </c>
      <c r="I1174" s="21">
        <v>0</v>
      </c>
    </row>
    <row r="1175" spans="1:9" ht="15" x14ac:dyDescent="0.25">
      <c r="A1175" s="24" t="s">
        <v>1534</v>
      </c>
      <c r="B1175" s="20">
        <v>0</v>
      </c>
      <c r="C1175" s="21">
        <v>0</v>
      </c>
      <c r="D1175" s="25">
        <v>397783.6999999999</v>
      </c>
      <c r="E1175" s="25">
        <v>350658.29999999993</v>
      </c>
      <c r="F1175" s="21">
        <v>0</v>
      </c>
      <c r="G1175" s="22">
        <f t="shared" si="18"/>
        <v>47125.399999999965</v>
      </c>
      <c r="H1175" s="21">
        <v>0</v>
      </c>
      <c r="I1175" s="21">
        <v>0</v>
      </c>
    </row>
    <row r="1176" spans="1:9" ht="15" x14ac:dyDescent="0.25">
      <c r="A1176" s="24" t="s">
        <v>1535</v>
      </c>
      <c r="B1176" s="20">
        <v>0</v>
      </c>
      <c r="C1176" s="21">
        <v>0</v>
      </c>
      <c r="D1176" s="25">
        <v>452547.69999999995</v>
      </c>
      <c r="E1176" s="25">
        <v>394126.7</v>
      </c>
      <c r="F1176" s="21">
        <v>0</v>
      </c>
      <c r="G1176" s="22">
        <f t="shared" si="18"/>
        <v>58420.999999999942</v>
      </c>
      <c r="H1176" s="21">
        <v>0</v>
      </c>
      <c r="I1176" s="21">
        <v>0</v>
      </c>
    </row>
    <row r="1177" spans="1:9" ht="15" x14ac:dyDescent="0.25">
      <c r="A1177" s="24" t="s">
        <v>1536</v>
      </c>
      <c r="B1177" s="20">
        <v>0</v>
      </c>
      <c r="C1177" s="21">
        <v>0</v>
      </c>
      <c r="D1177" s="25">
        <v>297645.76</v>
      </c>
      <c r="E1177" s="25">
        <v>237218.56000000006</v>
      </c>
      <c r="F1177" s="21">
        <v>0</v>
      </c>
      <c r="G1177" s="22">
        <f t="shared" si="18"/>
        <v>60427.199999999953</v>
      </c>
      <c r="H1177" s="21">
        <v>0</v>
      </c>
      <c r="I1177" s="21">
        <v>0</v>
      </c>
    </row>
    <row r="1178" spans="1:9" ht="15" x14ac:dyDescent="0.25">
      <c r="A1178" s="24" t="s">
        <v>1537</v>
      </c>
      <c r="B1178" s="20">
        <v>0</v>
      </c>
      <c r="C1178" s="21">
        <v>0</v>
      </c>
      <c r="D1178" s="25">
        <v>279307.59999999998</v>
      </c>
      <c r="E1178" s="25">
        <v>222959.89999999997</v>
      </c>
      <c r="F1178" s="21">
        <v>0</v>
      </c>
      <c r="G1178" s="22">
        <f t="shared" si="18"/>
        <v>56347.700000000012</v>
      </c>
      <c r="H1178" s="21">
        <v>0</v>
      </c>
      <c r="I1178" s="21">
        <v>0</v>
      </c>
    </row>
    <row r="1179" spans="1:9" ht="15" x14ac:dyDescent="0.25">
      <c r="A1179" s="24" t="s">
        <v>1538</v>
      </c>
      <c r="B1179" s="20">
        <v>0</v>
      </c>
      <c r="C1179" s="21">
        <v>0</v>
      </c>
      <c r="D1179" s="25">
        <v>609993.80000000016</v>
      </c>
      <c r="E1179" s="25">
        <v>461072.50000000006</v>
      </c>
      <c r="F1179" s="21">
        <v>0</v>
      </c>
      <c r="G1179" s="22">
        <f t="shared" si="18"/>
        <v>148921.3000000001</v>
      </c>
      <c r="H1179" s="21">
        <v>0</v>
      </c>
      <c r="I1179" s="21">
        <v>0</v>
      </c>
    </row>
    <row r="1180" spans="1:9" ht="15" x14ac:dyDescent="0.25">
      <c r="A1180" s="24" t="s">
        <v>1539</v>
      </c>
      <c r="B1180" s="20">
        <v>0</v>
      </c>
      <c r="C1180" s="21">
        <v>0</v>
      </c>
      <c r="D1180" s="25">
        <v>519594.90000000008</v>
      </c>
      <c r="E1180" s="25">
        <v>408736.3000000001</v>
      </c>
      <c r="F1180" s="21">
        <v>0</v>
      </c>
      <c r="G1180" s="22">
        <f t="shared" si="18"/>
        <v>110858.59999999998</v>
      </c>
      <c r="H1180" s="21">
        <v>0</v>
      </c>
      <c r="I1180" s="21">
        <v>0</v>
      </c>
    </row>
    <row r="1181" spans="1:9" ht="15" x14ac:dyDescent="0.25">
      <c r="A1181" s="24" t="s">
        <v>1540</v>
      </c>
      <c r="B1181" s="20">
        <v>0</v>
      </c>
      <c r="C1181" s="21">
        <v>0</v>
      </c>
      <c r="D1181" s="25">
        <v>309967.90000000002</v>
      </c>
      <c r="E1181" s="25">
        <v>250931.69999999995</v>
      </c>
      <c r="F1181" s="21">
        <v>0</v>
      </c>
      <c r="G1181" s="22">
        <f t="shared" si="18"/>
        <v>59036.20000000007</v>
      </c>
      <c r="H1181" s="21">
        <v>0</v>
      </c>
      <c r="I1181" s="21">
        <v>0</v>
      </c>
    </row>
    <row r="1182" spans="1:9" ht="15" x14ac:dyDescent="0.25">
      <c r="A1182" s="24" t="s">
        <v>1541</v>
      </c>
      <c r="B1182" s="20">
        <v>0</v>
      </c>
      <c r="C1182" s="21">
        <v>0</v>
      </c>
      <c r="D1182" s="25">
        <v>77267.3</v>
      </c>
      <c r="E1182" s="25">
        <v>73347.5</v>
      </c>
      <c r="F1182" s="21">
        <v>0</v>
      </c>
      <c r="G1182" s="22">
        <f t="shared" si="18"/>
        <v>3919.8000000000029</v>
      </c>
      <c r="H1182" s="21">
        <v>0</v>
      </c>
      <c r="I1182" s="21">
        <v>0</v>
      </c>
    </row>
    <row r="1183" spans="1:9" ht="15" x14ac:dyDescent="0.25">
      <c r="A1183" s="24" t="s">
        <v>1542</v>
      </c>
      <c r="B1183" s="20">
        <v>0</v>
      </c>
      <c r="C1183" s="21">
        <v>0</v>
      </c>
      <c r="D1183" s="25">
        <v>76828.400000000009</v>
      </c>
      <c r="E1183" s="25">
        <v>34285.599999999999</v>
      </c>
      <c r="F1183" s="21">
        <v>0</v>
      </c>
      <c r="G1183" s="22">
        <f t="shared" si="18"/>
        <v>42542.80000000001</v>
      </c>
      <c r="H1183" s="21">
        <v>0</v>
      </c>
      <c r="I1183" s="21">
        <v>0</v>
      </c>
    </row>
    <row r="1184" spans="1:9" ht="15" x14ac:dyDescent="0.25">
      <c r="A1184" s="24" t="s">
        <v>1543</v>
      </c>
      <c r="B1184" s="20">
        <v>0</v>
      </c>
      <c r="C1184" s="21">
        <v>0</v>
      </c>
      <c r="D1184" s="25">
        <v>1111591.7700000005</v>
      </c>
      <c r="E1184" s="25">
        <v>946914.47</v>
      </c>
      <c r="F1184" s="21">
        <v>0</v>
      </c>
      <c r="G1184" s="22">
        <f t="shared" si="18"/>
        <v>164677.30000000051</v>
      </c>
      <c r="H1184" s="21">
        <v>0</v>
      </c>
      <c r="I1184" s="21">
        <v>0</v>
      </c>
    </row>
    <row r="1185" spans="1:9" ht="15" x14ac:dyDescent="0.25">
      <c r="A1185" s="24" t="s">
        <v>1544</v>
      </c>
      <c r="B1185" s="20">
        <v>0</v>
      </c>
      <c r="C1185" s="21">
        <v>0</v>
      </c>
      <c r="D1185" s="25">
        <v>501320.50000000023</v>
      </c>
      <c r="E1185" s="25">
        <v>436504.40000000014</v>
      </c>
      <c r="F1185" s="21">
        <v>0</v>
      </c>
      <c r="G1185" s="22">
        <f t="shared" si="18"/>
        <v>64816.100000000093</v>
      </c>
      <c r="H1185" s="21">
        <v>0</v>
      </c>
      <c r="I1185" s="21">
        <v>0</v>
      </c>
    </row>
    <row r="1186" spans="1:9" ht="15" x14ac:dyDescent="0.25">
      <c r="A1186" s="24" t="s">
        <v>1545</v>
      </c>
      <c r="B1186" s="20">
        <v>0</v>
      </c>
      <c r="C1186" s="21">
        <v>0</v>
      </c>
      <c r="D1186" s="25">
        <v>691819.3</v>
      </c>
      <c r="E1186" s="25">
        <v>562065.6</v>
      </c>
      <c r="F1186" s="21">
        <v>0</v>
      </c>
      <c r="G1186" s="22">
        <f t="shared" si="18"/>
        <v>129753.70000000007</v>
      </c>
      <c r="H1186" s="21">
        <v>0</v>
      </c>
      <c r="I1186" s="21">
        <v>0</v>
      </c>
    </row>
    <row r="1187" spans="1:9" ht="15" x14ac:dyDescent="0.25">
      <c r="A1187" s="24" t="s">
        <v>1546</v>
      </c>
      <c r="B1187" s="20">
        <v>0</v>
      </c>
      <c r="C1187" s="21">
        <v>0</v>
      </c>
      <c r="D1187" s="25">
        <v>966672.32000000053</v>
      </c>
      <c r="E1187" s="25">
        <v>821817.14000000025</v>
      </c>
      <c r="F1187" s="21">
        <v>0</v>
      </c>
      <c r="G1187" s="22">
        <f t="shared" si="18"/>
        <v>144855.18000000028</v>
      </c>
      <c r="H1187" s="21">
        <v>0</v>
      </c>
      <c r="I1187" s="21">
        <v>0</v>
      </c>
    </row>
    <row r="1188" spans="1:9" ht="15" x14ac:dyDescent="0.25">
      <c r="A1188" s="24" t="s">
        <v>1547</v>
      </c>
      <c r="B1188" s="20">
        <v>0</v>
      </c>
      <c r="C1188" s="21">
        <v>0</v>
      </c>
      <c r="D1188" s="25">
        <v>357724.4</v>
      </c>
      <c r="E1188" s="25">
        <v>294064.7</v>
      </c>
      <c r="F1188" s="21">
        <v>0</v>
      </c>
      <c r="G1188" s="22">
        <f t="shared" si="18"/>
        <v>63659.700000000012</v>
      </c>
      <c r="H1188" s="21">
        <v>0</v>
      </c>
      <c r="I1188" s="21">
        <v>0</v>
      </c>
    </row>
    <row r="1189" spans="1:9" ht="15" x14ac:dyDescent="0.25">
      <c r="A1189" s="24" t="s">
        <v>1548</v>
      </c>
      <c r="B1189" s="20">
        <v>0</v>
      </c>
      <c r="C1189" s="21">
        <v>0</v>
      </c>
      <c r="D1189" s="25">
        <v>1274869.3299999998</v>
      </c>
      <c r="E1189" s="25">
        <v>1107388.7699999996</v>
      </c>
      <c r="F1189" s="21">
        <v>0</v>
      </c>
      <c r="G1189" s="22">
        <f t="shared" si="18"/>
        <v>167480.56000000029</v>
      </c>
      <c r="H1189" s="21">
        <v>0</v>
      </c>
      <c r="I1189" s="21">
        <v>0</v>
      </c>
    </row>
    <row r="1190" spans="1:9" ht="15" x14ac:dyDescent="0.25">
      <c r="A1190" s="24" t="s">
        <v>1549</v>
      </c>
      <c r="B1190" s="20">
        <v>0</v>
      </c>
      <c r="C1190" s="21">
        <v>0</v>
      </c>
      <c r="D1190" s="25">
        <v>918389.42000000051</v>
      </c>
      <c r="E1190" s="25">
        <v>777934.84000000032</v>
      </c>
      <c r="F1190" s="21">
        <v>0</v>
      </c>
      <c r="G1190" s="22">
        <f t="shared" si="18"/>
        <v>140454.58000000019</v>
      </c>
      <c r="H1190" s="21">
        <v>0</v>
      </c>
      <c r="I1190" s="21">
        <v>0</v>
      </c>
    </row>
    <row r="1191" spans="1:9" ht="15" x14ac:dyDescent="0.25">
      <c r="A1191" s="24" t="s">
        <v>1550</v>
      </c>
      <c r="B1191" s="20">
        <v>0</v>
      </c>
      <c r="C1191" s="21">
        <v>0</v>
      </c>
      <c r="D1191" s="25">
        <v>931619.1</v>
      </c>
      <c r="E1191" s="25">
        <v>788308.20000000007</v>
      </c>
      <c r="F1191" s="21">
        <v>0</v>
      </c>
      <c r="G1191" s="22">
        <f t="shared" si="18"/>
        <v>143310.89999999991</v>
      </c>
      <c r="H1191" s="21">
        <v>0</v>
      </c>
      <c r="I1191" s="21">
        <v>0</v>
      </c>
    </row>
    <row r="1192" spans="1:9" ht="15" x14ac:dyDescent="0.25">
      <c r="A1192" s="24" t="s">
        <v>1551</v>
      </c>
      <c r="B1192" s="20">
        <v>0</v>
      </c>
      <c r="C1192" s="21">
        <v>0</v>
      </c>
      <c r="D1192" s="25">
        <v>395516.1</v>
      </c>
      <c r="E1192" s="25">
        <v>322611.1999999999</v>
      </c>
      <c r="F1192" s="21">
        <v>0</v>
      </c>
      <c r="G1192" s="22">
        <f t="shared" si="18"/>
        <v>72904.900000000081</v>
      </c>
      <c r="H1192" s="21">
        <v>0</v>
      </c>
      <c r="I1192" s="21">
        <v>0</v>
      </c>
    </row>
    <row r="1193" spans="1:9" ht="15" x14ac:dyDescent="0.25">
      <c r="A1193" s="24" t="s">
        <v>1552</v>
      </c>
      <c r="B1193" s="20">
        <v>0</v>
      </c>
      <c r="C1193" s="21">
        <v>0</v>
      </c>
      <c r="D1193" s="25">
        <v>379502.2</v>
      </c>
      <c r="E1193" s="25">
        <v>329668.7</v>
      </c>
      <c r="F1193" s="21">
        <v>0</v>
      </c>
      <c r="G1193" s="22">
        <f t="shared" si="18"/>
        <v>49833.5</v>
      </c>
      <c r="H1193" s="21">
        <v>0</v>
      </c>
      <c r="I1193" s="21">
        <v>0</v>
      </c>
    </row>
    <row r="1194" spans="1:9" ht="15" x14ac:dyDescent="0.25">
      <c r="A1194" s="24" t="s">
        <v>1553</v>
      </c>
      <c r="B1194" s="20">
        <v>0</v>
      </c>
      <c r="C1194" s="21">
        <v>0</v>
      </c>
      <c r="D1194" s="25">
        <v>946978.99999999977</v>
      </c>
      <c r="E1194" s="25">
        <v>813866.09999999974</v>
      </c>
      <c r="F1194" s="21">
        <v>0</v>
      </c>
      <c r="G1194" s="22">
        <f t="shared" si="18"/>
        <v>133112.90000000002</v>
      </c>
      <c r="H1194" s="21">
        <v>0</v>
      </c>
      <c r="I1194" s="21">
        <v>0</v>
      </c>
    </row>
    <row r="1195" spans="1:9" ht="15" x14ac:dyDescent="0.25">
      <c r="A1195" s="24" t="s">
        <v>1554</v>
      </c>
      <c r="B1195" s="20">
        <v>0</v>
      </c>
      <c r="C1195" s="21">
        <v>0</v>
      </c>
      <c r="D1195" s="25">
        <v>383891.20000000007</v>
      </c>
      <c r="E1195" s="25">
        <v>346738.00000000006</v>
      </c>
      <c r="F1195" s="21">
        <v>0</v>
      </c>
      <c r="G1195" s="22">
        <f t="shared" si="18"/>
        <v>37153.200000000012</v>
      </c>
      <c r="H1195" s="21">
        <v>0</v>
      </c>
      <c r="I1195" s="21">
        <v>0</v>
      </c>
    </row>
    <row r="1196" spans="1:9" ht="15" x14ac:dyDescent="0.25">
      <c r="A1196" s="24" t="s">
        <v>1555</v>
      </c>
      <c r="B1196" s="20">
        <v>0</v>
      </c>
      <c r="C1196" s="21">
        <v>0</v>
      </c>
      <c r="D1196" s="25">
        <v>378763.7</v>
      </c>
      <c r="E1196" s="25">
        <v>305192.16000000003</v>
      </c>
      <c r="F1196" s="21">
        <v>0</v>
      </c>
      <c r="G1196" s="22">
        <f t="shared" si="18"/>
        <v>73571.539999999979</v>
      </c>
      <c r="H1196" s="21">
        <v>0</v>
      </c>
      <c r="I1196" s="21">
        <v>0</v>
      </c>
    </row>
    <row r="1197" spans="1:9" ht="15" x14ac:dyDescent="0.25">
      <c r="A1197" s="24" t="s">
        <v>1556</v>
      </c>
      <c r="B1197" s="20">
        <v>0</v>
      </c>
      <c r="C1197" s="21">
        <v>0</v>
      </c>
      <c r="D1197" s="25">
        <v>969850.60999999987</v>
      </c>
      <c r="E1197" s="25">
        <v>827155.56</v>
      </c>
      <c r="F1197" s="21">
        <v>0</v>
      </c>
      <c r="G1197" s="22">
        <f t="shared" si="18"/>
        <v>142695.04999999981</v>
      </c>
      <c r="H1197" s="21">
        <v>0</v>
      </c>
      <c r="I1197" s="21">
        <v>0</v>
      </c>
    </row>
    <row r="1198" spans="1:9" ht="15" x14ac:dyDescent="0.25">
      <c r="A1198" s="24" t="s">
        <v>1557</v>
      </c>
      <c r="B1198" s="20">
        <v>0</v>
      </c>
      <c r="C1198" s="21">
        <v>0</v>
      </c>
      <c r="D1198" s="25">
        <v>665246.99999999988</v>
      </c>
      <c r="E1198" s="25">
        <v>625400.39999999979</v>
      </c>
      <c r="F1198" s="21">
        <v>0</v>
      </c>
      <c r="G1198" s="22">
        <f t="shared" si="18"/>
        <v>39846.600000000093</v>
      </c>
      <c r="H1198" s="21">
        <v>0</v>
      </c>
      <c r="I1198" s="21">
        <v>0</v>
      </c>
    </row>
    <row r="1199" spans="1:9" ht="15" x14ac:dyDescent="0.25">
      <c r="A1199" s="24" t="s">
        <v>1558</v>
      </c>
      <c r="B1199" s="20">
        <v>0</v>
      </c>
      <c r="C1199" s="21">
        <v>0</v>
      </c>
      <c r="D1199" s="25">
        <v>800846.20000000007</v>
      </c>
      <c r="E1199" s="25">
        <v>733469.10000000009</v>
      </c>
      <c r="F1199" s="21">
        <v>0</v>
      </c>
      <c r="G1199" s="22">
        <f t="shared" si="18"/>
        <v>67377.099999999977</v>
      </c>
      <c r="H1199" s="21">
        <v>0</v>
      </c>
      <c r="I1199" s="21">
        <v>0</v>
      </c>
    </row>
    <row r="1200" spans="1:9" ht="15" x14ac:dyDescent="0.25">
      <c r="A1200" s="24" t="s">
        <v>1559</v>
      </c>
      <c r="B1200" s="20">
        <v>0</v>
      </c>
      <c r="C1200" s="21">
        <v>0</v>
      </c>
      <c r="D1200" s="25">
        <v>403077.4</v>
      </c>
      <c r="E1200" s="25">
        <v>339904.63</v>
      </c>
      <c r="F1200" s="21">
        <v>0</v>
      </c>
      <c r="G1200" s="22">
        <f t="shared" si="18"/>
        <v>63172.770000000019</v>
      </c>
      <c r="H1200" s="21">
        <v>0</v>
      </c>
      <c r="I1200" s="21">
        <v>0</v>
      </c>
    </row>
    <row r="1201" spans="1:9" ht="15" x14ac:dyDescent="0.25">
      <c r="A1201" s="24" t="s">
        <v>1560</v>
      </c>
      <c r="B1201" s="20">
        <v>0</v>
      </c>
      <c r="C1201" s="21">
        <v>0</v>
      </c>
      <c r="D1201" s="25">
        <v>403844.00999999989</v>
      </c>
      <c r="E1201" s="25">
        <v>357987.46999999991</v>
      </c>
      <c r="F1201" s="21">
        <v>0</v>
      </c>
      <c r="G1201" s="22">
        <f t="shared" si="18"/>
        <v>45856.539999999979</v>
      </c>
      <c r="H1201" s="21">
        <v>0</v>
      </c>
      <c r="I1201" s="21">
        <v>0</v>
      </c>
    </row>
    <row r="1202" spans="1:9" ht="15" x14ac:dyDescent="0.25">
      <c r="A1202" s="24" t="s">
        <v>1561</v>
      </c>
      <c r="B1202" s="20">
        <v>0</v>
      </c>
      <c r="C1202" s="21">
        <v>0</v>
      </c>
      <c r="D1202" s="25">
        <v>985205.09999999974</v>
      </c>
      <c r="E1202" s="25">
        <v>786574.00999999989</v>
      </c>
      <c r="F1202" s="21">
        <v>0</v>
      </c>
      <c r="G1202" s="22">
        <f t="shared" si="18"/>
        <v>198631.08999999985</v>
      </c>
      <c r="H1202" s="21">
        <v>0</v>
      </c>
      <c r="I1202" s="21">
        <v>0</v>
      </c>
    </row>
    <row r="1203" spans="1:9" ht="15" x14ac:dyDescent="0.25">
      <c r="A1203" s="24" t="s">
        <v>1562</v>
      </c>
      <c r="B1203" s="20">
        <v>0</v>
      </c>
      <c r="C1203" s="21">
        <v>0</v>
      </c>
      <c r="D1203" s="25">
        <v>1142382.3599999999</v>
      </c>
      <c r="E1203" s="25">
        <v>972096.96</v>
      </c>
      <c r="F1203" s="21">
        <v>0</v>
      </c>
      <c r="G1203" s="22">
        <f t="shared" si="18"/>
        <v>170285.39999999991</v>
      </c>
      <c r="H1203" s="21">
        <v>0</v>
      </c>
      <c r="I1203" s="21">
        <v>0</v>
      </c>
    </row>
    <row r="1204" spans="1:9" ht="15" x14ac:dyDescent="0.25">
      <c r="A1204" s="24" t="s">
        <v>1563</v>
      </c>
      <c r="B1204" s="20">
        <v>0</v>
      </c>
      <c r="C1204" s="21">
        <v>0</v>
      </c>
      <c r="D1204" s="25">
        <v>898169.72000000009</v>
      </c>
      <c r="E1204" s="25">
        <v>727348.39</v>
      </c>
      <c r="F1204" s="21">
        <v>0</v>
      </c>
      <c r="G1204" s="22">
        <f t="shared" si="18"/>
        <v>170821.33000000007</v>
      </c>
      <c r="H1204" s="21">
        <v>0</v>
      </c>
      <c r="I1204" s="21">
        <v>0</v>
      </c>
    </row>
    <row r="1205" spans="1:9" ht="15" x14ac:dyDescent="0.25">
      <c r="A1205" s="24" t="s">
        <v>1564</v>
      </c>
      <c r="B1205" s="20">
        <v>0</v>
      </c>
      <c r="C1205" s="21">
        <v>0</v>
      </c>
      <c r="D1205" s="25">
        <v>1583760.1999999995</v>
      </c>
      <c r="E1205" s="25">
        <v>1404415.9999999998</v>
      </c>
      <c r="F1205" s="21">
        <v>0</v>
      </c>
      <c r="G1205" s="22">
        <f t="shared" si="18"/>
        <v>179344.19999999972</v>
      </c>
      <c r="H1205" s="21">
        <v>0</v>
      </c>
      <c r="I1205" s="21">
        <v>0</v>
      </c>
    </row>
    <row r="1206" spans="1:9" ht="15" x14ac:dyDescent="0.25">
      <c r="A1206" s="24" t="s">
        <v>1565</v>
      </c>
      <c r="B1206" s="20">
        <v>0</v>
      </c>
      <c r="C1206" s="21">
        <v>0</v>
      </c>
      <c r="D1206" s="25">
        <v>1068387.1000000001</v>
      </c>
      <c r="E1206" s="25">
        <v>874475.8</v>
      </c>
      <c r="F1206" s="21">
        <v>0</v>
      </c>
      <c r="G1206" s="22">
        <f t="shared" si="18"/>
        <v>193911.30000000005</v>
      </c>
      <c r="H1206" s="21">
        <v>0</v>
      </c>
      <c r="I1206" s="21">
        <v>0</v>
      </c>
    </row>
    <row r="1207" spans="1:9" ht="15" x14ac:dyDescent="0.25">
      <c r="A1207" s="24" t="s">
        <v>1566</v>
      </c>
      <c r="B1207" s="20">
        <v>0</v>
      </c>
      <c r="C1207" s="21">
        <v>0</v>
      </c>
      <c r="D1207" s="25">
        <v>1575964.5</v>
      </c>
      <c r="E1207" s="25">
        <v>309828.7</v>
      </c>
      <c r="F1207" s="21">
        <v>0</v>
      </c>
      <c r="G1207" s="22">
        <f t="shared" si="18"/>
        <v>1266135.8</v>
      </c>
      <c r="H1207" s="21">
        <v>0</v>
      </c>
      <c r="I1207" s="21">
        <v>0</v>
      </c>
    </row>
    <row r="1208" spans="1:9" ht="15" x14ac:dyDescent="0.25">
      <c r="A1208" s="24" t="s">
        <v>1567</v>
      </c>
      <c r="B1208" s="20">
        <v>0</v>
      </c>
      <c r="C1208" s="21">
        <v>0</v>
      </c>
      <c r="D1208" s="25">
        <v>13146.1</v>
      </c>
      <c r="E1208" s="25">
        <v>0</v>
      </c>
      <c r="F1208" s="21">
        <v>0</v>
      </c>
      <c r="G1208" s="22">
        <f t="shared" si="18"/>
        <v>13146.1</v>
      </c>
      <c r="H1208" s="21">
        <v>0</v>
      </c>
      <c r="I1208" s="21">
        <v>0</v>
      </c>
    </row>
    <row r="1209" spans="1:9" ht="15" x14ac:dyDescent="0.25">
      <c r="A1209" s="24" t="s">
        <v>1568</v>
      </c>
      <c r="B1209" s="20">
        <v>0</v>
      </c>
      <c r="C1209" s="21">
        <v>0</v>
      </c>
      <c r="D1209" s="25">
        <v>285389.5</v>
      </c>
      <c r="E1209" s="25">
        <v>243576.69999999998</v>
      </c>
      <c r="F1209" s="21">
        <v>0</v>
      </c>
      <c r="G1209" s="22">
        <f t="shared" si="18"/>
        <v>41812.800000000017</v>
      </c>
      <c r="H1209" s="21">
        <v>0</v>
      </c>
      <c r="I1209" s="21">
        <v>0</v>
      </c>
    </row>
    <row r="1210" spans="1:9" ht="15" x14ac:dyDescent="0.25">
      <c r="A1210" s="24" t="s">
        <v>1569</v>
      </c>
      <c r="B1210" s="20">
        <v>0</v>
      </c>
      <c r="C1210" s="21">
        <v>0</v>
      </c>
      <c r="D1210" s="25">
        <v>676365.79999999981</v>
      </c>
      <c r="E1210" s="25">
        <v>561752.4</v>
      </c>
      <c r="F1210" s="21">
        <v>0</v>
      </c>
      <c r="G1210" s="22">
        <f t="shared" si="18"/>
        <v>114613.39999999979</v>
      </c>
      <c r="H1210" s="21">
        <v>0</v>
      </c>
      <c r="I1210" s="21">
        <v>0</v>
      </c>
    </row>
    <row r="1211" spans="1:9" ht="15" x14ac:dyDescent="0.25">
      <c r="A1211" s="24" t="s">
        <v>1570</v>
      </c>
      <c r="B1211" s="20">
        <v>0</v>
      </c>
      <c r="C1211" s="21">
        <v>0</v>
      </c>
      <c r="D1211" s="25">
        <v>143604.73000000001</v>
      </c>
      <c r="E1211" s="25">
        <v>101578.03000000001</v>
      </c>
      <c r="F1211" s="21">
        <v>0</v>
      </c>
      <c r="G1211" s="22">
        <f t="shared" si="18"/>
        <v>42026.7</v>
      </c>
      <c r="H1211" s="21">
        <v>0</v>
      </c>
      <c r="I1211" s="21">
        <v>0</v>
      </c>
    </row>
    <row r="1212" spans="1:9" ht="15" x14ac:dyDescent="0.25">
      <c r="A1212" s="24" t="s">
        <v>1571</v>
      </c>
      <c r="B1212" s="20">
        <v>0</v>
      </c>
      <c r="C1212" s="21">
        <v>0</v>
      </c>
      <c r="D1212" s="25">
        <v>280061.13000000006</v>
      </c>
      <c r="E1212" s="25">
        <v>187098.7</v>
      </c>
      <c r="F1212" s="21">
        <v>0</v>
      </c>
      <c r="G1212" s="22">
        <f t="shared" si="18"/>
        <v>92962.430000000051</v>
      </c>
      <c r="H1212" s="21">
        <v>0</v>
      </c>
      <c r="I1212" s="21">
        <v>0</v>
      </c>
    </row>
    <row r="1213" spans="1:9" ht="15" x14ac:dyDescent="0.25">
      <c r="A1213" s="24" t="s">
        <v>1572</v>
      </c>
      <c r="B1213" s="20">
        <v>0</v>
      </c>
      <c r="C1213" s="21">
        <v>0</v>
      </c>
      <c r="D1213" s="25">
        <v>379157.1999999999</v>
      </c>
      <c r="E1213" s="25">
        <v>251342.79999999996</v>
      </c>
      <c r="F1213" s="21">
        <v>0</v>
      </c>
      <c r="G1213" s="22">
        <f t="shared" si="18"/>
        <v>127814.39999999994</v>
      </c>
      <c r="H1213" s="21">
        <v>0</v>
      </c>
      <c r="I1213" s="21">
        <v>0</v>
      </c>
    </row>
    <row r="1214" spans="1:9" ht="15" x14ac:dyDescent="0.25">
      <c r="A1214" s="24" t="s">
        <v>1573</v>
      </c>
      <c r="B1214" s="20">
        <v>0</v>
      </c>
      <c r="C1214" s="21">
        <v>0</v>
      </c>
      <c r="D1214" s="25">
        <v>500407.70000000013</v>
      </c>
      <c r="E1214" s="25">
        <v>437202.00000000006</v>
      </c>
      <c r="F1214" s="21">
        <v>0</v>
      </c>
      <c r="G1214" s="22">
        <f t="shared" si="18"/>
        <v>63205.70000000007</v>
      </c>
      <c r="H1214" s="21">
        <v>0</v>
      </c>
      <c r="I1214" s="21">
        <v>0</v>
      </c>
    </row>
    <row r="1215" spans="1:9" ht="15" x14ac:dyDescent="0.25">
      <c r="A1215" s="24" t="s">
        <v>1574</v>
      </c>
      <c r="B1215" s="20">
        <v>0</v>
      </c>
      <c r="C1215" s="21">
        <v>0</v>
      </c>
      <c r="D1215" s="25">
        <v>2483275.2999999998</v>
      </c>
      <c r="E1215" s="25">
        <v>594254.21000000008</v>
      </c>
      <c r="F1215" s="21">
        <v>0</v>
      </c>
      <c r="G1215" s="22">
        <f t="shared" si="18"/>
        <v>1889021.0899999999</v>
      </c>
      <c r="H1215" s="21">
        <v>0</v>
      </c>
      <c r="I1215" s="21">
        <v>0</v>
      </c>
    </row>
    <row r="1216" spans="1:9" ht="15" x14ac:dyDescent="0.25">
      <c r="A1216" s="24" t="s">
        <v>1575</v>
      </c>
      <c r="B1216" s="20">
        <v>0</v>
      </c>
      <c r="C1216" s="21">
        <v>0</v>
      </c>
      <c r="D1216" s="25">
        <v>2324155.8600000008</v>
      </c>
      <c r="E1216" s="25">
        <v>1927734.1600000004</v>
      </c>
      <c r="F1216" s="21">
        <v>0</v>
      </c>
      <c r="G1216" s="22">
        <f t="shared" si="18"/>
        <v>396421.70000000042</v>
      </c>
      <c r="H1216" s="21">
        <v>0</v>
      </c>
      <c r="I1216" s="21">
        <v>0</v>
      </c>
    </row>
    <row r="1217" spans="1:9" ht="15" x14ac:dyDescent="0.25">
      <c r="A1217" s="24" t="s">
        <v>1576</v>
      </c>
      <c r="B1217" s="20">
        <v>0</v>
      </c>
      <c r="C1217" s="21">
        <v>0</v>
      </c>
      <c r="D1217" s="25">
        <v>28570.300000000003</v>
      </c>
      <c r="E1217" s="25">
        <v>0</v>
      </c>
      <c r="F1217" s="21">
        <v>0</v>
      </c>
      <c r="G1217" s="22">
        <f t="shared" si="18"/>
        <v>28570.300000000003</v>
      </c>
      <c r="H1217" s="21">
        <v>0</v>
      </c>
      <c r="I1217" s="21">
        <v>0</v>
      </c>
    </row>
    <row r="1218" spans="1:9" ht="15" x14ac:dyDescent="0.25">
      <c r="A1218" s="24" t="s">
        <v>1577</v>
      </c>
      <c r="B1218" s="20">
        <v>0</v>
      </c>
      <c r="C1218" s="21">
        <v>0</v>
      </c>
      <c r="D1218" s="25">
        <v>44496.1</v>
      </c>
      <c r="E1218" s="25">
        <v>901.6</v>
      </c>
      <c r="F1218" s="21">
        <v>0</v>
      </c>
      <c r="G1218" s="22">
        <f t="shared" si="18"/>
        <v>43594.5</v>
      </c>
      <c r="H1218" s="21">
        <v>0</v>
      </c>
      <c r="I1218" s="21">
        <v>0</v>
      </c>
    </row>
    <row r="1219" spans="1:9" ht="15" x14ac:dyDescent="0.25">
      <c r="A1219" s="24" t="s">
        <v>1578</v>
      </c>
      <c r="B1219" s="20">
        <v>0</v>
      </c>
      <c r="C1219" s="21">
        <v>0</v>
      </c>
      <c r="D1219" s="25">
        <v>1322708.3999999999</v>
      </c>
      <c r="E1219" s="25">
        <v>1108396.52</v>
      </c>
      <c r="F1219" s="21">
        <v>0</v>
      </c>
      <c r="G1219" s="22">
        <f t="shared" si="18"/>
        <v>214311.87999999989</v>
      </c>
      <c r="H1219" s="21">
        <v>0</v>
      </c>
      <c r="I1219" s="21">
        <v>0</v>
      </c>
    </row>
    <row r="1220" spans="1:9" ht="15" x14ac:dyDescent="0.25">
      <c r="A1220" s="24" t="s">
        <v>1579</v>
      </c>
      <c r="B1220" s="20">
        <v>0</v>
      </c>
      <c r="C1220" s="21">
        <v>0</v>
      </c>
      <c r="D1220" s="25">
        <v>110038.5</v>
      </c>
      <c r="E1220" s="25">
        <v>78095.3</v>
      </c>
      <c r="F1220" s="21">
        <v>0</v>
      </c>
      <c r="G1220" s="22">
        <f t="shared" si="18"/>
        <v>31943.199999999997</v>
      </c>
      <c r="H1220" s="21">
        <v>0</v>
      </c>
      <c r="I1220" s="21">
        <v>0</v>
      </c>
    </row>
    <row r="1221" spans="1:9" ht="15" x14ac:dyDescent="0.25">
      <c r="A1221" s="24" t="s">
        <v>1580</v>
      </c>
      <c r="B1221" s="20">
        <v>0</v>
      </c>
      <c r="C1221" s="21">
        <v>0</v>
      </c>
      <c r="D1221" s="25">
        <v>105879.40000000001</v>
      </c>
      <c r="E1221" s="25">
        <v>28157.1</v>
      </c>
      <c r="F1221" s="21">
        <v>0</v>
      </c>
      <c r="G1221" s="22">
        <f t="shared" ref="G1221:G1284" si="19">D1221-E1221</f>
        <v>77722.300000000017</v>
      </c>
      <c r="H1221" s="21">
        <v>0</v>
      </c>
      <c r="I1221" s="21">
        <v>0</v>
      </c>
    </row>
    <row r="1222" spans="1:9" ht="15" x14ac:dyDescent="0.25">
      <c r="A1222" s="24" t="s">
        <v>1581</v>
      </c>
      <c r="B1222" s="20">
        <v>0</v>
      </c>
      <c r="C1222" s="21">
        <v>0</v>
      </c>
      <c r="D1222" s="25">
        <v>95931</v>
      </c>
      <c r="E1222" s="25">
        <v>47092.100000000006</v>
      </c>
      <c r="F1222" s="21">
        <v>0</v>
      </c>
      <c r="G1222" s="22">
        <f t="shared" si="19"/>
        <v>48838.899999999994</v>
      </c>
      <c r="H1222" s="21">
        <v>0</v>
      </c>
      <c r="I1222" s="21">
        <v>0</v>
      </c>
    </row>
    <row r="1223" spans="1:9" ht="15" x14ac:dyDescent="0.25">
      <c r="A1223" s="24" t="s">
        <v>1582</v>
      </c>
      <c r="B1223" s="20">
        <v>0</v>
      </c>
      <c r="C1223" s="21">
        <v>0</v>
      </c>
      <c r="D1223" s="25">
        <v>138671.5</v>
      </c>
      <c r="E1223" s="25">
        <v>85082.900000000009</v>
      </c>
      <c r="F1223" s="21">
        <v>0</v>
      </c>
      <c r="G1223" s="22">
        <f t="shared" si="19"/>
        <v>53588.599999999991</v>
      </c>
      <c r="H1223" s="21">
        <v>0</v>
      </c>
      <c r="I1223" s="21">
        <v>0</v>
      </c>
    </row>
    <row r="1224" spans="1:9" ht="15" x14ac:dyDescent="0.25">
      <c r="A1224" s="24" t="s">
        <v>1583</v>
      </c>
      <c r="B1224" s="20">
        <v>0</v>
      </c>
      <c r="C1224" s="21">
        <v>0</v>
      </c>
      <c r="D1224" s="25">
        <v>1299060.4000000004</v>
      </c>
      <c r="E1224" s="25">
        <v>1082025.1999999995</v>
      </c>
      <c r="F1224" s="21">
        <v>0</v>
      </c>
      <c r="G1224" s="22">
        <f t="shared" si="19"/>
        <v>217035.20000000088</v>
      </c>
      <c r="H1224" s="21">
        <v>0</v>
      </c>
      <c r="I1224" s="21">
        <v>0</v>
      </c>
    </row>
    <row r="1225" spans="1:9" ht="15" x14ac:dyDescent="0.25">
      <c r="A1225" s="24" t="s">
        <v>1584</v>
      </c>
      <c r="B1225" s="20">
        <v>0</v>
      </c>
      <c r="C1225" s="21">
        <v>0</v>
      </c>
      <c r="D1225" s="25">
        <v>114657.4</v>
      </c>
      <c r="E1225" s="25">
        <v>88483.599999999991</v>
      </c>
      <c r="F1225" s="21">
        <v>0</v>
      </c>
      <c r="G1225" s="22">
        <f t="shared" si="19"/>
        <v>26173.800000000003</v>
      </c>
      <c r="H1225" s="21">
        <v>0</v>
      </c>
      <c r="I1225" s="21">
        <v>0</v>
      </c>
    </row>
    <row r="1226" spans="1:9" ht="15" x14ac:dyDescent="0.25">
      <c r="A1226" s="24" t="s">
        <v>1585</v>
      </c>
      <c r="B1226" s="20">
        <v>0</v>
      </c>
      <c r="C1226" s="21">
        <v>0</v>
      </c>
      <c r="D1226" s="25">
        <v>110581.18</v>
      </c>
      <c r="E1226" s="25">
        <v>83641.37999999999</v>
      </c>
      <c r="F1226" s="21">
        <v>0</v>
      </c>
      <c r="G1226" s="22">
        <f t="shared" si="19"/>
        <v>26939.800000000003</v>
      </c>
      <c r="H1226" s="21">
        <v>0</v>
      </c>
      <c r="I1226" s="21">
        <v>0</v>
      </c>
    </row>
    <row r="1227" spans="1:9" ht="15" x14ac:dyDescent="0.25">
      <c r="A1227" s="24" t="s">
        <v>1586</v>
      </c>
      <c r="B1227" s="20">
        <v>0</v>
      </c>
      <c r="C1227" s="21">
        <v>0</v>
      </c>
      <c r="D1227" s="25">
        <v>172195.09999999998</v>
      </c>
      <c r="E1227" s="25">
        <v>124899.59999999999</v>
      </c>
      <c r="F1227" s="21">
        <v>0</v>
      </c>
      <c r="G1227" s="22">
        <f t="shared" si="19"/>
        <v>47295.499999999985</v>
      </c>
      <c r="H1227" s="21">
        <v>0</v>
      </c>
      <c r="I1227" s="21">
        <v>0</v>
      </c>
    </row>
    <row r="1228" spans="1:9" ht="15" x14ac:dyDescent="0.25">
      <c r="A1228" s="24" t="s">
        <v>1587</v>
      </c>
      <c r="B1228" s="20">
        <v>0</v>
      </c>
      <c r="C1228" s="21">
        <v>0</v>
      </c>
      <c r="D1228" s="25">
        <v>304345.8</v>
      </c>
      <c r="E1228" s="25">
        <v>262586.79999999993</v>
      </c>
      <c r="F1228" s="21">
        <v>0</v>
      </c>
      <c r="G1228" s="22">
        <f t="shared" si="19"/>
        <v>41759.000000000058</v>
      </c>
      <c r="H1228" s="21">
        <v>0</v>
      </c>
      <c r="I1228" s="21">
        <v>0</v>
      </c>
    </row>
    <row r="1229" spans="1:9" ht="15" x14ac:dyDescent="0.25">
      <c r="A1229" s="24" t="s">
        <v>1588</v>
      </c>
      <c r="B1229" s="20">
        <v>0</v>
      </c>
      <c r="C1229" s="21">
        <v>0</v>
      </c>
      <c r="D1229" s="25">
        <v>217025.60000000006</v>
      </c>
      <c r="E1229" s="25">
        <v>175230.00000000003</v>
      </c>
      <c r="F1229" s="21">
        <v>0</v>
      </c>
      <c r="G1229" s="22">
        <f t="shared" si="19"/>
        <v>41795.600000000035</v>
      </c>
      <c r="H1229" s="21">
        <v>0</v>
      </c>
      <c r="I1229" s="21">
        <v>0</v>
      </c>
    </row>
    <row r="1230" spans="1:9" ht="15" x14ac:dyDescent="0.25">
      <c r="A1230" s="24" t="s">
        <v>1589</v>
      </c>
      <c r="B1230" s="20">
        <v>0</v>
      </c>
      <c r="C1230" s="21">
        <v>0</v>
      </c>
      <c r="D1230" s="25">
        <v>1405650.4000000001</v>
      </c>
      <c r="E1230" s="25">
        <v>202496.70000000007</v>
      </c>
      <c r="F1230" s="21">
        <v>0</v>
      </c>
      <c r="G1230" s="22">
        <f t="shared" si="19"/>
        <v>1203153.7000000002</v>
      </c>
      <c r="H1230" s="21">
        <v>0</v>
      </c>
      <c r="I1230" s="21">
        <v>0</v>
      </c>
    </row>
    <row r="1231" spans="1:9" ht="15" x14ac:dyDescent="0.25">
      <c r="A1231" s="24" t="s">
        <v>1590</v>
      </c>
      <c r="B1231" s="20">
        <v>0</v>
      </c>
      <c r="C1231" s="21">
        <v>0</v>
      </c>
      <c r="D1231" s="25">
        <v>514132.1399999999</v>
      </c>
      <c r="E1231" s="25">
        <v>268236.29999999987</v>
      </c>
      <c r="F1231" s="21">
        <v>0</v>
      </c>
      <c r="G1231" s="22">
        <f t="shared" si="19"/>
        <v>245895.84000000003</v>
      </c>
      <c r="H1231" s="21">
        <v>0</v>
      </c>
      <c r="I1231" s="21">
        <v>0</v>
      </c>
    </row>
    <row r="1232" spans="1:9" ht="15" x14ac:dyDescent="0.25">
      <c r="A1232" s="24" t="s">
        <v>1591</v>
      </c>
      <c r="B1232" s="20">
        <v>0</v>
      </c>
      <c r="C1232" s="21">
        <v>0</v>
      </c>
      <c r="D1232" s="25">
        <v>77852.500000000015</v>
      </c>
      <c r="E1232" s="25">
        <v>25641.599999999999</v>
      </c>
      <c r="F1232" s="21">
        <v>0</v>
      </c>
      <c r="G1232" s="22">
        <f t="shared" si="19"/>
        <v>52210.900000000016</v>
      </c>
      <c r="H1232" s="21">
        <v>0</v>
      </c>
      <c r="I1232" s="21">
        <v>0</v>
      </c>
    </row>
    <row r="1233" spans="1:9" ht="15" x14ac:dyDescent="0.25">
      <c r="A1233" s="24" t="s">
        <v>1592</v>
      </c>
      <c r="B1233" s="20">
        <v>0</v>
      </c>
      <c r="C1233" s="21">
        <v>0</v>
      </c>
      <c r="D1233" s="25">
        <v>131753.60000000003</v>
      </c>
      <c r="E1233" s="25">
        <v>103181</v>
      </c>
      <c r="F1233" s="21">
        <v>0</v>
      </c>
      <c r="G1233" s="22">
        <f t="shared" si="19"/>
        <v>28572.600000000035</v>
      </c>
      <c r="H1233" s="21">
        <v>0</v>
      </c>
      <c r="I1233" s="21">
        <v>0</v>
      </c>
    </row>
    <row r="1234" spans="1:9" ht="15" x14ac:dyDescent="0.25">
      <c r="A1234" s="24" t="s">
        <v>1593</v>
      </c>
      <c r="B1234" s="20">
        <v>0</v>
      </c>
      <c r="C1234" s="21">
        <v>0</v>
      </c>
      <c r="D1234" s="25">
        <v>86546.9</v>
      </c>
      <c r="E1234" s="25">
        <v>82018.899999999994</v>
      </c>
      <c r="F1234" s="21">
        <v>0</v>
      </c>
      <c r="G1234" s="22">
        <f t="shared" si="19"/>
        <v>4528</v>
      </c>
      <c r="H1234" s="21">
        <v>0</v>
      </c>
      <c r="I1234" s="21">
        <v>0</v>
      </c>
    </row>
    <row r="1235" spans="1:9" ht="15" x14ac:dyDescent="0.25">
      <c r="A1235" s="24" t="s">
        <v>1594</v>
      </c>
      <c r="B1235" s="20">
        <v>0</v>
      </c>
      <c r="C1235" s="21">
        <v>0</v>
      </c>
      <c r="D1235" s="25">
        <v>2019964.0999999994</v>
      </c>
      <c r="E1235" s="25">
        <v>1594900.0999999994</v>
      </c>
      <c r="F1235" s="21">
        <v>0</v>
      </c>
      <c r="G1235" s="22">
        <f t="shared" si="19"/>
        <v>425064</v>
      </c>
      <c r="H1235" s="21">
        <v>0</v>
      </c>
      <c r="I1235" s="21">
        <v>0</v>
      </c>
    </row>
    <row r="1236" spans="1:9" ht="15" x14ac:dyDescent="0.25">
      <c r="A1236" s="24" t="s">
        <v>1595</v>
      </c>
      <c r="B1236" s="20">
        <v>0</v>
      </c>
      <c r="C1236" s="21">
        <v>0</v>
      </c>
      <c r="D1236" s="25">
        <v>1766656.0999999996</v>
      </c>
      <c r="E1236" s="25">
        <v>1183837.51</v>
      </c>
      <c r="F1236" s="21">
        <v>0</v>
      </c>
      <c r="G1236" s="22">
        <f t="shared" si="19"/>
        <v>582818.58999999962</v>
      </c>
      <c r="H1236" s="21">
        <v>0</v>
      </c>
      <c r="I1236" s="21">
        <v>0</v>
      </c>
    </row>
    <row r="1237" spans="1:9" ht="15" x14ac:dyDescent="0.25">
      <c r="A1237" s="24" t="s">
        <v>1596</v>
      </c>
      <c r="B1237" s="20">
        <v>0</v>
      </c>
      <c r="C1237" s="21">
        <v>0</v>
      </c>
      <c r="D1237" s="25">
        <v>104238.75</v>
      </c>
      <c r="E1237" s="25">
        <v>59380.2</v>
      </c>
      <c r="F1237" s="21">
        <v>0</v>
      </c>
      <c r="G1237" s="22">
        <f t="shared" si="19"/>
        <v>44858.55</v>
      </c>
      <c r="H1237" s="21">
        <v>0</v>
      </c>
      <c r="I1237" s="21">
        <v>0</v>
      </c>
    </row>
    <row r="1238" spans="1:9" ht="15" x14ac:dyDescent="0.25">
      <c r="A1238" s="24" t="s">
        <v>1597</v>
      </c>
      <c r="B1238" s="20">
        <v>0</v>
      </c>
      <c r="C1238" s="21">
        <v>0</v>
      </c>
      <c r="D1238" s="25">
        <v>681820.70000000007</v>
      </c>
      <c r="E1238" s="25">
        <v>593476.62000000011</v>
      </c>
      <c r="F1238" s="21">
        <v>0</v>
      </c>
      <c r="G1238" s="22">
        <f t="shared" si="19"/>
        <v>88344.079999999958</v>
      </c>
      <c r="H1238" s="21">
        <v>0</v>
      </c>
      <c r="I1238" s="21">
        <v>0</v>
      </c>
    </row>
    <row r="1239" spans="1:9" ht="15" x14ac:dyDescent="0.25">
      <c r="A1239" s="24" t="s">
        <v>1598</v>
      </c>
      <c r="B1239" s="20">
        <v>0</v>
      </c>
      <c r="C1239" s="21">
        <v>0</v>
      </c>
      <c r="D1239" s="25">
        <v>736766.7000000003</v>
      </c>
      <c r="E1239" s="25">
        <v>603588.40000000014</v>
      </c>
      <c r="F1239" s="21">
        <v>0</v>
      </c>
      <c r="G1239" s="22">
        <f t="shared" si="19"/>
        <v>133178.30000000016</v>
      </c>
      <c r="H1239" s="21">
        <v>0</v>
      </c>
      <c r="I1239" s="21">
        <v>0</v>
      </c>
    </row>
    <row r="1240" spans="1:9" ht="15" x14ac:dyDescent="0.25">
      <c r="A1240" s="24" t="s">
        <v>1599</v>
      </c>
      <c r="B1240" s="20">
        <v>0</v>
      </c>
      <c r="C1240" s="21">
        <v>0</v>
      </c>
      <c r="D1240" s="25">
        <v>938407.25000000035</v>
      </c>
      <c r="E1240" s="25">
        <v>308532.27999999991</v>
      </c>
      <c r="F1240" s="21">
        <v>0</v>
      </c>
      <c r="G1240" s="22">
        <f t="shared" si="19"/>
        <v>629874.97000000044</v>
      </c>
      <c r="H1240" s="21">
        <v>0</v>
      </c>
      <c r="I1240" s="21">
        <v>0</v>
      </c>
    </row>
    <row r="1241" spans="1:9" ht="15" x14ac:dyDescent="0.25">
      <c r="A1241" s="24" t="s">
        <v>1600</v>
      </c>
      <c r="B1241" s="20">
        <v>0</v>
      </c>
      <c r="C1241" s="21">
        <v>0</v>
      </c>
      <c r="D1241" s="25">
        <v>814577.49999999988</v>
      </c>
      <c r="E1241" s="25">
        <v>619484.82000000007</v>
      </c>
      <c r="F1241" s="21">
        <v>0</v>
      </c>
      <c r="G1241" s="22">
        <f t="shared" si="19"/>
        <v>195092.67999999982</v>
      </c>
      <c r="H1241" s="21">
        <v>0</v>
      </c>
      <c r="I1241" s="21">
        <v>0</v>
      </c>
    </row>
    <row r="1242" spans="1:9" ht="15" x14ac:dyDescent="0.25">
      <c r="A1242" s="24" t="s">
        <v>1601</v>
      </c>
      <c r="B1242" s="20">
        <v>0</v>
      </c>
      <c r="C1242" s="21">
        <v>0</v>
      </c>
      <c r="D1242" s="25">
        <v>579319.10000000033</v>
      </c>
      <c r="E1242" s="25">
        <v>348836.61000000004</v>
      </c>
      <c r="F1242" s="21">
        <v>0</v>
      </c>
      <c r="G1242" s="22">
        <f t="shared" si="19"/>
        <v>230482.49000000028</v>
      </c>
      <c r="H1242" s="21">
        <v>0</v>
      </c>
      <c r="I1242" s="21">
        <v>0</v>
      </c>
    </row>
    <row r="1243" spans="1:9" ht="15" x14ac:dyDescent="0.25">
      <c r="A1243" s="24" t="s">
        <v>1602</v>
      </c>
      <c r="B1243" s="20">
        <v>0</v>
      </c>
      <c r="C1243" s="21">
        <v>0</v>
      </c>
      <c r="D1243" s="25">
        <v>13187.9</v>
      </c>
      <c r="E1243" s="25">
        <v>10348.4</v>
      </c>
      <c r="F1243" s="21">
        <v>0</v>
      </c>
      <c r="G1243" s="22">
        <f t="shared" si="19"/>
        <v>2839.5</v>
      </c>
      <c r="H1243" s="21">
        <v>0</v>
      </c>
      <c r="I1243" s="21">
        <v>0</v>
      </c>
    </row>
    <row r="1244" spans="1:9" ht="15" x14ac:dyDescent="0.25">
      <c r="A1244" s="24" t="s">
        <v>1603</v>
      </c>
      <c r="B1244" s="20">
        <v>0</v>
      </c>
      <c r="C1244" s="21">
        <v>0</v>
      </c>
      <c r="D1244" s="25">
        <v>20670.099999999999</v>
      </c>
      <c r="E1244" s="25">
        <v>0</v>
      </c>
      <c r="F1244" s="21">
        <v>0</v>
      </c>
      <c r="G1244" s="22">
        <f t="shared" si="19"/>
        <v>20670.099999999999</v>
      </c>
      <c r="H1244" s="21">
        <v>0</v>
      </c>
      <c r="I1244" s="21">
        <v>0</v>
      </c>
    </row>
    <row r="1245" spans="1:9" ht="15" x14ac:dyDescent="0.25">
      <c r="A1245" s="24" t="s">
        <v>1604</v>
      </c>
      <c r="B1245" s="20">
        <v>0</v>
      </c>
      <c r="C1245" s="21">
        <v>0</v>
      </c>
      <c r="D1245" s="25">
        <v>80465</v>
      </c>
      <c r="E1245" s="25">
        <v>12377.599999999999</v>
      </c>
      <c r="F1245" s="21">
        <v>0</v>
      </c>
      <c r="G1245" s="22">
        <f t="shared" si="19"/>
        <v>68087.399999999994</v>
      </c>
      <c r="H1245" s="21">
        <v>0</v>
      </c>
      <c r="I1245" s="21">
        <v>0</v>
      </c>
    </row>
    <row r="1246" spans="1:9" ht="15" x14ac:dyDescent="0.25">
      <c r="A1246" s="24" t="s">
        <v>1605</v>
      </c>
      <c r="B1246" s="20">
        <v>0</v>
      </c>
      <c r="C1246" s="21">
        <v>0</v>
      </c>
      <c r="D1246" s="25">
        <v>77933.900000000009</v>
      </c>
      <c r="E1246" s="25">
        <v>17826.800000000003</v>
      </c>
      <c r="F1246" s="21">
        <v>0</v>
      </c>
      <c r="G1246" s="22">
        <f t="shared" si="19"/>
        <v>60107.100000000006</v>
      </c>
      <c r="H1246" s="21">
        <v>0</v>
      </c>
      <c r="I1246" s="21">
        <v>0</v>
      </c>
    </row>
    <row r="1247" spans="1:9" ht="15" x14ac:dyDescent="0.25">
      <c r="A1247" s="24" t="s">
        <v>1606</v>
      </c>
      <c r="B1247" s="20">
        <v>0</v>
      </c>
      <c r="C1247" s="21">
        <v>0</v>
      </c>
      <c r="D1247" s="25">
        <v>521496.8</v>
      </c>
      <c r="E1247" s="25">
        <v>463152.49999999994</v>
      </c>
      <c r="F1247" s="21">
        <v>0</v>
      </c>
      <c r="G1247" s="22">
        <f t="shared" si="19"/>
        <v>58344.300000000047</v>
      </c>
      <c r="H1247" s="21">
        <v>0</v>
      </c>
      <c r="I1247" s="21">
        <v>0</v>
      </c>
    </row>
    <row r="1248" spans="1:9" ht="15" x14ac:dyDescent="0.25">
      <c r="A1248" s="24" t="s">
        <v>1607</v>
      </c>
      <c r="B1248" s="20">
        <v>0</v>
      </c>
      <c r="C1248" s="21">
        <v>0</v>
      </c>
      <c r="D1248" s="25">
        <v>519344.1</v>
      </c>
      <c r="E1248" s="25">
        <v>399160.3000000001</v>
      </c>
      <c r="F1248" s="21">
        <v>0</v>
      </c>
      <c r="G1248" s="22">
        <f t="shared" si="19"/>
        <v>120183.79999999987</v>
      </c>
      <c r="H1248" s="21">
        <v>0</v>
      </c>
      <c r="I1248" s="21">
        <v>0</v>
      </c>
    </row>
    <row r="1249" spans="1:9" ht="15" x14ac:dyDescent="0.25">
      <c r="A1249" s="24" t="s">
        <v>1608</v>
      </c>
      <c r="B1249" s="20">
        <v>0</v>
      </c>
      <c r="C1249" s="21">
        <v>0</v>
      </c>
      <c r="D1249" s="25">
        <v>729489.41999999981</v>
      </c>
      <c r="E1249" s="25">
        <v>580912.02000000014</v>
      </c>
      <c r="F1249" s="21">
        <v>0</v>
      </c>
      <c r="G1249" s="22">
        <f t="shared" si="19"/>
        <v>148577.39999999967</v>
      </c>
      <c r="H1249" s="21">
        <v>0</v>
      </c>
      <c r="I1249" s="21">
        <v>0</v>
      </c>
    </row>
    <row r="1250" spans="1:9" ht="15" x14ac:dyDescent="0.25">
      <c r="A1250" s="24" t="s">
        <v>1609</v>
      </c>
      <c r="B1250" s="20">
        <v>0</v>
      </c>
      <c r="C1250" s="21">
        <v>0</v>
      </c>
      <c r="D1250" s="25">
        <v>709429.59999999963</v>
      </c>
      <c r="E1250" s="25">
        <v>577408</v>
      </c>
      <c r="F1250" s="21">
        <v>0</v>
      </c>
      <c r="G1250" s="22">
        <f t="shared" si="19"/>
        <v>132021.59999999963</v>
      </c>
      <c r="H1250" s="21">
        <v>0</v>
      </c>
      <c r="I1250" s="21">
        <v>0</v>
      </c>
    </row>
    <row r="1251" spans="1:9" ht="15" x14ac:dyDescent="0.25">
      <c r="A1251" s="24" t="s">
        <v>1610</v>
      </c>
      <c r="B1251" s="20">
        <v>0</v>
      </c>
      <c r="C1251" s="21">
        <v>0</v>
      </c>
      <c r="D1251" s="25">
        <v>1106366.0000000005</v>
      </c>
      <c r="E1251" s="25">
        <v>968228.6600000005</v>
      </c>
      <c r="F1251" s="21">
        <v>0</v>
      </c>
      <c r="G1251" s="22">
        <f t="shared" si="19"/>
        <v>138137.33999999997</v>
      </c>
      <c r="H1251" s="21">
        <v>0</v>
      </c>
      <c r="I1251" s="21">
        <v>0</v>
      </c>
    </row>
    <row r="1252" spans="1:9" ht="15" x14ac:dyDescent="0.25">
      <c r="A1252" s="24" t="s">
        <v>1611</v>
      </c>
      <c r="B1252" s="20">
        <v>0</v>
      </c>
      <c r="C1252" s="21">
        <v>0</v>
      </c>
      <c r="D1252" s="25">
        <v>678706.6</v>
      </c>
      <c r="E1252" s="25">
        <v>604826.79999999993</v>
      </c>
      <c r="F1252" s="21">
        <v>0</v>
      </c>
      <c r="G1252" s="22">
        <f t="shared" si="19"/>
        <v>73879.800000000047</v>
      </c>
      <c r="H1252" s="21">
        <v>0</v>
      </c>
      <c r="I1252" s="21">
        <v>0</v>
      </c>
    </row>
    <row r="1253" spans="1:9" ht="15" x14ac:dyDescent="0.25">
      <c r="A1253" s="24" t="s">
        <v>1612</v>
      </c>
      <c r="B1253" s="20">
        <v>0</v>
      </c>
      <c r="C1253" s="21">
        <v>0</v>
      </c>
      <c r="D1253" s="25">
        <v>82402.430000000008</v>
      </c>
      <c r="E1253" s="25">
        <v>37676.11</v>
      </c>
      <c r="F1253" s="21">
        <v>0</v>
      </c>
      <c r="G1253" s="22">
        <f t="shared" si="19"/>
        <v>44726.320000000007</v>
      </c>
      <c r="H1253" s="21">
        <v>0</v>
      </c>
      <c r="I1253" s="21">
        <v>0</v>
      </c>
    </row>
    <row r="1254" spans="1:9" ht="15" x14ac:dyDescent="0.25">
      <c r="A1254" s="24" t="s">
        <v>1613</v>
      </c>
      <c r="B1254" s="20">
        <v>0</v>
      </c>
      <c r="C1254" s="21">
        <v>0</v>
      </c>
      <c r="D1254" s="25">
        <v>573454.19999999984</v>
      </c>
      <c r="E1254" s="25">
        <v>504253.09999999992</v>
      </c>
      <c r="F1254" s="21">
        <v>0</v>
      </c>
      <c r="G1254" s="22">
        <f t="shared" si="19"/>
        <v>69201.099999999919</v>
      </c>
      <c r="H1254" s="21">
        <v>0</v>
      </c>
      <c r="I1254" s="21">
        <v>0</v>
      </c>
    </row>
    <row r="1255" spans="1:9" ht="15" x14ac:dyDescent="0.25">
      <c r="A1255" s="24" t="s">
        <v>1614</v>
      </c>
      <c r="B1255" s="20">
        <v>0</v>
      </c>
      <c r="C1255" s="21">
        <v>0</v>
      </c>
      <c r="D1255" s="25">
        <v>2154850.7000000007</v>
      </c>
      <c r="E1255" s="25">
        <v>1850700.5000000005</v>
      </c>
      <c r="F1255" s="21">
        <v>0</v>
      </c>
      <c r="G1255" s="22">
        <f t="shared" si="19"/>
        <v>304150.20000000019</v>
      </c>
      <c r="H1255" s="21">
        <v>0</v>
      </c>
      <c r="I1255" s="21">
        <v>0</v>
      </c>
    </row>
    <row r="1256" spans="1:9" ht="15" x14ac:dyDescent="0.25">
      <c r="A1256" s="24" t="s">
        <v>1615</v>
      </c>
      <c r="B1256" s="20">
        <v>0</v>
      </c>
      <c r="C1256" s="21">
        <v>0</v>
      </c>
      <c r="D1256" s="25">
        <v>802350.99999999988</v>
      </c>
      <c r="E1256" s="25">
        <v>652598.55999999994</v>
      </c>
      <c r="F1256" s="21">
        <v>0</v>
      </c>
      <c r="G1256" s="22">
        <f t="shared" si="19"/>
        <v>149752.43999999994</v>
      </c>
      <c r="H1256" s="21">
        <v>0</v>
      </c>
      <c r="I1256" s="21">
        <v>0</v>
      </c>
    </row>
    <row r="1257" spans="1:9" ht="15" x14ac:dyDescent="0.25">
      <c r="A1257" s="24" t="s">
        <v>1616</v>
      </c>
      <c r="B1257" s="20">
        <v>0</v>
      </c>
      <c r="C1257" s="21">
        <v>0</v>
      </c>
      <c r="D1257" s="25">
        <v>1615462.1999999997</v>
      </c>
      <c r="E1257" s="25">
        <v>1129703.2000000004</v>
      </c>
      <c r="F1257" s="21">
        <v>0</v>
      </c>
      <c r="G1257" s="22">
        <f t="shared" si="19"/>
        <v>485758.9999999993</v>
      </c>
      <c r="H1257" s="21">
        <v>0</v>
      </c>
      <c r="I1257" s="21">
        <v>0</v>
      </c>
    </row>
    <row r="1258" spans="1:9" ht="15" x14ac:dyDescent="0.25">
      <c r="A1258" s="24" t="s">
        <v>1617</v>
      </c>
      <c r="B1258" s="20">
        <v>0</v>
      </c>
      <c r="C1258" s="21">
        <v>0</v>
      </c>
      <c r="D1258" s="25">
        <v>949265.9</v>
      </c>
      <c r="E1258" s="25">
        <v>827391.04999999993</v>
      </c>
      <c r="F1258" s="21">
        <v>0</v>
      </c>
      <c r="G1258" s="22">
        <f t="shared" si="19"/>
        <v>121874.85000000009</v>
      </c>
      <c r="H1258" s="21">
        <v>0</v>
      </c>
      <c r="I1258" s="21">
        <v>0</v>
      </c>
    </row>
    <row r="1259" spans="1:9" ht="15" x14ac:dyDescent="0.25">
      <c r="A1259" s="24" t="s">
        <v>1618</v>
      </c>
      <c r="B1259" s="20">
        <v>0</v>
      </c>
      <c r="C1259" s="21">
        <v>0</v>
      </c>
      <c r="D1259" s="25">
        <v>1354685.7500000002</v>
      </c>
      <c r="E1259" s="25">
        <v>1085446.5199999998</v>
      </c>
      <c r="F1259" s="21">
        <v>0</v>
      </c>
      <c r="G1259" s="22">
        <f t="shared" si="19"/>
        <v>269239.23000000045</v>
      </c>
      <c r="H1259" s="21">
        <v>0</v>
      </c>
      <c r="I1259" s="21">
        <v>0</v>
      </c>
    </row>
    <row r="1260" spans="1:9" ht="15" x14ac:dyDescent="0.25">
      <c r="A1260" s="24" t="s">
        <v>1619</v>
      </c>
      <c r="B1260" s="20">
        <v>0</v>
      </c>
      <c r="C1260" s="21">
        <v>0</v>
      </c>
      <c r="D1260" s="25">
        <v>1161851.8999999999</v>
      </c>
      <c r="E1260" s="25">
        <v>964201.69999999984</v>
      </c>
      <c r="F1260" s="21">
        <v>0</v>
      </c>
      <c r="G1260" s="22">
        <f t="shared" si="19"/>
        <v>197650.20000000007</v>
      </c>
      <c r="H1260" s="21">
        <v>0</v>
      </c>
      <c r="I1260" s="21">
        <v>0</v>
      </c>
    </row>
    <row r="1261" spans="1:9" ht="15" x14ac:dyDescent="0.25">
      <c r="A1261" s="24" t="s">
        <v>1620</v>
      </c>
      <c r="B1261" s="20">
        <v>0</v>
      </c>
      <c r="C1261" s="21">
        <v>0</v>
      </c>
      <c r="D1261" s="25">
        <v>1130130.0000000002</v>
      </c>
      <c r="E1261" s="25">
        <v>940380.19999999984</v>
      </c>
      <c r="F1261" s="21">
        <v>0</v>
      </c>
      <c r="G1261" s="22">
        <f t="shared" si="19"/>
        <v>189749.8000000004</v>
      </c>
      <c r="H1261" s="21">
        <v>0</v>
      </c>
      <c r="I1261" s="21">
        <v>0</v>
      </c>
    </row>
    <row r="1262" spans="1:9" ht="15" x14ac:dyDescent="0.25">
      <c r="A1262" s="24" t="s">
        <v>1621</v>
      </c>
      <c r="B1262" s="20">
        <v>0</v>
      </c>
      <c r="C1262" s="21">
        <v>0</v>
      </c>
      <c r="D1262" s="25">
        <v>1110979.2000000004</v>
      </c>
      <c r="E1262" s="25">
        <v>927439.40000000037</v>
      </c>
      <c r="F1262" s="21">
        <v>0</v>
      </c>
      <c r="G1262" s="22">
        <f t="shared" si="19"/>
        <v>183539.80000000005</v>
      </c>
      <c r="H1262" s="21">
        <v>0</v>
      </c>
      <c r="I1262" s="21">
        <v>0</v>
      </c>
    </row>
    <row r="1263" spans="1:9" ht="15" x14ac:dyDescent="0.25">
      <c r="A1263" s="24" t="s">
        <v>1622</v>
      </c>
      <c r="B1263" s="20">
        <v>0</v>
      </c>
      <c r="C1263" s="21">
        <v>0</v>
      </c>
      <c r="D1263" s="25">
        <v>1318148.7000000004</v>
      </c>
      <c r="E1263" s="25">
        <v>1031458.4700000002</v>
      </c>
      <c r="F1263" s="21">
        <v>0</v>
      </c>
      <c r="G1263" s="22">
        <f t="shared" si="19"/>
        <v>286690.23000000021</v>
      </c>
      <c r="H1263" s="21">
        <v>0</v>
      </c>
      <c r="I1263" s="21">
        <v>0</v>
      </c>
    </row>
    <row r="1264" spans="1:9" ht="15" x14ac:dyDescent="0.25">
      <c r="A1264" s="24" t="s">
        <v>1623</v>
      </c>
      <c r="B1264" s="20">
        <v>0</v>
      </c>
      <c r="C1264" s="21">
        <v>0</v>
      </c>
      <c r="D1264" s="25">
        <v>1553165.18</v>
      </c>
      <c r="E1264" s="25">
        <v>1316928.1099999996</v>
      </c>
      <c r="F1264" s="21">
        <v>0</v>
      </c>
      <c r="G1264" s="22">
        <f t="shared" si="19"/>
        <v>236237.0700000003</v>
      </c>
      <c r="H1264" s="21">
        <v>0</v>
      </c>
      <c r="I1264" s="21">
        <v>0</v>
      </c>
    </row>
    <row r="1265" spans="1:9" ht="15" x14ac:dyDescent="0.25">
      <c r="A1265" s="24" t="s">
        <v>1624</v>
      </c>
      <c r="B1265" s="20">
        <v>0</v>
      </c>
      <c r="C1265" s="21">
        <v>0</v>
      </c>
      <c r="D1265" s="25">
        <v>1119315.6999999997</v>
      </c>
      <c r="E1265" s="25">
        <v>935304.8400000002</v>
      </c>
      <c r="F1265" s="21">
        <v>0</v>
      </c>
      <c r="G1265" s="22">
        <f t="shared" si="19"/>
        <v>184010.85999999952</v>
      </c>
      <c r="H1265" s="21">
        <v>0</v>
      </c>
      <c r="I1265" s="21">
        <v>0</v>
      </c>
    </row>
    <row r="1266" spans="1:9" ht="15" x14ac:dyDescent="0.25">
      <c r="A1266" s="24" t="s">
        <v>1625</v>
      </c>
      <c r="B1266" s="20">
        <v>0</v>
      </c>
      <c r="C1266" s="21">
        <v>0</v>
      </c>
      <c r="D1266" s="25">
        <v>1527678.7000000002</v>
      </c>
      <c r="E1266" s="25">
        <v>1278555.4500000002</v>
      </c>
      <c r="F1266" s="21">
        <v>0</v>
      </c>
      <c r="G1266" s="22">
        <f t="shared" si="19"/>
        <v>249123.25</v>
      </c>
      <c r="H1266" s="21">
        <v>0</v>
      </c>
      <c r="I1266" s="21">
        <v>0</v>
      </c>
    </row>
    <row r="1267" spans="1:9" ht="15" x14ac:dyDescent="0.25">
      <c r="A1267" s="24" t="s">
        <v>1626</v>
      </c>
      <c r="B1267" s="20">
        <v>0</v>
      </c>
      <c r="C1267" s="21">
        <v>0</v>
      </c>
      <c r="D1267" s="25">
        <v>820910.19999999984</v>
      </c>
      <c r="E1267" s="25">
        <v>636772.89999999991</v>
      </c>
      <c r="F1267" s="21">
        <v>0</v>
      </c>
      <c r="G1267" s="22">
        <f t="shared" si="19"/>
        <v>184137.29999999993</v>
      </c>
      <c r="H1267" s="21">
        <v>0</v>
      </c>
      <c r="I1267" s="21">
        <v>0</v>
      </c>
    </row>
    <row r="1268" spans="1:9" ht="15" x14ac:dyDescent="0.25">
      <c r="A1268" s="24" t="s">
        <v>1627</v>
      </c>
      <c r="B1268" s="20">
        <v>0</v>
      </c>
      <c r="C1268" s="21">
        <v>0</v>
      </c>
      <c r="D1268" s="25">
        <v>811975.29999999993</v>
      </c>
      <c r="E1268" s="25">
        <v>675535.6</v>
      </c>
      <c r="F1268" s="21">
        <v>0</v>
      </c>
      <c r="G1268" s="22">
        <f t="shared" si="19"/>
        <v>136439.69999999995</v>
      </c>
      <c r="H1268" s="21">
        <v>0</v>
      </c>
      <c r="I1268" s="21">
        <v>0</v>
      </c>
    </row>
    <row r="1269" spans="1:9" ht="15" x14ac:dyDescent="0.25">
      <c r="A1269" s="24" t="s">
        <v>1628</v>
      </c>
      <c r="B1269" s="20">
        <v>0</v>
      </c>
      <c r="C1269" s="21">
        <v>0</v>
      </c>
      <c r="D1269" s="25">
        <v>1134006.3500000006</v>
      </c>
      <c r="E1269" s="25">
        <v>969473.22</v>
      </c>
      <c r="F1269" s="21">
        <v>0</v>
      </c>
      <c r="G1269" s="22">
        <f t="shared" si="19"/>
        <v>164533.13000000059</v>
      </c>
      <c r="H1269" s="21">
        <v>0</v>
      </c>
      <c r="I1269" s="21">
        <v>0</v>
      </c>
    </row>
    <row r="1270" spans="1:9" ht="15" x14ac:dyDescent="0.25">
      <c r="A1270" s="24" t="s">
        <v>1629</v>
      </c>
      <c r="B1270" s="20">
        <v>0</v>
      </c>
      <c r="C1270" s="21">
        <v>0</v>
      </c>
      <c r="D1270" s="25">
        <v>688968.50000000012</v>
      </c>
      <c r="E1270" s="25">
        <v>546704.03</v>
      </c>
      <c r="F1270" s="21">
        <v>0</v>
      </c>
      <c r="G1270" s="22">
        <f t="shared" si="19"/>
        <v>142264.47000000009</v>
      </c>
      <c r="H1270" s="21">
        <v>0</v>
      </c>
      <c r="I1270" s="21">
        <v>0</v>
      </c>
    </row>
    <row r="1271" spans="1:9" ht="15" x14ac:dyDescent="0.25">
      <c r="A1271" s="24" t="s">
        <v>1630</v>
      </c>
      <c r="B1271" s="20">
        <v>0</v>
      </c>
      <c r="C1271" s="21">
        <v>0</v>
      </c>
      <c r="D1271" s="25">
        <v>1645394.3000000005</v>
      </c>
      <c r="E1271" s="25">
        <v>1302843.0999999999</v>
      </c>
      <c r="F1271" s="21">
        <v>0</v>
      </c>
      <c r="G1271" s="22">
        <f t="shared" si="19"/>
        <v>342551.20000000065</v>
      </c>
      <c r="H1271" s="21">
        <v>0</v>
      </c>
      <c r="I1271" s="21">
        <v>0</v>
      </c>
    </row>
    <row r="1272" spans="1:9" ht="15" x14ac:dyDescent="0.25">
      <c r="A1272" s="24" t="s">
        <v>1631</v>
      </c>
      <c r="B1272" s="20">
        <v>0</v>
      </c>
      <c r="C1272" s="21">
        <v>0</v>
      </c>
      <c r="D1272" s="25">
        <v>1585944.5300000005</v>
      </c>
      <c r="E1272" s="25">
        <v>1343216.4300000009</v>
      </c>
      <c r="F1272" s="21">
        <v>0</v>
      </c>
      <c r="G1272" s="22">
        <f t="shared" si="19"/>
        <v>242728.09999999963</v>
      </c>
      <c r="H1272" s="21">
        <v>0</v>
      </c>
      <c r="I1272" s="21">
        <v>0</v>
      </c>
    </row>
    <row r="1273" spans="1:9" ht="15" x14ac:dyDescent="0.25">
      <c r="A1273" s="24" t="s">
        <v>1632</v>
      </c>
      <c r="B1273" s="20">
        <v>0</v>
      </c>
      <c r="C1273" s="21">
        <v>0</v>
      </c>
      <c r="D1273" s="25">
        <v>46191.8</v>
      </c>
      <c r="E1273" s="25">
        <v>45078.8</v>
      </c>
      <c r="F1273" s="21">
        <v>0</v>
      </c>
      <c r="G1273" s="22">
        <f t="shared" si="19"/>
        <v>1113</v>
      </c>
      <c r="H1273" s="21">
        <v>0</v>
      </c>
      <c r="I1273" s="21">
        <v>0</v>
      </c>
    </row>
    <row r="1274" spans="1:9" ht="15" x14ac:dyDescent="0.25">
      <c r="A1274" s="24" t="s">
        <v>1633</v>
      </c>
      <c r="B1274" s="20">
        <v>0</v>
      </c>
      <c r="C1274" s="21">
        <v>0</v>
      </c>
      <c r="D1274" s="25">
        <v>1282779.2999999996</v>
      </c>
      <c r="E1274" s="25">
        <v>1075049.76</v>
      </c>
      <c r="F1274" s="21">
        <v>0</v>
      </c>
      <c r="G1274" s="22">
        <f t="shared" si="19"/>
        <v>207729.53999999957</v>
      </c>
      <c r="H1274" s="21">
        <v>0</v>
      </c>
      <c r="I1274" s="21">
        <v>0</v>
      </c>
    </row>
    <row r="1275" spans="1:9" ht="15" x14ac:dyDescent="0.25">
      <c r="A1275" s="24" t="s">
        <v>1634</v>
      </c>
      <c r="B1275" s="20">
        <v>0</v>
      </c>
      <c r="C1275" s="21">
        <v>0</v>
      </c>
      <c r="D1275" s="25">
        <v>1118595.1100000001</v>
      </c>
      <c r="E1275" s="25">
        <v>936212.91</v>
      </c>
      <c r="F1275" s="21">
        <v>0</v>
      </c>
      <c r="G1275" s="22">
        <f t="shared" si="19"/>
        <v>182382.20000000007</v>
      </c>
      <c r="H1275" s="21">
        <v>0</v>
      </c>
      <c r="I1275" s="21">
        <v>0</v>
      </c>
    </row>
    <row r="1276" spans="1:9" ht="15" x14ac:dyDescent="0.25">
      <c r="A1276" s="24" t="s">
        <v>1635</v>
      </c>
      <c r="B1276" s="20">
        <v>0</v>
      </c>
      <c r="C1276" s="21">
        <v>0</v>
      </c>
      <c r="D1276" s="25">
        <v>2789557.1</v>
      </c>
      <c r="E1276" s="25">
        <v>2271125.0799999982</v>
      </c>
      <c r="F1276" s="21">
        <v>0</v>
      </c>
      <c r="G1276" s="22">
        <f t="shared" si="19"/>
        <v>518432.02000000188</v>
      </c>
      <c r="H1276" s="21">
        <v>0</v>
      </c>
      <c r="I1276" s="21">
        <v>0</v>
      </c>
    </row>
    <row r="1277" spans="1:9" ht="15" x14ac:dyDescent="0.25">
      <c r="A1277" s="24" t="s">
        <v>1636</v>
      </c>
      <c r="B1277" s="20">
        <v>0</v>
      </c>
      <c r="C1277" s="21">
        <v>0</v>
      </c>
      <c r="D1277" s="25">
        <v>1210679.0500000007</v>
      </c>
      <c r="E1277" s="25">
        <v>1010072.7100000001</v>
      </c>
      <c r="F1277" s="21">
        <v>0</v>
      </c>
      <c r="G1277" s="22">
        <f t="shared" si="19"/>
        <v>200606.34000000067</v>
      </c>
      <c r="H1277" s="21">
        <v>0</v>
      </c>
      <c r="I1277" s="21">
        <v>0</v>
      </c>
    </row>
    <row r="1278" spans="1:9" ht="15" x14ac:dyDescent="0.25">
      <c r="A1278" s="24" t="s">
        <v>1637</v>
      </c>
      <c r="B1278" s="20">
        <v>0</v>
      </c>
      <c r="C1278" s="21">
        <v>0</v>
      </c>
      <c r="D1278" s="25">
        <v>1566536.6999999995</v>
      </c>
      <c r="E1278" s="25">
        <v>1332135.94</v>
      </c>
      <c r="F1278" s="21">
        <v>0</v>
      </c>
      <c r="G1278" s="22">
        <f t="shared" si="19"/>
        <v>234400.75999999954</v>
      </c>
      <c r="H1278" s="21">
        <v>0</v>
      </c>
      <c r="I1278" s="21">
        <v>0</v>
      </c>
    </row>
    <row r="1279" spans="1:9" ht="15" x14ac:dyDescent="0.25">
      <c r="A1279" s="24" t="s">
        <v>1638</v>
      </c>
      <c r="B1279" s="20">
        <v>0</v>
      </c>
      <c r="C1279" s="21">
        <v>0</v>
      </c>
      <c r="D1279" s="25">
        <v>1495309.4800000002</v>
      </c>
      <c r="E1279" s="25">
        <v>1188707.3500000001</v>
      </c>
      <c r="F1279" s="21">
        <v>0</v>
      </c>
      <c r="G1279" s="22">
        <f t="shared" si="19"/>
        <v>306602.13000000012</v>
      </c>
      <c r="H1279" s="21">
        <v>0</v>
      </c>
      <c r="I1279" s="21">
        <v>0</v>
      </c>
    </row>
    <row r="1280" spans="1:9" ht="15" x14ac:dyDescent="0.25">
      <c r="A1280" s="24" t="s">
        <v>1639</v>
      </c>
      <c r="B1280" s="20">
        <v>0</v>
      </c>
      <c r="C1280" s="21">
        <v>0</v>
      </c>
      <c r="D1280" s="25">
        <v>640745.61</v>
      </c>
      <c r="E1280" s="25">
        <v>539137.80999999982</v>
      </c>
      <c r="F1280" s="21">
        <v>0</v>
      </c>
      <c r="G1280" s="22">
        <f t="shared" si="19"/>
        <v>101607.80000000016</v>
      </c>
      <c r="H1280" s="21">
        <v>0</v>
      </c>
      <c r="I1280" s="21">
        <v>0</v>
      </c>
    </row>
    <row r="1281" spans="1:9" ht="15" x14ac:dyDescent="0.25">
      <c r="A1281" s="24" t="s">
        <v>1640</v>
      </c>
      <c r="B1281" s="20">
        <v>0</v>
      </c>
      <c r="C1281" s="21">
        <v>0</v>
      </c>
      <c r="D1281" s="25">
        <v>2526604.629999999</v>
      </c>
      <c r="E1281" s="25">
        <v>2028218.1800000006</v>
      </c>
      <c r="F1281" s="21">
        <v>0</v>
      </c>
      <c r="G1281" s="22">
        <f t="shared" si="19"/>
        <v>498386.44999999832</v>
      </c>
      <c r="H1281" s="21">
        <v>0</v>
      </c>
      <c r="I1281" s="21">
        <v>0</v>
      </c>
    </row>
    <row r="1282" spans="1:9" ht="15" x14ac:dyDescent="0.25">
      <c r="A1282" s="24" t="s">
        <v>1641</v>
      </c>
      <c r="B1282" s="20">
        <v>0</v>
      </c>
      <c r="C1282" s="21">
        <v>0</v>
      </c>
      <c r="D1282" s="25">
        <v>1883851.4999999995</v>
      </c>
      <c r="E1282" s="25">
        <v>1634044.5199999996</v>
      </c>
      <c r="F1282" s="21">
        <v>0</v>
      </c>
      <c r="G1282" s="22">
        <f t="shared" si="19"/>
        <v>249806.97999999998</v>
      </c>
      <c r="H1282" s="21">
        <v>0</v>
      </c>
      <c r="I1282" s="21">
        <v>0</v>
      </c>
    </row>
    <row r="1283" spans="1:9" ht="15" x14ac:dyDescent="0.25">
      <c r="A1283" s="24" t="s">
        <v>1642</v>
      </c>
      <c r="B1283" s="20">
        <v>0</v>
      </c>
      <c r="C1283" s="21">
        <v>0</v>
      </c>
      <c r="D1283" s="25">
        <v>1565012.8999999992</v>
      </c>
      <c r="E1283" s="25">
        <v>1311482.9199999997</v>
      </c>
      <c r="F1283" s="21">
        <v>0</v>
      </c>
      <c r="G1283" s="22">
        <f t="shared" si="19"/>
        <v>253529.97999999952</v>
      </c>
      <c r="H1283" s="21">
        <v>0</v>
      </c>
      <c r="I1283" s="21">
        <v>0</v>
      </c>
    </row>
    <row r="1284" spans="1:9" ht="15" x14ac:dyDescent="0.25">
      <c r="A1284" s="24" t="s">
        <v>1643</v>
      </c>
      <c r="B1284" s="20">
        <v>0</v>
      </c>
      <c r="C1284" s="21">
        <v>0</v>
      </c>
      <c r="D1284" s="25">
        <v>1105984.3999999997</v>
      </c>
      <c r="E1284" s="25">
        <v>924032.89999999991</v>
      </c>
      <c r="F1284" s="21">
        <v>0</v>
      </c>
      <c r="G1284" s="22">
        <f t="shared" si="19"/>
        <v>181951.49999999977</v>
      </c>
      <c r="H1284" s="21">
        <v>0</v>
      </c>
      <c r="I1284" s="21">
        <v>0</v>
      </c>
    </row>
    <row r="1285" spans="1:9" ht="15" x14ac:dyDescent="0.25">
      <c r="A1285" s="24" t="s">
        <v>1644</v>
      </c>
      <c r="B1285" s="20">
        <v>0</v>
      </c>
      <c r="C1285" s="21">
        <v>0</v>
      </c>
      <c r="D1285" s="25">
        <v>1113320.78</v>
      </c>
      <c r="E1285" s="25">
        <v>937801.17000000016</v>
      </c>
      <c r="F1285" s="21">
        <v>0</v>
      </c>
      <c r="G1285" s="22">
        <f t="shared" ref="G1285:G1348" si="20">D1285-E1285</f>
        <v>175519.60999999987</v>
      </c>
      <c r="H1285" s="21">
        <v>0</v>
      </c>
      <c r="I1285" s="21">
        <v>0</v>
      </c>
    </row>
    <row r="1286" spans="1:9" ht="15" x14ac:dyDescent="0.25">
      <c r="A1286" s="24" t="s">
        <v>1645</v>
      </c>
      <c r="B1286" s="20">
        <v>0</v>
      </c>
      <c r="C1286" s="21">
        <v>0</v>
      </c>
      <c r="D1286" s="25">
        <v>1534182.7</v>
      </c>
      <c r="E1286" s="25">
        <v>1324955.2</v>
      </c>
      <c r="F1286" s="21">
        <v>0</v>
      </c>
      <c r="G1286" s="22">
        <f t="shared" si="20"/>
        <v>209227.5</v>
      </c>
      <c r="H1286" s="21">
        <v>0</v>
      </c>
      <c r="I1286" s="21">
        <v>0</v>
      </c>
    </row>
    <row r="1287" spans="1:9" ht="15" x14ac:dyDescent="0.25">
      <c r="A1287" s="24" t="s">
        <v>1646</v>
      </c>
      <c r="B1287" s="20">
        <v>0</v>
      </c>
      <c r="C1287" s="21">
        <v>0</v>
      </c>
      <c r="D1287" s="25">
        <v>942686</v>
      </c>
      <c r="E1287" s="25">
        <v>937021.09999999974</v>
      </c>
      <c r="F1287" s="21">
        <v>0</v>
      </c>
      <c r="G1287" s="22">
        <f t="shared" si="20"/>
        <v>5664.9000000002561</v>
      </c>
      <c r="H1287" s="21">
        <v>0</v>
      </c>
      <c r="I1287" s="21">
        <v>0</v>
      </c>
    </row>
    <row r="1288" spans="1:9" ht="15" x14ac:dyDescent="0.25">
      <c r="A1288" s="24" t="s">
        <v>1647</v>
      </c>
      <c r="B1288" s="20">
        <v>0</v>
      </c>
      <c r="C1288" s="21">
        <v>0</v>
      </c>
      <c r="D1288" s="25">
        <v>621001.70000000007</v>
      </c>
      <c r="E1288" s="25">
        <v>469429.89999999985</v>
      </c>
      <c r="F1288" s="21">
        <v>0</v>
      </c>
      <c r="G1288" s="22">
        <f t="shared" si="20"/>
        <v>151571.80000000022</v>
      </c>
      <c r="H1288" s="21">
        <v>0</v>
      </c>
      <c r="I1288" s="21">
        <v>0</v>
      </c>
    </row>
    <row r="1289" spans="1:9" ht="15" x14ac:dyDescent="0.25">
      <c r="A1289" s="24" t="s">
        <v>1648</v>
      </c>
      <c r="B1289" s="20">
        <v>0</v>
      </c>
      <c r="C1289" s="21">
        <v>0</v>
      </c>
      <c r="D1289" s="25">
        <v>681277.3</v>
      </c>
      <c r="E1289" s="25">
        <v>580043.4</v>
      </c>
      <c r="F1289" s="21">
        <v>0</v>
      </c>
      <c r="G1289" s="22">
        <f t="shared" si="20"/>
        <v>101233.90000000002</v>
      </c>
      <c r="H1289" s="21">
        <v>0</v>
      </c>
      <c r="I1289" s="21">
        <v>0</v>
      </c>
    </row>
    <row r="1290" spans="1:9" ht="15" x14ac:dyDescent="0.25">
      <c r="A1290" s="24" t="s">
        <v>1649</v>
      </c>
      <c r="B1290" s="20">
        <v>0</v>
      </c>
      <c r="C1290" s="21">
        <v>0</v>
      </c>
      <c r="D1290" s="25">
        <v>6625.3</v>
      </c>
      <c r="E1290" s="25">
        <v>665.7</v>
      </c>
      <c r="F1290" s="21">
        <v>0</v>
      </c>
      <c r="G1290" s="22">
        <f t="shared" si="20"/>
        <v>5959.6</v>
      </c>
      <c r="H1290" s="21">
        <v>0</v>
      </c>
      <c r="I1290" s="21">
        <v>0</v>
      </c>
    </row>
    <row r="1291" spans="1:9" ht="15" x14ac:dyDescent="0.25">
      <c r="A1291" s="24" t="s">
        <v>1650</v>
      </c>
      <c r="B1291" s="20">
        <v>0</v>
      </c>
      <c r="C1291" s="21">
        <v>0</v>
      </c>
      <c r="D1291" s="25">
        <v>88260.7</v>
      </c>
      <c r="E1291" s="25">
        <v>68460.399999999994</v>
      </c>
      <c r="F1291" s="21">
        <v>0</v>
      </c>
      <c r="G1291" s="22">
        <f t="shared" si="20"/>
        <v>19800.300000000003</v>
      </c>
      <c r="H1291" s="21">
        <v>0</v>
      </c>
      <c r="I1291" s="21">
        <v>0</v>
      </c>
    </row>
    <row r="1292" spans="1:9" ht="15" x14ac:dyDescent="0.25">
      <c r="A1292" s="24" t="s">
        <v>1651</v>
      </c>
      <c r="B1292" s="20">
        <v>0</v>
      </c>
      <c r="C1292" s="21">
        <v>0</v>
      </c>
      <c r="D1292" s="25">
        <v>473343.20000000019</v>
      </c>
      <c r="E1292" s="25">
        <v>435678.9000000002</v>
      </c>
      <c r="F1292" s="21">
        <v>0</v>
      </c>
      <c r="G1292" s="22">
        <f t="shared" si="20"/>
        <v>37664.299999999988</v>
      </c>
      <c r="H1292" s="21">
        <v>0</v>
      </c>
      <c r="I1292" s="21">
        <v>0</v>
      </c>
    </row>
    <row r="1293" spans="1:9" ht="15" x14ac:dyDescent="0.25">
      <c r="A1293" s="24" t="s">
        <v>1652</v>
      </c>
      <c r="B1293" s="20">
        <v>0</v>
      </c>
      <c r="C1293" s="21">
        <v>0</v>
      </c>
      <c r="D1293" s="25">
        <v>716075.79999999993</v>
      </c>
      <c r="E1293" s="25">
        <v>522237.8000000001</v>
      </c>
      <c r="F1293" s="21">
        <v>0</v>
      </c>
      <c r="G1293" s="22">
        <f t="shared" si="20"/>
        <v>193837.99999999983</v>
      </c>
      <c r="H1293" s="21">
        <v>0</v>
      </c>
      <c r="I1293" s="21">
        <v>0</v>
      </c>
    </row>
    <row r="1294" spans="1:9" ht="15" x14ac:dyDescent="0.25">
      <c r="A1294" s="24" t="s">
        <v>1653</v>
      </c>
      <c r="B1294" s="20">
        <v>0</v>
      </c>
      <c r="C1294" s="21">
        <v>0</v>
      </c>
      <c r="D1294" s="25">
        <v>756224.7</v>
      </c>
      <c r="E1294" s="25">
        <v>459070.9</v>
      </c>
      <c r="F1294" s="21">
        <v>0</v>
      </c>
      <c r="G1294" s="22">
        <f t="shared" si="20"/>
        <v>297153.79999999993</v>
      </c>
      <c r="H1294" s="21">
        <v>0</v>
      </c>
      <c r="I1294" s="21">
        <v>0</v>
      </c>
    </row>
    <row r="1295" spans="1:9" ht="15" x14ac:dyDescent="0.25">
      <c r="A1295" s="24" t="s">
        <v>1654</v>
      </c>
      <c r="B1295" s="20">
        <v>0</v>
      </c>
      <c r="C1295" s="21">
        <v>0</v>
      </c>
      <c r="D1295" s="25">
        <v>199971.20000000001</v>
      </c>
      <c r="E1295" s="25">
        <v>123005.3</v>
      </c>
      <c r="F1295" s="21">
        <v>0</v>
      </c>
      <c r="G1295" s="22">
        <f t="shared" si="20"/>
        <v>76965.900000000009</v>
      </c>
      <c r="H1295" s="21">
        <v>0</v>
      </c>
      <c r="I1295" s="21">
        <v>0</v>
      </c>
    </row>
    <row r="1296" spans="1:9" ht="15" x14ac:dyDescent="0.25">
      <c r="A1296" s="24" t="s">
        <v>1655</v>
      </c>
      <c r="B1296" s="20">
        <v>0</v>
      </c>
      <c r="C1296" s="21">
        <v>0</v>
      </c>
      <c r="D1296" s="25">
        <v>71722.2</v>
      </c>
      <c r="E1296" s="25">
        <v>51237.8</v>
      </c>
      <c r="F1296" s="21">
        <v>0</v>
      </c>
      <c r="G1296" s="22">
        <f t="shared" si="20"/>
        <v>20484.399999999994</v>
      </c>
      <c r="H1296" s="21">
        <v>0</v>
      </c>
      <c r="I1296" s="21">
        <v>0</v>
      </c>
    </row>
    <row r="1297" spans="1:9" ht="15" x14ac:dyDescent="0.25">
      <c r="A1297" s="24" t="s">
        <v>1656</v>
      </c>
      <c r="B1297" s="20">
        <v>0</v>
      </c>
      <c r="C1297" s="21">
        <v>0</v>
      </c>
      <c r="D1297" s="25">
        <v>292077.5</v>
      </c>
      <c r="E1297" s="25">
        <v>172738.69999999995</v>
      </c>
      <c r="F1297" s="21">
        <v>0</v>
      </c>
      <c r="G1297" s="22">
        <f t="shared" si="20"/>
        <v>119338.80000000005</v>
      </c>
      <c r="H1297" s="21">
        <v>0</v>
      </c>
      <c r="I1297" s="21">
        <v>0</v>
      </c>
    </row>
    <row r="1298" spans="1:9" ht="15" x14ac:dyDescent="0.25">
      <c r="A1298" s="24" t="s">
        <v>1657</v>
      </c>
      <c r="B1298" s="20">
        <v>0</v>
      </c>
      <c r="C1298" s="21">
        <v>0</v>
      </c>
      <c r="D1298" s="25">
        <v>179175.69999999998</v>
      </c>
      <c r="E1298" s="25">
        <v>160660.9</v>
      </c>
      <c r="F1298" s="21">
        <v>0</v>
      </c>
      <c r="G1298" s="22">
        <f t="shared" si="20"/>
        <v>18514.799999999988</v>
      </c>
      <c r="H1298" s="21">
        <v>0</v>
      </c>
      <c r="I1298" s="21">
        <v>0</v>
      </c>
    </row>
    <row r="1299" spans="1:9" ht="15" x14ac:dyDescent="0.25">
      <c r="A1299" s="24" t="s">
        <v>1658</v>
      </c>
      <c r="B1299" s="20">
        <v>0</v>
      </c>
      <c r="C1299" s="21">
        <v>0</v>
      </c>
      <c r="D1299" s="25">
        <v>55823.9</v>
      </c>
      <c r="E1299" s="25">
        <v>27801.9</v>
      </c>
      <c r="F1299" s="21">
        <v>0</v>
      </c>
      <c r="G1299" s="22">
        <f t="shared" si="20"/>
        <v>28022</v>
      </c>
      <c r="H1299" s="21">
        <v>0</v>
      </c>
      <c r="I1299" s="21">
        <v>0</v>
      </c>
    </row>
    <row r="1300" spans="1:9" ht="15" x14ac:dyDescent="0.25">
      <c r="A1300" s="24" t="s">
        <v>1659</v>
      </c>
      <c r="B1300" s="20">
        <v>0</v>
      </c>
      <c r="C1300" s="21">
        <v>0</v>
      </c>
      <c r="D1300" s="25">
        <v>57558.6</v>
      </c>
      <c r="E1300" s="25">
        <v>40552.36</v>
      </c>
      <c r="F1300" s="21">
        <v>0</v>
      </c>
      <c r="G1300" s="22">
        <f t="shared" si="20"/>
        <v>17006.239999999998</v>
      </c>
      <c r="H1300" s="21">
        <v>0</v>
      </c>
      <c r="I1300" s="21">
        <v>0</v>
      </c>
    </row>
    <row r="1301" spans="1:9" ht="15" x14ac:dyDescent="0.25">
      <c r="A1301" s="24" t="s">
        <v>1660</v>
      </c>
      <c r="B1301" s="20">
        <v>0</v>
      </c>
      <c r="C1301" s="21">
        <v>0</v>
      </c>
      <c r="D1301" s="25">
        <v>361486.40000000014</v>
      </c>
      <c r="E1301" s="25">
        <v>308466.2</v>
      </c>
      <c r="F1301" s="21">
        <v>0</v>
      </c>
      <c r="G1301" s="22">
        <f t="shared" si="20"/>
        <v>53020.200000000128</v>
      </c>
      <c r="H1301" s="21">
        <v>0</v>
      </c>
      <c r="I1301" s="21">
        <v>0</v>
      </c>
    </row>
    <row r="1302" spans="1:9" ht="15" x14ac:dyDescent="0.25">
      <c r="A1302" s="24" t="s">
        <v>1661</v>
      </c>
      <c r="B1302" s="20">
        <v>0</v>
      </c>
      <c r="C1302" s="21">
        <v>0</v>
      </c>
      <c r="D1302" s="25">
        <v>96558</v>
      </c>
      <c r="E1302" s="25">
        <v>58824.5</v>
      </c>
      <c r="F1302" s="21">
        <v>0</v>
      </c>
      <c r="G1302" s="22">
        <f t="shared" si="20"/>
        <v>37733.5</v>
      </c>
      <c r="H1302" s="21">
        <v>0</v>
      </c>
      <c r="I1302" s="21">
        <v>0</v>
      </c>
    </row>
    <row r="1303" spans="1:9" ht="15" x14ac:dyDescent="0.25">
      <c r="A1303" s="24" t="s">
        <v>1662</v>
      </c>
      <c r="B1303" s="20">
        <v>0</v>
      </c>
      <c r="C1303" s="21">
        <v>0</v>
      </c>
      <c r="D1303" s="25">
        <v>904878.29999999981</v>
      </c>
      <c r="E1303" s="25">
        <v>758482.70000000007</v>
      </c>
      <c r="F1303" s="21">
        <v>0</v>
      </c>
      <c r="G1303" s="22">
        <f t="shared" si="20"/>
        <v>146395.59999999974</v>
      </c>
      <c r="H1303" s="21">
        <v>0</v>
      </c>
      <c r="I1303" s="21">
        <v>0</v>
      </c>
    </row>
    <row r="1304" spans="1:9" ht="15" x14ac:dyDescent="0.25">
      <c r="A1304" s="24" t="s">
        <v>1663</v>
      </c>
      <c r="B1304" s="20">
        <v>0</v>
      </c>
      <c r="C1304" s="21">
        <v>0</v>
      </c>
      <c r="D1304" s="25">
        <v>992854.5</v>
      </c>
      <c r="E1304" s="25">
        <v>886218.98999999987</v>
      </c>
      <c r="F1304" s="21">
        <v>0</v>
      </c>
      <c r="G1304" s="22">
        <f t="shared" si="20"/>
        <v>106635.51000000013</v>
      </c>
      <c r="H1304" s="21">
        <v>0</v>
      </c>
      <c r="I1304" s="21">
        <v>0</v>
      </c>
    </row>
    <row r="1305" spans="1:9" ht="15" x14ac:dyDescent="0.25">
      <c r="A1305" s="24" t="s">
        <v>1664</v>
      </c>
      <c r="B1305" s="20">
        <v>0</v>
      </c>
      <c r="C1305" s="21">
        <v>0</v>
      </c>
      <c r="D1305" s="25">
        <v>2275758.5799999996</v>
      </c>
      <c r="E1305" s="25">
        <v>1333314.4999999998</v>
      </c>
      <c r="F1305" s="21">
        <v>0</v>
      </c>
      <c r="G1305" s="22">
        <f t="shared" si="20"/>
        <v>942444.07999999984</v>
      </c>
      <c r="H1305" s="21">
        <v>0</v>
      </c>
      <c r="I1305" s="21">
        <v>0</v>
      </c>
    </row>
    <row r="1306" spans="1:9" ht="15" x14ac:dyDescent="0.25">
      <c r="A1306" s="24" t="s">
        <v>1665</v>
      </c>
      <c r="B1306" s="20">
        <v>0</v>
      </c>
      <c r="C1306" s="21">
        <v>0</v>
      </c>
      <c r="D1306" s="25">
        <v>873728.42999999993</v>
      </c>
      <c r="E1306" s="25">
        <v>708708.98</v>
      </c>
      <c r="F1306" s="21">
        <v>0</v>
      </c>
      <c r="G1306" s="22">
        <f t="shared" si="20"/>
        <v>165019.44999999995</v>
      </c>
      <c r="H1306" s="21">
        <v>0</v>
      </c>
      <c r="I1306" s="21">
        <v>0</v>
      </c>
    </row>
    <row r="1307" spans="1:9" ht="15" x14ac:dyDescent="0.25">
      <c r="A1307" s="24" t="s">
        <v>1666</v>
      </c>
      <c r="B1307" s="20">
        <v>0</v>
      </c>
      <c r="C1307" s="21">
        <v>0</v>
      </c>
      <c r="D1307" s="25">
        <v>923246.63000000012</v>
      </c>
      <c r="E1307" s="25">
        <v>357477.66999999993</v>
      </c>
      <c r="F1307" s="21">
        <v>0</v>
      </c>
      <c r="G1307" s="22">
        <f t="shared" si="20"/>
        <v>565768.9600000002</v>
      </c>
      <c r="H1307" s="21">
        <v>0</v>
      </c>
      <c r="I1307" s="21">
        <v>0</v>
      </c>
    </row>
    <row r="1308" spans="1:9" ht="15" x14ac:dyDescent="0.25">
      <c r="A1308" s="24" t="s">
        <v>1667</v>
      </c>
      <c r="B1308" s="20">
        <v>0</v>
      </c>
      <c r="C1308" s="21">
        <v>0</v>
      </c>
      <c r="D1308" s="25">
        <v>910355.70000000007</v>
      </c>
      <c r="E1308" s="25">
        <v>755092.42999999982</v>
      </c>
      <c r="F1308" s="21">
        <v>0</v>
      </c>
      <c r="G1308" s="22">
        <f t="shared" si="20"/>
        <v>155263.27000000025</v>
      </c>
      <c r="H1308" s="21">
        <v>0</v>
      </c>
      <c r="I1308" s="21">
        <v>0</v>
      </c>
    </row>
    <row r="1309" spans="1:9" ht="15" x14ac:dyDescent="0.25">
      <c r="A1309" s="24" t="s">
        <v>1668</v>
      </c>
      <c r="B1309" s="20">
        <v>0</v>
      </c>
      <c r="C1309" s="21">
        <v>0</v>
      </c>
      <c r="D1309" s="25">
        <v>900670.30000000016</v>
      </c>
      <c r="E1309" s="25">
        <v>749829.32000000007</v>
      </c>
      <c r="F1309" s="21">
        <v>0</v>
      </c>
      <c r="G1309" s="22">
        <f t="shared" si="20"/>
        <v>150840.9800000001</v>
      </c>
      <c r="H1309" s="21">
        <v>0</v>
      </c>
      <c r="I1309" s="21">
        <v>0</v>
      </c>
    </row>
    <row r="1310" spans="1:9" ht="15" x14ac:dyDescent="0.25">
      <c r="A1310" s="24" t="s">
        <v>1669</v>
      </c>
      <c r="B1310" s="20">
        <v>0</v>
      </c>
      <c r="C1310" s="21">
        <v>0</v>
      </c>
      <c r="D1310" s="25">
        <v>515769.09999999992</v>
      </c>
      <c r="E1310" s="25">
        <v>474483.09999999986</v>
      </c>
      <c r="F1310" s="21">
        <v>0</v>
      </c>
      <c r="G1310" s="22">
        <f t="shared" si="20"/>
        <v>41286.000000000058</v>
      </c>
      <c r="H1310" s="21">
        <v>0</v>
      </c>
      <c r="I1310" s="21">
        <v>0</v>
      </c>
    </row>
    <row r="1311" spans="1:9" ht="15" x14ac:dyDescent="0.25">
      <c r="A1311" s="24" t="s">
        <v>1670</v>
      </c>
      <c r="B1311" s="20">
        <v>0</v>
      </c>
      <c r="C1311" s="21">
        <v>0</v>
      </c>
      <c r="D1311" s="25">
        <v>99024.2</v>
      </c>
      <c r="E1311" s="25">
        <v>21403</v>
      </c>
      <c r="F1311" s="21">
        <v>0</v>
      </c>
      <c r="G1311" s="22">
        <f t="shared" si="20"/>
        <v>77621.2</v>
      </c>
      <c r="H1311" s="21">
        <v>0</v>
      </c>
      <c r="I1311" s="21">
        <v>0</v>
      </c>
    </row>
    <row r="1312" spans="1:9" ht="15" x14ac:dyDescent="0.25">
      <c r="A1312" s="24" t="s">
        <v>1671</v>
      </c>
      <c r="B1312" s="20">
        <v>0</v>
      </c>
      <c r="C1312" s="21">
        <v>0</v>
      </c>
      <c r="D1312" s="25">
        <v>128639.5</v>
      </c>
      <c r="E1312" s="25">
        <v>78228.599999999991</v>
      </c>
      <c r="F1312" s="21">
        <v>0</v>
      </c>
      <c r="G1312" s="22">
        <f t="shared" si="20"/>
        <v>50410.900000000009</v>
      </c>
      <c r="H1312" s="21">
        <v>0</v>
      </c>
      <c r="I1312" s="21">
        <v>0</v>
      </c>
    </row>
    <row r="1313" spans="1:9" ht="15" x14ac:dyDescent="0.25">
      <c r="A1313" s="24" t="s">
        <v>1672</v>
      </c>
      <c r="B1313" s="20">
        <v>0</v>
      </c>
      <c r="C1313" s="21">
        <v>0</v>
      </c>
      <c r="D1313" s="25">
        <v>529856.80000000005</v>
      </c>
      <c r="E1313" s="25">
        <v>451285.89999999997</v>
      </c>
      <c r="F1313" s="21">
        <v>0</v>
      </c>
      <c r="G1313" s="22">
        <f t="shared" si="20"/>
        <v>78570.900000000081</v>
      </c>
      <c r="H1313" s="21">
        <v>0</v>
      </c>
      <c r="I1313" s="21">
        <v>0</v>
      </c>
    </row>
    <row r="1314" spans="1:9" ht="15" x14ac:dyDescent="0.25">
      <c r="A1314" s="24" t="s">
        <v>1673</v>
      </c>
      <c r="B1314" s="20">
        <v>0</v>
      </c>
      <c r="C1314" s="21">
        <v>0</v>
      </c>
      <c r="D1314" s="25">
        <v>389764.1</v>
      </c>
      <c r="E1314" s="25">
        <v>302914.79999999993</v>
      </c>
      <c r="F1314" s="21">
        <v>0</v>
      </c>
      <c r="G1314" s="22">
        <f t="shared" si="20"/>
        <v>86849.300000000047</v>
      </c>
      <c r="H1314" s="21">
        <v>0</v>
      </c>
      <c r="I1314" s="21">
        <v>0</v>
      </c>
    </row>
    <row r="1315" spans="1:9" ht="15" x14ac:dyDescent="0.25">
      <c r="A1315" s="24" t="s">
        <v>1674</v>
      </c>
      <c r="B1315" s="20">
        <v>0</v>
      </c>
      <c r="C1315" s="21">
        <v>0</v>
      </c>
      <c r="D1315" s="25">
        <v>19729.599999999999</v>
      </c>
      <c r="E1315" s="25">
        <v>0</v>
      </c>
      <c r="F1315" s="21">
        <v>0</v>
      </c>
      <c r="G1315" s="22">
        <f t="shared" si="20"/>
        <v>19729.599999999999</v>
      </c>
      <c r="H1315" s="21">
        <v>0</v>
      </c>
      <c r="I1315" s="21">
        <v>0</v>
      </c>
    </row>
    <row r="1316" spans="1:9" ht="15" x14ac:dyDescent="0.25">
      <c r="A1316" s="24" t="s">
        <v>1675</v>
      </c>
      <c r="B1316" s="20">
        <v>0</v>
      </c>
      <c r="C1316" s="21">
        <v>0</v>
      </c>
      <c r="D1316" s="25">
        <v>2659329.2599999998</v>
      </c>
      <c r="E1316" s="25">
        <v>2310738.7099999995</v>
      </c>
      <c r="F1316" s="21">
        <v>0</v>
      </c>
      <c r="G1316" s="22">
        <f t="shared" si="20"/>
        <v>348590.55000000028</v>
      </c>
      <c r="H1316" s="21">
        <v>0</v>
      </c>
      <c r="I1316" s="21">
        <v>0</v>
      </c>
    </row>
    <row r="1317" spans="1:9" ht="15" x14ac:dyDescent="0.25">
      <c r="A1317" s="24" t="s">
        <v>1676</v>
      </c>
      <c r="B1317" s="20">
        <v>0</v>
      </c>
      <c r="C1317" s="21">
        <v>0</v>
      </c>
      <c r="D1317" s="25">
        <v>25059.1</v>
      </c>
      <c r="E1317" s="25">
        <v>407.8</v>
      </c>
      <c r="F1317" s="21">
        <v>0</v>
      </c>
      <c r="G1317" s="22">
        <f t="shared" si="20"/>
        <v>24651.3</v>
      </c>
      <c r="H1317" s="21">
        <v>0</v>
      </c>
      <c r="I1317" s="21">
        <v>0</v>
      </c>
    </row>
    <row r="1318" spans="1:9" ht="15" x14ac:dyDescent="0.25">
      <c r="A1318" s="24" t="s">
        <v>1677</v>
      </c>
      <c r="B1318" s="20">
        <v>0</v>
      </c>
      <c r="C1318" s="21">
        <v>0</v>
      </c>
      <c r="D1318" s="25">
        <v>38853.100000000006</v>
      </c>
      <c r="E1318" s="25">
        <v>17635.400000000001</v>
      </c>
      <c r="F1318" s="21">
        <v>0</v>
      </c>
      <c r="G1318" s="22">
        <f t="shared" si="20"/>
        <v>21217.700000000004</v>
      </c>
      <c r="H1318" s="21">
        <v>0</v>
      </c>
      <c r="I1318" s="21">
        <v>0</v>
      </c>
    </row>
    <row r="1319" spans="1:9" ht="15" x14ac:dyDescent="0.25">
      <c r="A1319" s="24" t="s">
        <v>1678</v>
      </c>
      <c r="B1319" s="20">
        <v>0</v>
      </c>
      <c r="C1319" s="21">
        <v>0</v>
      </c>
      <c r="D1319" s="25">
        <v>11202.4</v>
      </c>
      <c r="E1319" s="25">
        <v>0</v>
      </c>
      <c r="F1319" s="21">
        <v>0</v>
      </c>
      <c r="G1319" s="22">
        <f t="shared" si="20"/>
        <v>11202.4</v>
      </c>
      <c r="H1319" s="21">
        <v>0</v>
      </c>
      <c r="I1319" s="21">
        <v>0</v>
      </c>
    </row>
    <row r="1320" spans="1:9" ht="15" x14ac:dyDescent="0.25">
      <c r="A1320" s="24" t="s">
        <v>1679</v>
      </c>
      <c r="B1320" s="20">
        <v>0</v>
      </c>
      <c r="C1320" s="21">
        <v>0</v>
      </c>
      <c r="D1320" s="25">
        <v>1186731.5200000005</v>
      </c>
      <c r="E1320" s="25">
        <v>1051683.1200000003</v>
      </c>
      <c r="F1320" s="21">
        <v>0</v>
      </c>
      <c r="G1320" s="22">
        <f t="shared" si="20"/>
        <v>135048.40000000014</v>
      </c>
      <c r="H1320" s="21">
        <v>0</v>
      </c>
      <c r="I1320" s="21">
        <v>0</v>
      </c>
    </row>
    <row r="1321" spans="1:9" ht="15" x14ac:dyDescent="0.25">
      <c r="A1321" s="24" t="s">
        <v>1680</v>
      </c>
      <c r="B1321" s="20">
        <v>0</v>
      </c>
      <c r="C1321" s="21">
        <v>0</v>
      </c>
      <c r="D1321" s="25">
        <v>1204613.3000000005</v>
      </c>
      <c r="E1321" s="25">
        <v>912638.04</v>
      </c>
      <c r="F1321" s="21">
        <v>0</v>
      </c>
      <c r="G1321" s="22">
        <f t="shared" si="20"/>
        <v>291975.26000000047</v>
      </c>
      <c r="H1321" s="21">
        <v>0</v>
      </c>
      <c r="I1321" s="21">
        <v>0</v>
      </c>
    </row>
    <row r="1322" spans="1:9" ht="15" x14ac:dyDescent="0.25">
      <c r="A1322" s="24" t="s">
        <v>1681</v>
      </c>
      <c r="B1322" s="20">
        <v>0</v>
      </c>
      <c r="C1322" s="21">
        <v>0</v>
      </c>
      <c r="D1322" s="25">
        <v>578870.78999999992</v>
      </c>
      <c r="E1322" s="25">
        <v>495035.23000000004</v>
      </c>
      <c r="F1322" s="21">
        <v>0</v>
      </c>
      <c r="G1322" s="22">
        <f t="shared" si="20"/>
        <v>83835.559999999881</v>
      </c>
      <c r="H1322" s="21">
        <v>0</v>
      </c>
      <c r="I1322" s="21">
        <v>0</v>
      </c>
    </row>
    <row r="1323" spans="1:9" ht="15" x14ac:dyDescent="0.25">
      <c r="A1323" s="24" t="s">
        <v>1682</v>
      </c>
      <c r="B1323" s="20">
        <v>0</v>
      </c>
      <c r="C1323" s="21">
        <v>0</v>
      </c>
      <c r="D1323" s="25">
        <v>682542.78999999992</v>
      </c>
      <c r="E1323" s="25">
        <v>548397.19999999995</v>
      </c>
      <c r="F1323" s="21">
        <v>0</v>
      </c>
      <c r="G1323" s="22">
        <f t="shared" si="20"/>
        <v>134145.58999999997</v>
      </c>
      <c r="H1323" s="21">
        <v>0</v>
      </c>
      <c r="I1323" s="21">
        <v>0</v>
      </c>
    </row>
    <row r="1324" spans="1:9" ht="15" x14ac:dyDescent="0.25">
      <c r="A1324" s="24" t="s">
        <v>1683</v>
      </c>
      <c r="B1324" s="20">
        <v>0</v>
      </c>
      <c r="C1324" s="21">
        <v>0</v>
      </c>
      <c r="D1324" s="25">
        <v>870641.07000000007</v>
      </c>
      <c r="E1324" s="25">
        <v>657947.13000000012</v>
      </c>
      <c r="F1324" s="21">
        <v>0</v>
      </c>
      <c r="G1324" s="22">
        <f t="shared" si="20"/>
        <v>212693.93999999994</v>
      </c>
      <c r="H1324" s="21">
        <v>0</v>
      </c>
      <c r="I1324" s="21">
        <v>0</v>
      </c>
    </row>
    <row r="1325" spans="1:9" ht="15" x14ac:dyDescent="0.25">
      <c r="A1325" s="24" t="s">
        <v>1684</v>
      </c>
      <c r="B1325" s="20">
        <v>0</v>
      </c>
      <c r="C1325" s="21">
        <v>0</v>
      </c>
      <c r="D1325" s="25">
        <v>840728.35</v>
      </c>
      <c r="E1325" s="25">
        <v>714596.85999999975</v>
      </c>
      <c r="F1325" s="21">
        <v>0</v>
      </c>
      <c r="G1325" s="22">
        <f t="shared" si="20"/>
        <v>126131.49000000022</v>
      </c>
      <c r="H1325" s="21">
        <v>0</v>
      </c>
      <c r="I1325" s="21">
        <v>0</v>
      </c>
    </row>
    <row r="1326" spans="1:9" ht="15" x14ac:dyDescent="0.25">
      <c r="A1326" s="24" t="s">
        <v>1685</v>
      </c>
      <c r="B1326" s="20">
        <v>0</v>
      </c>
      <c r="C1326" s="21">
        <v>0</v>
      </c>
      <c r="D1326" s="25">
        <v>912285</v>
      </c>
      <c r="E1326" s="25">
        <v>788553.23000000021</v>
      </c>
      <c r="F1326" s="21">
        <v>0</v>
      </c>
      <c r="G1326" s="22">
        <f t="shared" si="20"/>
        <v>123731.76999999979</v>
      </c>
      <c r="H1326" s="21">
        <v>0</v>
      </c>
      <c r="I1326" s="21">
        <v>0</v>
      </c>
    </row>
    <row r="1327" spans="1:9" ht="15" x14ac:dyDescent="0.25">
      <c r="A1327" s="24" t="s">
        <v>1686</v>
      </c>
      <c r="B1327" s="20">
        <v>0</v>
      </c>
      <c r="C1327" s="21">
        <v>0</v>
      </c>
      <c r="D1327" s="25">
        <v>24829.199999999997</v>
      </c>
      <c r="E1327" s="25">
        <v>13382.4</v>
      </c>
      <c r="F1327" s="21">
        <v>0</v>
      </c>
      <c r="G1327" s="22">
        <f t="shared" si="20"/>
        <v>11446.799999999997</v>
      </c>
      <c r="H1327" s="21">
        <v>0</v>
      </c>
      <c r="I1327" s="21">
        <v>0</v>
      </c>
    </row>
    <row r="1328" spans="1:9" ht="15" x14ac:dyDescent="0.25">
      <c r="A1328" s="24" t="s">
        <v>1687</v>
      </c>
      <c r="B1328" s="20">
        <v>0</v>
      </c>
      <c r="C1328" s="21">
        <v>0</v>
      </c>
      <c r="D1328" s="25">
        <v>17326.099999999999</v>
      </c>
      <c r="E1328" s="25">
        <v>0</v>
      </c>
      <c r="F1328" s="21">
        <v>0</v>
      </c>
      <c r="G1328" s="22">
        <f t="shared" si="20"/>
        <v>17326.099999999999</v>
      </c>
      <c r="H1328" s="21">
        <v>0</v>
      </c>
      <c r="I1328" s="21">
        <v>0</v>
      </c>
    </row>
    <row r="1329" spans="1:9" ht="15" x14ac:dyDescent="0.25">
      <c r="A1329" s="24" t="s">
        <v>1688</v>
      </c>
      <c r="B1329" s="20">
        <v>0</v>
      </c>
      <c r="C1329" s="21">
        <v>0</v>
      </c>
      <c r="D1329" s="25">
        <v>107802.2</v>
      </c>
      <c r="E1329" s="25">
        <v>64710.8</v>
      </c>
      <c r="F1329" s="21">
        <v>0</v>
      </c>
      <c r="G1329" s="22">
        <f t="shared" si="20"/>
        <v>43091.399999999994</v>
      </c>
      <c r="H1329" s="21">
        <v>0</v>
      </c>
      <c r="I1329" s="21">
        <v>0</v>
      </c>
    </row>
    <row r="1330" spans="1:9" ht="15" x14ac:dyDescent="0.25">
      <c r="A1330" s="24" t="s">
        <v>1689</v>
      </c>
      <c r="B1330" s="20">
        <v>0</v>
      </c>
      <c r="C1330" s="21">
        <v>0</v>
      </c>
      <c r="D1330" s="25">
        <v>1094909.2</v>
      </c>
      <c r="E1330" s="25">
        <v>980972.46999999974</v>
      </c>
      <c r="F1330" s="21">
        <v>0</v>
      </c>
      <c r="G1330" s="22">
        <f t="shared" si="20"/>
        <v>113936.73000000021</v>
      </c>
      <c r="H1330" s="21">
        <v>0</v>
      </c>
      <c r="I1330" s="21">
        <v>0</v>
      </c>
    </row>
    <row r="1331" spans="1:9" ht="15" x14ac:dyDescent="0.25">
      <c r="A1331" s="24" t="s">
        <v>1690</v>
      </c>
      <c r="B1331" s="20">
        <v>0</v>
      </c>
      <c r="C1331" s="21">
        <v>0</v>
      </c>
      <c r="D1331" s="25">
        <v>17179.8</v>
      </c>
      <c r="E1331" s="25">
        <v>422.4</v>
      </c>
      <c r="F1331" s="21">
        <v>0</v>
      </c>
      <c r="G1331" s="22">
        <f t="shared" si="20"/>
        <v>16757.399999999998</v>
      </c>
      <c r="H1331" s="21">
        <v>0</v>
      </c>
      <c r="I1331" s="21">
        <v>0</v>
      </c>
    </row>
    <row r="1332" spans="1:9" ht="15" x14ac:dyDescent="0.25">
      <c r="A1332" s="24" t="s">
        <v>1691</v>
      </c>
      <c r="B1332" s="20">
        <v>0</v>
      </c>
      <c r="C1332" s="21">
        <v>0</v>
      </c>
      <c r="D1332" s="25">
        <v>20900</v>
      </c>
      <c r="E1332" s="25">
        <v>0</v>
      </c>
      <c r="F1332" s="21">
        <v>0</v>
      </c>
      <c r="G1332" s="22">
        <f t="shared" si="20"/>
        <v>20900</v>
      </c>
      <c r="H1332" s="21">
        <v>0</v>
      </c>
      <c r="I1332" s="21">
        <v>0</v>
      </c>
    </row>
    <row r="1333" spans="1:9" ht="15" x14ac:dyDescent="0.25">
      <c r="A1333" s="24" t="s">
        <v>1692</v>
      </c>
      <c r="B1333" s="20">
        <v>0</v>
      </c>
      <c r="C1333" s="21">
        <v>0</v>
      </c>
      <c r="D1333" s="25">
        <v>797914.45000000007</v>
      </c>
      <c r="E1333" s="25">
        <v>666031.40000000014</v>
      </c>
      <c r="F1333" s="21">
        <v>0</v>
      </c>
      <c r="G1333" s="22">
        <f t="shared" si="20"/>
        <v>131883.04999999993</v>
      </c>
      <c r="H1333" s="21">
        <v>0</v>
      </c>
      <c r="I1333" s="21">
        <v>0</v>
      </c>
    </row>
    <row r="1334" spans="1:9" ht="15" x14ac:dyDescent="0.25">
      <c r="A1334" s="24" t="s">
        <v>1693</v>
      </c>
      <c r="B1334" s="20">
        <v>0</v>
      </c>
      <c r="C1334" s="21">
        <v>0</v>
      </c>
      <c r="D1334" s="25">
        <v>122322.2</v>
      </c>
      <c r="E1334" s="25">
        <v>87153.95</v>
      </c>
      <c r="F1334" s="21">
        <v>0</v>
      </c>
      <c r="G1334" s="22">
        <f t="shared" si="20"/>
        <v>35168.25</v>
      </c>
      <c r="H1334" s="21">
        <v>0</v>
      </c>
      <c r="I1334" s="21">
        <v>0</v>
      </c>
    </row>
    <row r="1335" spans="1:9" ht="15" x14ac:dyDescent="0.25">
      <c r="A1335" s="24" t="s">
        <v>1694</v>
      </c>
      <c r="B1335" s="20">
        <v>0</v>
      </c>
      <c r="C1335" s="21">
        <v>0</v>
      </c>
      <c r="D1335" s="25">
        <v>104667.19999999998</v>
      </c>
      <c r="E1335" s="25">
        <v>58009</v>
      </c>
      <c r="F1335" s="21">
        <v>0</v>
      </c>
      <c r="G1335" s="22">
        <f t="shared" si="20"/>
        <v>46658.199999999983</v>
      </c>
      <c r="H1335" s="21">
        <v>0</v>
      </c>
      <c r="I1335" s="21">
        <v>0</v>
      </c>
    </row>
    <row r="1336" spans="1:9" ht="15" x14ac:dyDescent="0.25">
      <c r="A1336" s="24" t="s">
        <v>1695</v>
      </c>
      <c r="B1336" s="20">
        <v>0</v>
      </c>
      <c r="C1336" s="21">
        <v>0</v>
      </c>
      <c r="D1336" s="25">
        <v>96369.9</v>
      </c>
      <c r="E1336" s="25">
        <v>19750.3</v>
      </c>
      <c r="F1336" s="21">
        <v>0</v>
      </c>
      <c r="G1336" s="22">
        <f t="shared" si="20"/>
        <v>76619.599999999991</v>
      </c>
      <c r="H1336" s="21">
        <v>0</v>
      </c>
      <c r="I1336" s="21">
        <v>0</v>
      </c>
    </row>
    <row r="1337" spans="1:9" ht="15" x14ac:dyDescent="0.25">
      <c r="A1337" s="24" t="s">
        <v>1696</v>
      </c>
      <c r="B1337" s="20">
        <v>0</v>
      </c>
      <c r="C1337" s="21">
        <v>0</v>
      </c>
      <c r="D1337" s="25">
        <v>204160.8</v>
      </c>
      <c r="E1337" s="25">
        <v>132307</v>
      </c>
      <c r="F1337" s="21">
        <v>0</v>
      </c>
      <c r="G1337" s="22">
        <f t="shared" si="20"/>
        <v>71853.799999999988</v>
      </c>
      <c r="H1337" s="21">
        <v>0</v>
      </c>
      <c r="I1337" s="21">
        <v>0</v>
      </c>
    </row>
    <row r="1338" spans="1:9" ht="15" x14ac:dyDescent="0.25">
      <c r="A1338" s="24" t="s">
        <v>1697</v>
      </c>
      <c r="B1338" s="20">
        <v>0</v>
      </c>
      <c r="C1338" s="21">
        <v>0</v>
      </c>
      <c r="D1338" s="25">
        <v>226597.80000000002</v>
      </c>
      <c r="E1338" s="25">
        <v>150806.20000000001</v>
      </c>
      <c r="F1338" s="21">
        <v>0</v>
      </c>
      <c r="G1338" s="22">
        <f t="shared" si="20"/>
        <v>75791.600000000006</v>
      </c>
      <c r="H1338" s="21">
        <v>0</v>
      </c>
      <c r="I1338" s="21">
        <v>0</v>
      </c>
    </row>
    <row r="1339" spans="1:9" ht="15" x14ac:dyDescent="0.25">
      <c r="A1339" s="24" t="s">
        <v>1698</v>
      </c>
      <c r="B1339" s="20">
        <v>0</v>
      </c>
      <c r="C1339" s="21">
        <v>0</v>
      </c>
      <c r="D1339" s="25">
        <v>176646.8</v>
      </c>
      <c r="E1339" s="25">
        <v>3529</v>
      </c>
      <c r="F1339" s="21">
        <v>0</v>
      </c>
      <c r="G1339" s="22">
        <f t="shared" si="20"/>
        <v>173117.8</v>
      </c>
      <c r="H1339" s="21">
        <v>0</v>
      </c>
      <c r="I1339" s="21">
        <v>0</v>
      </c>
    </row>
    <row r="1340" spans="1:9" ht="15" x14ac:dyDescent="0.25">
      <c r="A1340" s="24" t="s">
        <v>1699</v>
      </c>
      <c r="B1340" s="20">
        <v>0</v>
      </c>
      <c r="C1340" s="21">
        <v>0</v>
      </c>
      <c r="D1340" s="25">
        <v>754895.39999999991</v>
      </c>
      <c r="E1340" s="25">
        <v>176471.3</v>
      </c>
      <c r="F1340" s="21">
        <v>0</v>
      </c>
      <c r="G1340" s="22">
        <f t="shared" si="20"/>
        <v>578424.09999999986</v>
      </c>
      <c r="H1340" s="21">
        <v>0</v>
      </c>
      <c r="I1340" s="21">
        <v>0</v>
      </c>
    </row>
    <row r="1341" spans="1:9" ht="15" x14ac:dyDescent="0.25">
      <c r="A1341" s="24" t="s">
        <v>1700</v>
      </c>
      <c r="B1341" s="20">
        <v>0</v>
      </c>
      <c r="C1341" s="21">
        <v>0</v>
      </c>
      <c r="D1341" s="25">
        <v>615149.69999999995</v>
      </c>
      <c r="E1341" s="25">
        <v>255859.1</v>
      </c>
      <c r="F1341" s="21">
        <v>0</v>
      </c>
      <c r="G1341" s="22">
        <f t="shared" si="20"/>
        <v>359290.6</v>
      </c>
      <c r="H1341" s="21">
        <v>0</v>
      </c>
      <c r="I1341" s="21">
        <v>0</v>
      </c>
    </row>
    <row r="1342" spans="1:9" ht="15" x14ac:dyDescent="0.25">
      <c r="A1342" s="24" t="s">
        <v>1701</v>
      </c>
      <c r="B1342" s="20">
        <v>0</v>
      </c>
      <c r="C1342" s="21">
        <v>0</v>
      </c>
      <c r="D1342" s="25">
        <v>80276.899999999994</v>
      </c>
      <c r="E1342" s="25">
        <v>36606.300000000003</v>
      </c>
      <c r="F1342" s="21">
        <v>0</v>
      </c>
      <c r="G1342" s="22">
        <f t="shared" si="20"/>
        <v>43670.599999999991</v>
      </c>
      <c r="H1342" s="21">
        <v>0</v>
      </c>
      <c r="I1342" s="21">
        <v>0</v>
      </c>
    </row>
    <row r="1343" spans="1:9" ht="15" x14ac:dyDescent="0.25">
      <c r="A1343" s="24" t="s">
        <v>1702</v>
      </c>
      <c r="B1343" s="20">
        <v>0</v>
      </c>
      <c r="C1343" s="21">
        <v>0</v>
      </c>
      <c r="D1343" s="25">
        <v>1535406.8000000007</v>
      </c>
      <c r="E1343" s="25">
        <v>81304.800000000003</v>
      </c>
      <c r="F1343" s="21">
        <v>0</v>
      </c>
      <c r="G1343" s="22">
        <f t="shared" si="20"/>
        <v>1454102.0000000007</v>
      </c>
      <c r="H1343" s="21">
        <v>0</v>
      </c>
      <c r="I1343" s="21">
        <v>0</v>
      </c>
    </row>
    <row r="1344" spans="1:9" ht="15" x14ac:dyDescent="0.25">
      <c r="A1344" s="24" t="s">
        <v>1703</v>
      </c>
      <c r="B1344" s="20">
        <v>0</v>
      </c>
      <c r="C1344" s="21">
        <v>0</v>
      </c>
      <c r="D1344" s="25">
        <v>877980.50000000035</v>
      </c>
      <c r="E1344" s="25">
        <v>758664.40000000026</v>
      </c>
      <c r="F1344" s="21">
        <v>0</v>
      </c>
      <c r="G1344" s="22">
        <f t="shared" si="20"/>
        <v>119316.10000000009</v>
      </c>
      <c r="H1344" s="21">
        <v>0</v>
      </c>
      <c r="I1344" s="21">
        <v>0</v>
      </c>
    </row>
    <row r="1345" spans="1:9" ht="15" x14ac:dyDescent="0.25">
      <c r="A1345" s="24" t="s">
        <v>1704</v>
      </c>
      <c r="B1345" s="20">
        <v>0</v>
      </c>
      <c r="C1345" s="21">
        <v>0</v>
      </c>
      <c r="D1345" s="25">
        <v>1604526.4400000004</v>
      </c>
      <c r="E1345" s="25">
        <v>1325105.1300000001</v>
      </c>
      <c r="F1345" s="21">
        <v>0</v>
      </c>
      <c r="G1345" s="22">
        <f t="shared" si="20"/>
        <v>279421.31000000029</v>
      </c>
      <c r="H1345" s="21">
        <v>0</v>
      </c>
      <c r="I1345" s="21">
        <v>0</v>
      </c>
    </row>
    <row r="1346" spans="1:9" ht="15" x14ac:dyDescent="0.25">
      <c r="A1346" s="24" t="s">
        <v>1705</v>
      </c>
      <c r="B1346" s="20">
        <v>0</v>
      </c>
      <c r="C1346" s="21">
        <v>0</v>
      </c>
      <c r="D1346" s="25">
        <v>532071.9</v>
      </c>
      <c r="E1346" s="25">
        <v>480873.2</v>
      </c>
      <c r="F1346" s="21">
        <v>0</v>
      </c>
      <c r="G1346" s="22">
        <f t="shared" si="20"/>
        <v>51198.700000000012</v>
      </c>
      <c r="H1346" s="21">
        <v>0</v>
      </c>
      <c r="I1346" s="21">
        <v>0</v>
      </c>
    </row>
    <row r="1347" spans="1:9" ht="15" x14ac:dyDescent="0.25">
      <c r="A1347" s="24" t="s">
        <v>1706</v>
      </c>
      <c r="B1347" s="20">
        <v>0</v>
      </c>
      <c r="C1347" s="21">
        <v>0</v>
      </c>
      <c r="D1347" s="25">
        <v>98041.9</v>
      </c>
      <c r="E1347" s="25">
        <v>5665.6</v>
      </c>
      <c r="F1347" s="21">
        <v>0</v>
      </c>
      <c r="G1347" s="22">
        <f t="shared" si="20"/>
        <v>92376.299999999988</v>
      </c>
      <c r="H1347" s="21">
        <v>0</v>
      </c>
      <c r="I1347" s="21">
        <v>0</v>
      </c>
    </row>
    <row r="1348" spans="1:9" ht="15" x14ac:dyDescent="0.25">
      <c r="A1348" s="24" t="s">
        <v>1707</v>
      </c>
      <c r="B1348" s="20">
        <v>0</v>
      </c>
      <c r="C1348" s="21">
        <v>0</v>
      </c>
      <c r="D1348" s="25">
        <v>631849.36999999988</v>
      </c>
      <c r="E1348" s="25">
        <v>549883.96000000008</v>
      </c>
      <c r="F1348" s="21">
        <v>0</v>
      </c>
      <c r="G1348" s="22">
        <f t="shared" si="20"/>
        <v>81965.4099999998</v>
      </c>
      <c r="H1348" s="21">
        <v>0</v>
      </c>
      <c r="I1348" s="21">
        <v>0</v>
      </c>
    </row>
    <row r="1349" spans="1:9" ht="15" x14ac:dyDescent="0.25">
      <c r="A1349" s="24" t="s">
        <v>1708</v>
      </c>
      <c r="B1349" s="20">
        <v>0</v>
      </c>
      <c r="C1349" s="21">
        <v>0</v>
      </c>
      <c r="D1349" s="25">
        <v>616215.6</v>
      </c>
      <c r="E1349" s="25">
        <v>468375.54999999993</v>
      </c>
      <c r="F1349" s="21">
        <v>0</v>
      </c>
      <c r="G1349" s="22">
        <f t="shared" ref="G1349:G1412" si="21">D1349-E1349</f>
        <v>147840.05000000005</v>
      </c>
      <c r="H1349" s="21">
        <v>0</v>
      </c>
      <c r="I1349" s="21">
        <v>0</v>
      </c>
    </row>
    <row r="1350" spans="1:9" ht="15" x14ac:dyDescent="0.25">
      <c r="A1350" s="24" t="s">
        <v>1709</v>
      </c>
      <c r="B1350" s="20">
        <v>0</v>
      </c>
      <c r="C1350" s="21">
        <v>0</v>
      </c>
      <c r="D1350" s="25">
        <v>62304.000000000007</v>
      </c>
      <c r="E1350" s="25">
        <v>33336.5</v>
      </c>
      <c r="F1350" s="21">
        <v>0</v>
      </c>
      <c r="G1350" s="22">
        <f t="shared" si="21"/>
        <v>28967.500000000007</v>
      </c>
      <c r="H1350" s="21">
        <v>0</v>
      </c>
      <c r="I1350" s="21">
        <v>0</v>
      </c>
    </row>
    <row r="1351" spans="1:9" ht="15" x14ac:dyDescent="0.25">
      <c r="A1351" s="24" t="s">
        <v>1710</v>
      </c>
      <c r="B1351" s="20">
        <v>0</v>
      </c>
      <c r="C1351" s="21">
        <v>0</v>
      </c>
      <c r="D1351" s="25">
        <v>829520.99999999988</v>
      </c>
      <c r="E1351" s="25">
        <v>714895.4</v>
      </c>
      <c r="F1351" s="21">
        <v>0</v>
      </c>
      <c r="G1351" s="22">
        <f t="shared" si="21"/>
        <v>114625.59999999986</v>
      </c>
      <c r="H1351" s="21">
        <v>0</v>
      </c>
      <c r="I1351" s="21">
        <v>0</v>
      </c>
    </row>
    <row r="1352" spans="1:9" ht="15" x14ac:dyDescent="0.25">
      <c r="A1352" s="24" t="s">
        <v>1711</v>
      </c>
      <c r="B1352" s="20">
        <v>0</v>
      </c>
      <c r="C1352" s="21">
        <v>0</v>
      </c>
      <c r="D1352" s="25">
        <v>529531.73999999987</v>
      </c>
      <c r="E1352" s="25">
        <v>439115.23999999993</v>
      </c>
      <c r="F1352" s="21">
        <v>0</v>
      </c>
      <c r="G1352" s="22">
        <f t="shared" si="21"/>
        <v>90416.499999999942</v>
      </c>
      <c r="H1352" s="21">
        <v>0</v>
      </c>
      <c r="I1352" s="21">
        <v>0</v>
      </c>
    </row>
    <row r="1353" spans="1:9" ht="15" x14ac:dyDescent="0.25">
      <c r="A1353" s="24" t="s">
        <v>1712</v>
      </c>
      <c r="B1353" s="20">
        <v>0</v>
      </c>
      <c r="C1353" s="21">
        <v>0</v>
      </c>
      <c r="D1353" s="25">
        <v>110626.79</v>
      </c>
      <c r="E1353" s="25">
        <v>80613.8</v>
      </c>
      <c r="F1353" s="21">
        <v>0</v>
      </c>
      <c r="G1353" s="22">
        <f t="shared" si="21"/>
        <v>30012.989999999991</v>
      </c>
      <c r="H1353" s="21">
        <v>0</v>
      </c>
      <c r="I1353" s="21">
        <v>0</v>
      </c>
    </row>
    <row r="1354" spans="1:9" ht="15" x14ac:dyDescent="0.25">
      <c r="A1354" s="24" t="s">
        <v>1713</v>
      </c>
      <c r="B1354" s="20">
        <v>0</v>
      </c>
      <c r="C1354" s="21">
        <v>0</v>
      </c>
      <c r="D1354" s="25">
        <v>188037.30000000002</v>
      </c>
      <c r="E1354" s="25">
        <v>146654.29999999999</v>
      </c>
      <c r="F1354" s="21">
        <v>0</v>
      </c>
      <c r="G1354" s="22">
        <f t="shared" si="21"/>
        <v>41383.000000000029</v>
      </c>
      <c r="H1354" s="21">
        <v>0</v>
      </c>
      <c r="I1354" s="21">
        <v>0</v>
      </c>
    </row>
    <row r="1355" spans="1:9" ht="15" x14ac:dyDescent="0.25">
      <c r="A1355" s="24" t="s">
        <v>1714</v>
      </c>
      <c r="B1355" s="20">
        <v>0</v>
      </c>
      <c r="C1355" s="21">
        <v>0</v>
      </c>
      <c r="D1355" s="25">
        <v>18224.8</v>
      </c>
      <c r="E1355" s="25">
        <v>0</v>
      </c>
      <c r="F1355" s="21">
        <v>0</v>
      </c>
      <c r="G1355" s="22">
        <f t="shared" si="21"/>
        <v>18224.8</v>
      </c>
      <c r="H1355" s="21">
        <v>0</v>
      </c>
      <c r="I1355" s="21">
        <v>0</v>
      </c>
    </row>
    <row r="1356" spans="1:9" ht="15" x14ac:dyDescent="0.25">
      <c r="A1356" s="24" t="s">
        <v>1715</v>
      </c>
      <c r="B1356" s="20">
        <v>0</v>
      </c>
      <c r="C1356" s="21">
        <v>0</v>
      </c>
      <c r="D1356" s="25">
        <v>1258630.7199999995</v>
      </c>
      <c r="E1356" s="25">
        <v>1060779.0999999996</v>
      </c>
      <c r="F1356" s="21">
        <v>0</v>
      </c>
      <c r="G1356" s="22">
        <f t="shared" si="21"/>
        <v>197851.61999999988</v>
      </c>
      <c r="H1356" s="21">
        <v>0</v>
      </c>
      <c r="I1356" s="21">
        <v>0</v>
      </c>
    </row>
    <row r="1357" spans="1:9" ht="15" x14ac:dyDescent="0.25">
      <c r="A1357" s="24" t="s">
        <v>1716</v>
      </c>
      <c r="B1357" s="20">
        <v>0</v>
      </c>
      <c r="C1357" s="21">
        <v>0</v>
      </c>
      <c r="D1357" s="25">
        <v>1631366.67</v>
      </c>
      <c r="E1357" s="25">
        <v>766740.24000000022</v>
      </c>
      <c r="F1357" s="21">
        <v>0</v>
      </c>
      <c r="G1357" s="22">
        <f t="shared" si="21"/>
        <v>864626.4299999997</v>
      </c>
      <c r="H1357" s="21">
        <v>0</v>
      </c>
      <c r="I1357" s="21">
        <v>0</v>
      </c>
    </row>
    <row r="1358" spans="1:9" ht="15" x14ac:dyDescent="0.25">
      <c r="A1358" s="24" t="s">
        <v>1717</v>
      </c>
      <c r="B1358" s="20">
        <v>0</v>
      </c>
      <c r="C1358" s="21">
        <v>0</v>
      </c>
      <c r="D1358" s="25">
        <v>758398.30000000028</v>
      </c>
      <c r="E1358" s="25">
        <v>428957.24999999988</v>
      </c>
      <c r="F1358" s="21">
        <v>0</v>
      </c>
      <c r="G1358" s="22">
        <f t="shared" si="21"/>
        <v>329441.0500000004</v>
      </c>
      <c r="H1358" s="21">
        <v>0</v>
      </c>
      <c r="I1358" s="21">
        <v>0</v>
      </c>
    </row>
    <row r="1359" spans="1:9" ht="15" x14ac:dyDescent="0.25">
      <c r="A1359" s="24" t="s">
        <v>1718</v>
      </c>
      <c r="B1359" s="20">
        <v>0</v>
      </c>
      <c r="C1359" s="21">
        <v>0</v>
      </c>
      <c r="D1359" s="25">
        <v>615956.30999999994</v>
      </c>
      <c r="E1359" s="25">
        <v>136130.79999999999</v>
      </c>
      <c r="F1359" s="21">
        <v>0</v>
      </c>
      <c r="G1359" s="22">
        <f t="shared" si="21"/>
        <v>479825.50999999995</v>
      </c>
      <c r="H1359" s="21">
        <v>0</v>
      </c>
      <c r="I1359" s="21">
        <v>0</v>
      </c>
    </row>
    <row r="1360" spans="1:9" ht="15" x14ac:dyDescent="0.25">
      <c r="A1360" s="24" t="s">
        <v>1719</v>
      </c>
      <c r="B1360" s="20">
        <v>0</v>
      </c>
      <c r="C1360" s="21">
        <v>0</v>
      </c>
      <c r="D1360" s="25">
        <v>888647.10000000021</v>
      </c>
      <c r="E1360" s="25">
        <v>383856.50000000006</v>
      </c>
      <c r="F1360" s="21">
        <v>0</v>
      </c>
      <c r="G1360" s="22">
        <f t="shared" si="21"/>
        <v>504790.60000000015</v>
      </c>
      <c r="H1360" s="21">
        <v>0</v>
      </c>
      <c r="I1360" s="21">
        <v>0</v>
      </c>
    </row>
    <row r="1361" spans="1:9" ht="15" x14ac:dyDescent="0.25">
      <c r="A1361" s="24" t="s">
        <v>1720</v>
      </c>
      <c r="B1361" s="20">
        <v>0</v>
      </c>
      <c r="C1361" s="21">
        <v>0</v>
      </c>
      <c r="D1361" s="25">
        <v>65166.200000000004</v>
      </c>
      <c r="E1361" s="25">
        <v>2949.2</v>
      </c>
      <c r="F1361" s="21">
        <v>0</v>
      </c>
      <c r="G1361" s="22">
        <f t="shared" si="21"/>
        <v>62217.000000000007</v>
      </c>
      <c r="H1361" s="21">
        <v>0</v>
      </c>
      <c r="I1361" s="21">
        <v>0</v>
      </c>
    </row>
    <row r="1362" spans="1:9" ht="15" x14ac:dyDescent="0.25">
      <c r="A1362" s="24" t="s">
        <v>1721</v>
      </c>
      <c r="B1362" s="20">
        <v>0</v>
      </c>
      <c r="C1362" s="21">
        <v>0</v>
      </c>
      <c r="D1362" s="25">
        <v>13940.3</v>
      </c>
      <c r="E1362" s="25">
        <v>1867.6</v>
      </c>
      <c r="F1362" s="21">
        <v>0</v>
      </c>
      <c r="G1362" s="22">
        <f t="shared" si="21"/>
        <v>12072.699999999999</v>
      </c>
      <c r="H1362" s="21">
        <v>0</v>
      </c>
      <c r="I1362" s="21">
        <v>0</v>
      </c>
    </row>
    <row r="1363" spans="1:9" ht="15" x14ac:dyDescent="0.25">
      <c r="A1363" s="24" t="s">
        <v>1722</v>
      </c>
      <c r="B1363" s="20">
        <v>0</v>
      </c>
      <c r="C1363" s="21">
        <v>0</v>
      </c>
      <c r="D1363" s="25">
        <v>26020.5</v>
      </c>
      <c r="E1363" s="25">
        <v>6467.2</v>
      </c>
      <c r="F1363" s="21">
        <v>0</v>
      </c>
      <c r="G1363" s="22">
        <f t="shared" si="21"/>
        <v>19553.3</v>
      </c>
      <c r="H1363" s="21">
        <v>0</v>
      </c>
      <c r="I1363" s="21">
        <v>0</v>
      </c>
    </row>
    <row r="1364" spans="1:9" ht="15" x14ac:dyDescent="0.25">
      <c r="A1364" s="24" t="s">
        <v>1723</v>
      </c>
      <c r="B1364" s="20">
        <v>0</v>
      </c>
      <c r="C1364" s="21">
        <v>0</v>
      </c>
      <c r="D1364" s="25">
        <v>46586.1</v>
      </c>
      <c r="E1364" s="25">
        <v>0</v>
      </c>
      <c r="F1364" s="21">
        <v>0</v>
      </c>
      <c r="G1364" s="22">
        <f t="shared" si="21"/>
        <v>46586.1</v>
      </c>
      <c r="H1364" s="21">
        <v>0</v>
      </c>
      <c r="I1364" s="21">
        <v>0</v>
      </c>
    </row>
    <row r="1365" spans="1:9" ht="15" x14ac:dyDescent="0.25">
      <c r="A1365" s="24" t="s">
        <v>1724</v>
      </c>
      <c r="B1365" s="20">
        <v>0</v>
      </c>
      <c r="C1365" s="21">
        <v>0</v>
      </c>
      <c r="D1365" s="25">
        <v>17451.5</v>
      </c>
      <c r="E1365" s="25">
        <v>0</v>
      </c>
      <c r="F1365" s="21">
        <v>0</v>
      </c>
      <c r="G1365" s="22">
        <f t="shared" si="21"/>
        <v>17451.5</v>
      </c>
      <c r="H1365" s="21">
        <v>0</v>
      </c>
      <c r="I1365" s="21">
        <v>0</v>
      </c>
    </row>
    <row r="1366" spans="1:9" ht="15" x14ac:dyDescent="0.25">
      <c r="A1366" s="24" t="s">
        <v>1725</v>
      </c>
      <c r="B1366" s="20">
        <v>0</v>
      </c>
      <c r="C1366" s="21">
        <v>0</v>
      </c>
      <c r="D1366" s="25">
        <v>117604.29999999999</v>
      </c>
      <c r="E1366" s="25">
        <v>91311</v>
      </c>
      <c r="F1366" s="21">
        <v>0</v>
      </c>
      <c r="G1366" s="22">
        <f t="shared" si="21"/>
        <v>26293.299999999988</v>
      </c>
      <c r="H1366" s="21">
        <v>0</v>
      </c>
      <c r="I1366" s="21">
        <v>0</v>
      </c>
    </row>
    <row r="1367" spans="1:9" ht="15" x14ac:dyDescent="0.25">
      <c r="A1367" s="24" t="s">
        <v>1726</v>
      </c>
      <c r="B1367" s="20">
        <v>0</v>
      </c>
      <c r="C1367" s="21">
        <v>0</v>
      </c>
      <c r="D1367" s="25">
        <v>127365.70000000001</v>
      </c>
      <c r="E1367" s="25">
        <v>114717.50000000001</v>
      </c>
      <c r="F1367" s="21">
        <v>0</v>
      </c>
      <c r="G1367" s="22">
        <f t="shared" si="21"/>
        <v>12648.199999999997</v>
      </c>
      <c r="H1367" s="21">
        <v>0</v>
      </c>
      <c r="I1367" s="21">
        <v>0</v>
      </c>
    </row>
    <row r="1368" spans="1:9" ht="15" x14ac:dyDescent="0.25">
      <c r="A1368" s="24" t="s">
        <v>1727</v>
      </c>
      <c r="B1368" s="20">
        <v>0</v>
      </c>
      <c r="C1368" s="21">
        <v>0</v>
      </c>
      <c r="D1368" s="25">
        <v>114093.1</v>
      </c>
      <c r="E1368" s="25">
        <v>101137</v>
      </c>
      <c r="F1368" s="21">
        <v>0</v>
      </c>
      <c r="G1368" s="22">
        <f t="shared" si="21"/>
        <v>12956.100000000006</v>
      </c>
      <c r="H1368" s="21">
        <v>0</v>
      </c>
      <c r="I1368" s="21">
        <v>0</v>
      </c>
    </row>
    <row r="1369" spans="1:9" ht="15" x14ac:dyDescent="0.25">
      <c r="A1369" s="24" t="s">
        <v>1728</v>
      </c>
      <c r="B1369" s="20">
        <v>0</v>
      </c>
      <c r="C1369" s="21">
        <v>0</v>
      </c>
      <c r="D1369" s="25">
        <v>121157.30000000002</v>
      </c>
      <c r="E1369" s="25">
        <v>114855.80000000002</v>
      </c>
      <c r="F1369" s="21">
        <v>0</v>
      </c>
      <c r="G1369" s="22">
        <f t="shared" si="21"/>
        <v>6301.5</v>
      </c>
      <c r="H1369" s="21">
        <v>0</v>
      </c>
      <c r="I1369" s="21">
        <v>0</v>
      </c>
    </row>
    <row r="1370" spans="1:9" ht="15" x14ac:dyDescent="0.25">
      <c r="A1370" s="24" t="s">
        <v>1729</v>
      </c>
      <c r="B1370" s="20">
        <v>0</v>
      </c>
      <c r="C1370" s="21">
        <v>0</v>
      </c>
      <c r="D1370" s="25">
        <v>128012.50000000001</v>
      </c>
      <c r="E1370" s="25">
        <v>88636.3</v>
      </c>
      <c r="F1370" s="21">
        <v>0</v>
      </c>
      <c r="G1370" s="22">
        <f t="shared" si="21"/>
        <v>39376.200000000012</v>
      </c>
      <c r="H1370" s="21">
        <v>0</v>
      </c>
      <c r="I1370" s="21">
        <v>0</v>
      </c>
    </row>
    <row r="1371" spans="1:9" ht="15" x14ac:dyDescent="0.25">
      <c r="A1371" s="24" t="s">
        <v>1730</v>
      </c>
      <c r="B1371" s="20">
        <v>0</v>
      </c>
      <c r="C1371" s="21">
        <v>0</v>
      </c>
      <c r="D1371" s="25">
        <v>116747.4</v>
      </c>
      <c r="E1371" s="25">
        <v>102792.29999999999</v>
      </c>
      <c r="F1371" s="21">
        <v>0</v>
      </c>
      <c r="G1371" s="22">
        <f t="shared" si="21"/>
        <v>13955.100000000006</v>
      </c>
      <c r="H1371" s="21">
        <v>0</v>
      </c>
      <c r="I1371" s="21">
        <v>0</v>
      </c>
    </row>
    <row r="1372" spans="1:9" ht="15" x14ac:dyDescent="0.25">
      <c r="A1372" s="24" t="s">
        <v>1731</v>
      </c>
      <c r="B1372" s="20">
        <v>0</v>
      </c>
      <c r="C1372" s="21">
        <v>0</v>
      </c>
      <c r="D1372" s="25">
        <v>133739.1</v>
      </c>
      <c r="E1372" s="25">
        <v>78227.900000000009</v>
      </c>
      <c r="F1372" s="21">
        <v>0</v>
      </c>
      <c r="G1372" s="22">
        <f t="shared" si="21"/>
        <v>55511.199999999997</v>
      </c>
      <c r="H1372" s="21">
        <v>0</v>
      </c>
      <c r="I1372" s="21">
        <v>0</v>
      </c>
    </row>
    <row r="1373" spans="1:9" ht="15" x14ac:dyDescent="0.25">
      <c r="A1373" s="24" t="s">
        <v>1732</v>
      </c>
      <c r="B1373" s="20">
        <v>0</v>
      </c>
      <c r="C1373" s="21">
        <v>0</v>
      </c>
      <c r="D1373" s="25">
        <v>142517.1</v>
      </c>
      <c r="E1373" s="25">
        <v>96279.8</v>
      </c>
      <c r="F1373" s="21">
        <v>0</v>
      </c>
      <c r="G1373" s="22">
        <f t="shared" si="21"/>
        <v>46237.3</v>
      </c>
      <c r="H1373" s="21">
        <v>0</v>
      </c>
      <c r="I1373" s="21">
        <v>0</v>
      </c>
    </row>
    <row r="1374" spans="1:9" ht="15" x14ac:dyDescent="0.25">
      <c r="A1374" s="24" t="s">
        <v>1733</v>
      </c>
      <c r="B1374" s="20">
        <v>0</v>
      </c>
      <c r="C1374" s="21">
        <v>0</v>
      </c>
      <c r="D1374" s="25">
        <v>133906.30000000002</v>
      </c>
      <c r="E1374" s="25">
        <v>97053.800000000017</v>
      </c>
      <c r="F1374" s="21">
        <v>0</v>
      </c>
      <c r="G1374" s="22">
        <f t="shared" si="21"/>
        <v>36852.5</v>
      </c>
      <c r="H1374" s="21">
        <v>0</v>
      </c>
      <c r="I1374" s="21">
        <v>0</v>
      </c>
    </row>
    <row r="1375" spans="1:9" ht="15" x14ac:dyDescent="0.25">
      <c r="A1375" s="24" t="s">
        <v>1734</v>
      </c>
      <c r="B1375" s="20">
        <v>0</v>
      </c>
      <c r="C1375" s="21">
        <v>0</v>
      </c>
      <c r="D1375" s="25">
        <v>122390.40000000001</v>
      </c>
      <c r="E1375" s="25">
        <v>106665.60000000002</v>
      </c>
      <c r="F1375" s="21">
        <v>0</v>
      </c>
      <c r="G1375" s="22">
        <f t="shared" si="21"/>
        <v>15724.799999999988</v>
      </c>
      <c r="H1375" s="21">
        <v>0</v>
      </c>
      <c r="I1375" s="21">
        <v>0</v>
      </c>
    </row>
    <row r="1376" spans="1:9" ht="15" x14ac:dyDescent="0.25">
      <c r="A1376" s="24" t="s">
        <v>1735</v>
      </c>
      <c r="B1376" s="20">
        <v>0</v>
      </c>
      <c r="C1376" s="21">
        <v>0</v>
      </c>
      <c r="D1376" s="25">
        <v>130917.59999999998</v>
      </c>
      <c r="E1376" s="25">
        <v>102931.79999999999</v>
      </c>
      <c r="F1376" s="21">
        <v>0</v>
      </c>
      <c r="G1376" s="22">
        <f t="shared" si="21"/>
        <v>27985.799999999988</v>
      </c>
      <c r="H1376" s="21">
        <v>0</v>
      </c>
      <c r="I1376" s="21">
        <v>0</v>
      </c>
    </row>
    <row r="1377" spans="1:9" ht="15" x14ac:dyDescent="0.25">
      <c r="A1377" s="24" t="s">
        <v>1736</v>
      </c>
      <c r="B1377" s="20">
        <v>0</v>
      </c>
      <c r="C1377" s="21">
        <v>0</v>
      </c>
      <c r="D1377" s="25">
        <v>124276.78</v>
      </c>
      <c r="E1377" s="25">
        <v>107671.98</v>
      </c>
      <c r="F1377" s="21">
        <v>0</v>
      </c>
      <c r="G1377" s="22">
        <f t="shared" si="21"/>
        <v>16604.800000000003</v>
      </c>
      <c r="H1377" s="21">
        <v>0</v>
      </c>
      <c r="I1377" s="21">
        <v>0</v>
      </c>
    </row>
    <row r="1378" spans="1:9" ht="15" x14ac:dyDescent="0.25">
      <c r="A1378" s="24" t="s">
        <v>1737</v>
      </c>
      <c r="B1378" s="20">
        <v>0</v>
      </c>
      <c r="C1378" s="21">
        <v>0</v>
      </c>
      <c r="D1378" s="25">
        <v>126842.10000000002</v>
      </c>
      <c r="E1378" s="25">
        <v>108006.80000000002</v>
      </c>
      <c r="F1378" s="21">
        <v>0</v>
      </c>
      <c r="G1378" s="22">
        <f t="shared" si="21"/>
        <v>18835.300000000003</v>
      </c>
      <c r="H1378" s="21">
        <v>0</v>
      </c>
      <c r="I1378" s="21">
        <v>0</v>
      </c>
    </row>
    <row r="1379" spans="1:9" ht="15" x14ac:dyDescent="0.25">
      <c r="A1379" s="24" t="s">
        <v>1738</v>
      </c>
      <c r="B1379" s="20">
        <v>0</v>
      </c>
      <c r="C1379" s="21">
        <v>0</v>
      </c>
      <c r="D1379" s="25">
        <v>123581.7</v>
      </c>
      <c r="E1379" s="25">
        <v>97843.749999999985</v>
      </c>
      <c r="F1379" s="21">
        <v>0</v>
      </c>
      <c r="G1379" s="22">
        <f t="shared" si="21"/>
        <v>25737.950000000012</v>
      </c>
      <c r="H1379" s="21">
        <v>0</v>
      </c>
      <c r="I1379" s="21">
        <v>0</v>
      </c>
    </row>
    <row r="1380" spans="1:9" ht="15" x14ac:dyDescent="0.25">
      <c r="A1380" s="24" t="s">
        <v>1739</v>
      </c>
      <c r="B1380" s="20">
        <v>0</v>
      </c>
      <c r="C1380" s="21">
        <v>0</v>
      </c>
      <c r="D1380" s="25">
        <v>166712.79999999999</v>
      </c>
      <c r="E1380" s="25">
        <v>119294.9</v>
      </c>
      <c r="F1380" s="21">
        <v>0</v>
      </c>
      <c r="G1380" s="22">
        <f t="shared" si="21"/>
        <v>47417.899999999994</v>
      </c>
      <c r="H1380" s="21">
        <v>0</v>
      </c>
      <c r="I1380" s="21">
        <v>0</v>
      </c>
    </row>
    <row r="1381" spans="1:9" ht="15" x14ac:dyDescent="0.25">
      <c r="A1381" s="24" t="s">
        <v>1740</v>
      </c>
      <c r="B1381" s="20">
        <v>0</v>
      </c>
      <c r="C1381" s="21">
        <v>0</v>
      </c>
      <c r="D1381" s="25">
        <v>142287.19999999998</v>
      </c>
      <c r="E1381" s="25">
        <v>129135.4</v>
      </c>
      <c r="F1381" s="21">
        <v>0</v>
      </c>
      <c r="G1381" s="22">
        <f t="shared" si="21"/>
        <v>13151.799999999988</v>
      </c>
      <c r="H1381" s="21">
        <v>0</v>
      </c>
      <c r="I1381" s="21">
        <v>0</v>
      </c>
    </row>
    <row r="1382" spans="1:9" ht="15" x14ac:dyDescent="0.25">
      <c r="A1382" s="24" t="s">
        <v>1741</v>
      </c>
      <c r="B1382" s="20">
        <v>0</v>
      </c>
      <c r="C1382" s="21">
        <v>0</v>
      </c>
      <c r="D1382" s="25">
        <v>526847.20000000019</v>
      </c>
      <c r="E1382" s="25">
        <v>464286.00000000006</v>
      </c>
      <c r="F1382" s="21">
        <v>0</v>
      </c>
      <c r="G1382" s="22">
        <f t="shared" si="21"/>
        <v>62561.200000000128</v>
      </c>
      <c r="H1382" s="21">
        <v>0</v>
      </c>
      <c r="I1382" s="21">
        <v>0</v>
      </c>
    </row>
    <row r="1383" spans="1:9" ht="15" x14ac:dyDescent="0.25">
      <c r="A1383" s="24" t="s">
        <v>1742</v>
      </c>
      <c r="B1383" s="20">
        <v>0</v>
      </c>
      <c r="C1383" s="21">
        <v>0</v>
      </c>
      <c r="D1383" s="25">
        <v>1063787.4099999999</v>
      </c>
      <c r="E1383" s="25">
        <v>994330.30999999994</v>
      </c>
      <c r="F1383" s="21">
        <v>0</v>
      </c>
      <c r="G1383" s="22">
        <f t="shared" si="21"/>
        <v>69457.099999999977</v>
      </c>
      <c r="H1383" s="21">
        <v>0</v>
      </c>
      <c r="I1383" s="21">
        <v>0</v>
      </c>
    </row>
    <row r="1384" spans="1:9" ht="15" x14ac:dyDescent="0.25">
      <c r="A1384" s="24" t="s">
        <v>1743</v>
      </c>
      <c r="B1384" s="20">
        <v>0</v>
      </c>
      <c r="C1384" s="21">
        <v>0</v>
      </c>
      <c r="D1384" s="25">
        <v>852847.40000000061</v>
      </c>
      <c r="E1384" s="25">
        <v>714982.15000000026</v>
      </c>
      <c r="F1384" s="21">
        <v>0</v>
      </c>
      <c r="G1384" s="22">
        <f t="shared" si="21"/>
        <v>137865.25000000035</v>
      </c>
      <c r="H1384" s="21">
        <v>0</v>
      </c>
      <c r="I1384" s="21">
        <v>0</v>
      </c>
    </row>
    <row r="1385" spans="1:9" ht="15" x14ac:dyDescent="0.25">
      <c r="A1385" s="24" t="s">
        <v>1744</v>
      </c>
      <c r="B1385" s="20">
        <v>0</v>
      </c>
      <c r="C1385" s="21">
        <v>0</v>
      </c>
      <c r="D1385" s="25">
        <v>439472.78000000032</v>
      </c>
      <c r="E1385" s="25">
        <v>263945.90000000002</v>
      </c>
      <c r="F1385" s="21">
        <v>0</v>
      </c>
      <c r="G1385" s="22">
        <f t="shared" si="21"/>
        <v>175526.8800000003</v>
      </c>
      <c r="H1385" s="21">
        <v>0</v>
      </c>
      <c r="I1385" s="21">
        <v>0</v>
      </c>
    </row>
    <row r="1386" spans="1:9" ht="15" x14ac:dyDescent="0.25">
      <c r="A1386" s="24" t="s">
        <v>1745</v>
      </c>
      <c r="B1386" s="20">
        <v>0</v>
      </c>
      <c r="C1386" s="21">
        <v>0</v>
      </c>
      <c r="D1386" s="25">
        <v>33093</v>
      </c>
      <c r="E1386" s="25">
        <v>12841.98</v>
      </c>
      <c r="F1386" s="21">
        <v>0</v>
      </c>
      <c r="G1386" s="22">
        <f t="shared" si="21"/>
        <v>20251.02</v>
      </c>
      <c r="H1386" s="21">
        <v>0</v>
      </c>
      <c r="I1386" s="21">
        <v>0</v>
      </c>
    </row>
    <row r="1387" spans="1:9" ht="15" x14ac:dyDescent="0.25">
      <c r="A1387" s="24" t="s">
        <v>1746</v>
      </c>
      <c r="B1387" s="20">
        <v>0</v>
      </c>
      <c r="C1387" s="21">
        <v>0</v>
      </c>
      <c r="D1387" s="25">
        <v>132128.5</v>
      </c>
      <c r="E1387" s="25">
        <v>50872.6</v>
      </c>
      <c r="F1387" s="21">
        <v>0</v>
      </c>
      <c r="G1387" s="22">
        <f t="shared" si="21"/>
        <v>81255.899999999994</v>
      </c>
      <c r="H1387" s="21">
        <v>0</v>
      </c>
      <c r="I1387" s="21">
        <v>0</v>
      </c>
    </row>
    <row r="1388" spans="1:9" ht="15" x14ac:dyDescent="0.25">
      <c r="A1388" s="24" t="s">
        <v>1747</v>
      </c>
      <c r="B1388" s="20">
        <v>0</v>
      </c>
      <c r="C1388" s="21">
        <v>0</v>
      </c>
      <c r="D1388" s="25">
        <v>736996.70000000007</v>
      </c>
      <c r="E1388" s="25">
        <v>589470.56000000017</v>
      </c>
      <c r="F1388" s="21">
        <v>0</v>
      </c>
      <c r="G1388" s="22">
        <f t="shared" si="21"/>
        <v>147526.1399999999</v>
      </c>
      <c r="H1388" s="21">
        <v>0</v>
      </c>
      <c r="I1388" s="21">
        <v>0</v>
      </c>
    </row>
    <row r="1389" spans="1:9" ht="15" x14ac:dyDescent="0.25">
      <c r="A1389" s="24" t="s">
        <v>1748</v>
      </c>
      <c r="B1389" s="20">
        <v>0</v>
      </c>
      <c r="C1389" s="21">
        <v>0</v>
      </c>
      <c r="D1389" s="25">
        <v>531773.76999999979</v>
      </c>
      <c r="E1389" s="25">
        <v>374216.73</v>
      </c>
      <c r="F1389" s="21">
        <v>0</v>
      </c>
      <c r="G1389" s="22">
        <f t="shared" si="21"/>
        <v>157557.0399999998</v>
      </c>
      <c r="H1389" s="21">
        <v>0</v>
      </c>
      <c r="I1389" s="21">
        <v>0</v>
      </c>
    </row>
    <row r="1390" spans="1:9" ht="15" x14ac:dyDescent="0.25">
      <c r="A1390" s="24" t="s">
        <v>1749</v>
      </c>
      <c r="B1390" s="20">
        <v>0</v>
      </c>
      <c r="C1390" s="21">
        <v>0</v>
      </c>
      <c r="D1390" s="25">
        <v>509919.04</v>
      </c>
      <c r="E1390" s="25">
        <v>387775.83999999997</v>
      </c>
      <c r="F1390" s="21">
        <v>0</v>
      </c>
      <c r="G1390" s="22">
        <f t="shared" si="21"/>
        <v>122143.20000000001</v>
      </c>
      <c r="H1390" s="21">
        <v>0</v>
      </c>
      <c r="I1390" s="21">
        <v>0</v>
      </c>
    </row>
    <row r="1391" spans="1:9" ht="15" x14ac:dyDescent="0.25">
      <c r="A1391" s="24" t="s">
        <v>1750</v>
      </c>
      <c r="B1391" s="20">
        <v>0</v>
      </c>
      <c r="C1391" s="21">
        <v>0</v>
      </c>
      <c r="D1391" s="25">
        <v>76180.5</v>
      </c>
      <c r="E1391" s="25">
        <v>44676.5</v>
      </c>
      <c r="F1391" s="21">
        <v>0</v>
      </c>
      <c r="G1391" s="22">
        <f t="shared" si="21"/>
        <v>31504</v>
      </c>
      <c r="H1391" s="21">
        <v>0</v>
      </c>
      <c r="I1391" s="21">
        <v>0</v>
      </c>
    </row>
    <row r="1392" spans="1:9" ht="15" x14ac:dyDescent="0.25">
      <c r="A1392" s="24" t="s">
        <v>1751</v>
      </c>
      <c r="B1392" s="20">
        <v>0</v>
      </c>
      <c r="C1392" s="21">
        <v>0</v>
      </c>
      <c r="D1392" s="25">
        <v>187452.09999999998</v>
      </c>
      <c r="E1392" s="25">
        <v>132104.60000000003</v>
      </c>
      <c r="F1392" s="21">
        <v>0</v>
      </c>
      <c r="G1392" s="22">
        <f t="shared" si="21"/>
        <v>55347.499999999942</v>
      </c>
      <c r="H1392" s="21">
        <v>0</v>
      </c>
      <c r="I1392" s="21">
        <v>0</v>
      </c>
    </row>
    <row r="1393" spans="1:9" ht="15" x14ac:dyDescent="0.25">
      <c r="A1393" s="24" t="s">
        <v>1752</v>
      </c>
      <c r="B1393" s="20">
        <v>0</v>
      </c>
      <c r="C1393" s="21">
        <v>0</v>
      </c>
      <c r="D1393" s="25">
        <v>353607.09999999992</v>
      </c>
      <c r="E1393" s="25">
        <v>304060.29999999993</v>
      </c>
      <c r="F1393" s="21">
        <v>0</v>
      </c>
      <c r="G1393" s="22">
        <f t="shared" si="21"/>
        <v>49546.799999999988</v>
      </c>
      <c r="H1393" s="21">
        <v>0</v>
      </c>
      <c r="I1393" s="21">
        <v>0</v>
      </c>
    </row>
    <row r="1394" spans="1:9" ht="15" x14ac:dyDescent="0.25">
      <c r="A1394" s="24" t="s">
        <v>1753</v>
      </c>
      <c r="B1394" s="20">
        <v>0</v>
      </c>
      <c r="C1394" s="21">
        <v>0</v>
      </c>
      <c r="D1394" s="25">
        <v>401472.54000000004</v>
      </c>
      <c r="E1394" s="25">
        <v>300589.04000000004</v>
      </c>
      <c r="F1394" s="21">
        <v>0</v>
      </c>
      <c r="G1394" s="22">
        <f t="shared" si="21"/>
        <v>100883.5</v>
      </c>
      <c r="H1394" s="21">
        <v>0</v>
      </c>
      <c r="I1394" s="21">
        <v>0</v>
      </c>
    </row>
    <row r="1395" spans="1:9" ht="15" x14ac:dyDescent="0.25">
      <c r="A1395" s="24" t="s">
        <v>1754</v>
      </c>
      <c r="B1395" s="20">
        <v>0</v>
      </c>
      <c r="C1395" s="21">
        <v>0</v>
      </c>
      <c r="D1395" s="25">
        <v>550067.1</v>
      </c>
      <c r="E1395" s="25">
        <v>462153.60000000009</v>
      </c>
      <c r="F1395" s="21">
        <v>0</v>
      </c>
      <c r="G1395" s="22">
        <f t="shared" si="21"/>
        <v>87913.499999999884</v>
      </c>
      <c r="H1395" s="21">
        <v>0</v>
      </c>
      <c r="I1395" s="21">
        <v>0</v>
      </c>
    </row>
    <row r="1396" spans="1:9" ht="15" x14ac:dyDescent="0.25">
      <c r="A1396" s="24" t="s">
        <v>1755</v>
      </c>
      <c r="B1396" s="20">
        <v>0</v>
      </c>
      <c r="C1396" s="21">
        <v>0</v>
      </c>
      <c r="D1396" s="25">
        <v>878740.50000000012</v>
      </c>
      <c r="E1396" s="25">
        <v>755152.89999999991</v>
      </c>
      <c r="F1396" s="21">
        <v>0</v>
      </c>
      <c r="G1396" s="22">
        <f t="shared" si="21"/>
        <v>123587.60000000021</v>
      </c>
      <c r="H1396" s="21">
        <v>0</v>
      </c>
      <c r="I1396" s="21">
        <v>0</v>
      </c>
    </row>
    <row r="1397" spans="1:9" ht="15" x14ac:dyDescent="0.25">
      <c r="A1397" s="24" t="s">
        <v>1756</v>
      </c>
      <c r="B1397" s="20">
        <v>0</v>
      </c>
      <c r="C1397" s="21">
        <v>0</v>
      </c>
      <c r="D1397" s="25">
        <v>798302.70000000007</v>
      </c>
      <c r="E1397" s="25">
        <v>670608.6</v>
      </c>
      <c r="F1397" s="21">
        <v>0</v>
      </c>
      <c r="G1397" s="22">
        <f t="shared" si="21"/>
        <v>127694.10000000009</v>
      </c>
      <c r="H1397" s="21">
        <v>0</v>
      </c>
      <c r="I1397" s="21">
        <v>0</v>
      </c>
    </row>
    <row r="1398" spans="1:9" ht="15" x14ac:dyDescent="0.25">
      <c r="A1398" s="24" t="s">
        <v>1757</v>
      </c>
      <c r="B1398" s="20">
        <v>0</v>
      </c>
      <c r="C1398" s="21">
        <v>0</v>
      </c>
      <c r="D1398" s="25">
        <v>797307.20000000019</v>
      </c>
      <c r="E1398" s="25">
        <v>644497.89999999991</v>
      </c>
      <c r="F1398" s="21">
        <v>0</v>
      </c>
      <c r="G1398" s="22">
        <f t="shared" si="21"/>
        <v>152809.30000000028</v>
      </c>
      <c r="H1398" s="21">
        <v>0</v>
      </c>
      <c r="I1398" s="21">
        <v>0</v>
      </c>
    </row>
    <row r="1399" spans="1:9" ht="15" x14ac:dyDescent="0.25">
      <c r="A1399" s="24" t="s">
        <v>1758</v>
      </c>
      <c r="B1399" s="20">
        <v>0</v>
      </c>
      <c r="C1399" s="21">
        <v>0</v>
      </c>
      <c r="D1399" s="25">
        <v>885177.70000000007</v>
      </c>
      <c r="E1399" s="25">
        <v>649177.09</v>
      </c>
      <c r="F1399" s="21">
        <v>0</v>
      </c>
      <c r="G1399" s="22">
        <f t="shared" si="21"/>
        <v>236000.6100000001</v>
      </c>
      <c r="H1399" s="21">
        <v>0</v>
      </c>
      <c r="I1399" s="21">
        <v>0</v>
      </c>
    </row>
    <row r="1400" spans="1:9" ht="15" x14ac:dyDescent="0.25">
      <c r="A1400" s="24" t="s">
        <v>1759</v>
      </c>
      <c r="B1400" s="20">
        <v>0</v>
      </c>
      <c r="C1400" s="21">
        <v>0</v>
      </c>
      <c r="D1400" s="25">
        <v>530764.28999999992</v>
      </c>
      <c r="E1400" s="25">
        <v>397106.04</v>
      </c>
      <c r="F1400" s="21">
        <v>0</v>
      </c>
      <c r="G1400" s="22">
        <f t="shared" si="21"/>
        <v>133658.24999999994</v>
      </c>
      <c r="H1400" s="21">
        <v>0</v>
      </c>
      <c r="I1400" s="21">
        <v>0</v>
      </c>
    </row>
    <row r="1401" spans="1:9" ht="15" x14ac:dyDescent="0.25">
      <c r="A1401" s="24" t="s">
        <v>1760</v>
      </c>
      <c r="B1401" s="20">
        <v>0</v>
      </c>
      <c r="C1401" s="21">
        <v>0</v>
      </c>
      <c r="D1401" s="25">
        <v>336702.60000000003</v>
      </c>
      <c r="E1401" s="25">
        <v>257756.19999999998</v>
      </c>
      <c r="F1401" s="21">
        <v>0</v>
      </c>
      <c r="G1401" s="22">
        <f t="shared" si="21"/>
        <v>78946.400000000052</v>
      </c>
      <c r="H1401" s="21">
        <v>0</v>
      </c>
      <c r="I1401" s="21">
        <v>0</v>
      </c>
    </row>
    <row r="1402" spans="1:9" ht="15" x14ac:dyDescent="0.25">
      <c r="A1402" s="24" t="s">
        <v>1761</v>
      </c>
      <c r="B1402" s="20">
        <v>0</v>
      </c>
      <c r="C1402" s="21">
        <v>0</v>
      </c>
      <c r="D1402" s="25">
        <v>692416.99999999988</v>
      </c>
      <c r="E1402" s="25">
        <v>562429.00000000012</v>
      </c>
      <c r="F1402" s="21">
        <v>0</v>
      </c>
      <c r="G1402" s="22">
        <f t="shared" si="21"/>
        <v>129987.99999999977</v>
      </c>
      <c r="H1402" s="21">
        <v>0</v>
      </c>
      <c r="I1402" s="21">
        <v>0</v>
      </c>
    </row>
    <row r="1403" spans="1:9" ht="15" x14ac:dyDescent="0.25">
      <c r="A1403" s="24" t="s">
        <v>1762</v>
      </c>
      <c r="B1403" s="20">
        <v>0</v>
      </c>
      <c r="C1403" s="21">
        <v>0</v>
      </c>
      <c r="D1403" s="25">
        <v>378812.5</v>
      </c>
      <c r="E1403" s="25">
        <v>332122.12</v>
      </c>
      <c r="F1403" s="21">
        <v>0</v>
      </c>
      <c r="G1403" s="22">
        <f t="shared" si="21"/>
        <v>46690.380000000005</v>
      </c>
      <c r="H1403" s="21">
        <v>0</v>
      </c>
      <c r="I1403" s="21">
        <v>0</v>
      </c>
    </row>
    <row r="1404" spans="1:9" ht="15" x14ac:dyDescent="0.25">
      <c r="A1404" s="24" t="s">
        <v>1763</v>
      </c>
      <c r="B1404" s="20">
        <v>0</v>
      </c>
      <c r="C1404" s="21">
        <v>0</v>
      </c>
      <c r="D1404" s="25">
        <v>793278.33999999962</v>
      </c>
      <c r="E1404" s="25">
        <v>486964.74000000005</v>
      </c>
      <c r="F1404" s="21">
        <v>0</v>
      </c>
      <c r="G1404" s="22">
        <f t="shared" si="21"/>
        <v>306313.59999999957</v>
      </c>
      <c r="H1404" s="21">
        <v>0</v>
      </c>
      <c r="I1404" s="21">
        <v>0</v>
      </c>
    </row>
    <row r="1405" spans="1:9" ht="15" x14ac:dyDescent="0.25">
      <c r="A1405" s="24" t="s">
        <v>1764</v>
      </c>
      <c r="B1405" s="20">
        <v>0</v>
      </c>
      <c r="C1405" s="21">
        <v>0</v>
      </c>
      <c r="D1405" s="25">
        <v>1349554.8000000014</v>
      </c>
      <c r="E1405" s="25">
        <v>1062174.3000000003</v>
      </c>
      <c r="F1405" s="21">
        <v>0</v>
      </c>
      <c r="G1405" s="22">
        <f t="shared" si="21"/>
        <v>287380.50000000116</v>
      </c>
      <c r="H1405" s="21">
        <v>0</v>
      </c>
      <c r="I1405" s="21">
        <v>0</v>
      </c>
    </row>
    <row r="1406" spans="1:9" ht="15" x14ac:dyDescent="0.25">
      <c r="A1406" s="24" t="s">
        <v>1765</v>
      </c>
      <c r="B1406" s="20">
        <v>0</v>
      </c>
      <c r="C1406" s="21">
        <v>0</v>
      </c>
      <c r="D1406" s="25">
        <v>1335206.3999999999</v>
      </c>
      <c r="E1406" s="25">
        <v>1095363.2</v>
      </c>
      <c r="F1406" s="21">
        <v>0</v>
      </c>
      <c r="G1406" s="22">
        <f t="shared" si="21"/>
        <v>239843.19999999995</v>
      </c>
      <c r="H1406" s="21">
        <v>0</v>
      </c>
      <c r="I1406" s="21">
        <v>0</v>
      </c>
    </row>
    <row r="1407" spans="1:9" ht="15" x14ac:dyDescent="0.25">
      <c r="A1407" s="24" t="s">
        <v>1766</v>
      </c>
      <c r="B1407" s="20">
        <v>0</v>
      </c>
      <c r="C1407" s="21">
        <v>0</v>
      </c>
      <c r="D1407" s="25">
        <v>1509516.4000000004</v>
      </c>
      <c r="E1407" s="25">
        <v>1257952.8799999999</v>
      </c>
      <c r="F1407" s="21">
        <v>0</v>
      </c>
      <c r="G1407" s="22">
        <f t="shared" si="21"/>
        <v>251563.52000000048</v>
      </c>
      <c r="H1407" s="21">
        <v>0</v>
      </c>
      <c r="I1407" s="21">
        <v>0</v>
      </c>
    </row>
    <row r="1408" spans="1:9" ht="15" x14ac:dyDescent="0.25">
      <c r="A1408" s="24" t="s">
        <v>1767</v>
      </c>
      <c r="B1408" s="20">
        <v>0</v>
      </c>
      <c r="C1408" s="21">
        <v>0</v>
      </c>
      <c r="D1408" s="25">
        <v>1698041.4000000008</v>
      </c>
      <c r="E1408" s="25">
        <v>1487559.2600000009</v>
      </c>
      <c r="F1408" s="21">
        <v>0</v>
      </c>
      <c r="G1408" s="22">
        <f t="shared" si="21"/>
        <v>210482.1399999999</v>
      </c>
      <c r="H1408" s="21">
        <v>0</v>
      </c>
      <c r="I1408" s="21">
        <v>0</v>
      </c>
    </row>
    <row r="1409" spans="1:9" ht="15" x14ac:dyDescent="0.25">
      <c r="A1409" s="24" t="s">
        <v>1768</v>
      </c>
      <c r="B1409" s="20">
        <v>0</v>
      </c>
      <c r="C1409" s="21">
        <v>0</v>
      </c>
      <c r="D1409" s="25">
        <v>1180996.8</v>
      </c>
      <c r="E1409" s="25">
        <v>1020484.71</v>
      </c>
      <c r="F1409" s="21">
        <v>0</v>
      </c>
      <c r="G1409" s="22">
        <f t="shared" si="21"/>
        <v>160512.09000000008</v>
      </c>
      <c r="H1409" s="21">
        <v>0</v>
      </c>
      <c r="I1409" s="21">
        <v>0</v>
      </c>
    </row>
    <row r="1410" spans="1:9" ht="15" x14ac:dyDescent="0.25">
      <c r="A1410" s="24" t="s">
        <v>1769</v>
      </c>
      <c r="B1410" s="20">
        <v>0</v>
      </c>
      <c r="C1410" s="21">
        <v>0</v>
      </c>
      <c r="D1410" s="25">
        <v>1246718.8500000001</v>
      </c>
      <c r="E1410" s="25">
        <v>1057445.6000000001</v>
      </c>
      <c r="F1410" s="21">
        <v>0</v>
      </c>
      <c r="G1410" s="22">
        <f t="shared" si="21"/>
        <v>189273.25</v>
      </c>
      <c r="H1410" s="21">
        <v>0</v>
      </c>
      <c r="I1410" s="21">
        <v>0</v>
      </c>
    </row>
    <row r="1411" spans="1:9" ht="15" x14ac:dyDescent="0.25">
      <c r="A1411" s="24" t="s">
        <v>1770</v>
      </c>
      <c r="B1411" s="20">
        <v>0</v>
      </c>
      <c r="C1411" s="21">
        <v>0</v>
      </c>
      <c r="D1411" s="25">
        <v>685245.99999999977</v>
      </c>
      <c r="E1411" s="25">
        <v>558478.29999999993</v>
      </c>
      <c r="F1411" s="21">
        <v>0</v>
      </c>
      <c r="G1411" s="22">
        <f t="shared" si="21"/>
        <v>126767.69999999984</v>
      </c>
      <c r="H1411" s="21">
        <v>0</v>
      </c>
      <c r="I1411" s="21">
        <v>0</v>
      </c>
    </row>
    <row r="1412" spans="1:9" ht="15" x14ac:dyDescent="0.25">
      <c r="A1412" s="24" t="s">
        <v>1771</v>
      </c>
      <c r="B1412" s="20">
        <v>0</v>
      </c>
      <c r="C1412" s="21">
        <v>0</v>
      </c>
      <c r="D1412" s="25">
        <v>521413.20000000013</v>
      </c>
      <c r="E1412" s="25">
        <v>430984.53</v>
      </c>
      <c r="F1412" s="21">
        <v>0</v>
      </c>
      <c r="G1412" s="22">
        <f t="shared" si="21"/>
        <v>90428.6700000001</v>
      </c>
      <c r="H1412" s="21">
        <v>0</v>
      </c>
      <c r="I1412" s="21">
        <v>0</v>
      </c>
    </row>
    <row r="1413" spans="1:9" ht="15" x14ac:dyDescent="0.25">
      <c r="A1413" s="24" t="s">
        <v>1772</v>
      </c>
      <c r="B1413" s="20">
        <v>0</v>
      </c>
      <c r="C1413" s="21">
        <v>0</v>
      </c>
      <c r="D1413" s="25">
        <v>534312.70000000019</v>
      </c>
      <c r="E1413" s="25">
        <v>446320.01000000024</v>
      </c>
      <c r="F1413" s="21">
        <v>0</v>
      </c>
      <c r="G1413" s="22">
        <f t="shared" ref="G1413:G1476" si="22">D1413-E1413</f>
        <v>87992.689999999944</v>
      </c>
      <c r="H1413" s="21">
        <v>0</v>
      </c>
      <c r="I1413" s="21">
        <v>0</v>
      </c>
    </row>
    <row r="1414" spans="1:9" ht="15" x14ac:dyDescent="0.25">
      <c r="A1414" s="24" t="s">
        <v>1773</v>
      </c>
      <c r="B1414" s="20">
        <v>0</v>
      </c>
      <c r="C1414" s="21">
        <v>0</v>
      </c>
      <c r="D1414" s="25">
        <v>2401530.4700000007</v>
      </c>
      <c r="E1414" s="25">
        <v>1958970.4699999995</v>
      </c>
      <c r="F1414" s="21">
        <v>0</v>
      </c>
      <c r="G1414" s="22">
        <f t="shared" si="22"/>
        <v>442560.00000000116</v>
      </c>
      <c r="H1414" s="21">
        <v>0</v>
      </c>
      <c r="I1414" s="21">
        <v>0</v>
      </c>
    </row>
    <row r="1415" spans="1:9" ht="15" x14ac:dyDescent="0.25">
      <c r="A1415" s="24" t="s">
        <v>1774</v>
      </c>
      <c r="B1415" s="20">
        <v>0</v>
      </c>
      <c r="C1415" s="21">
        <v>0</v>
      </c>
      <c r="D1415" s="25">
        <v>1269800.3999999999</v>
      </c>
      <c r="E1415" s="25">
        <v>1044449.3300000003</v>
      </c>
      <c r="F1415" s="21">
        <v>0</v>
      </c>
      <c r="G1415" s="22">
        <f t="shared" si="22"/>
        <v>225351.0699999996</v>
      </c>
      <c r="H1415" s="21">
        <v>0</v>
      </c>
      <c r="I1415" s="21">
        <v>0</v>
      </c>
    </row>
    <row r="1416" spans="1:9" ht="15" x14ac:dyDescent="0.25">
      <c r="A1416" s="24" t="s">
        <v>1775</v>
      </c>
      <c r="B1416" s="20">
        <v>0</v>
      </c>
      <c r="C1416" s="21">
        <v>0</v>
      </c>
      <c r="D1416" s="25">
        <v>629319.89999999991</v>
      </c>
      <c r="E1416" s="25">
        <v>509367.30000000005</v>
      </c>
      <c r="F1416" s="21">
        <v>0</v>
      </c>
      <c r="G1416" s="22">
        <f t="shared" si="22"/>
        <v>119952.59999999986</v>
      </c>
      <c r="H1416" s="21">
        <v>0</v>
      </c>
      <c r="I1416" s="21">
        <v>0</v>
      </c>
    </row>
    <row r="1417" spans="1:9" ht="15" x14ac:dyDescent="0.25">
      <c r="A1417" s="24" t="s">
        <v>1776</v>
      </c>
      <c r="B1417" s="20">
        <v>0</v>
      </c>
      <c r="C1417" s="21">
        <v>0</v>
      </c>
      <c r="D1417" s="25">
        <v>1189248.8199999996</v>
      </c>
      <c r="E1417" s="25">
        <v>1020450.2899999996</v>
      </c>
      <c r="F1417" s="21">
        <v>0</v>
      </c>
      <c r="G1417" s="22">
        <f t="shared" si="22"/>
        <v>168798.53000000003</v>
      </c>
      <c r="H1417" s="21">
        <v>0</v>
      </c>
      <c r="I1417" s="21">
        <v>0</v>
      </c>
    </row>
    <row r="1418" spans="1:9" ht="15" x14ac:dyDescent="0.25">
      <c r="A1418" s="24" t="s">
        <v>1777</v>
      </c>
      <c r="B1418" s="20">
        <v>0</v>
      </c>
      <c r="C1418" s="21">
        <v>0</v>
      </c>
      <c r="D1418" s="25">
        <v>956193.96</v>
      </c>
      <c r="E1418" s="25">
        <v>770233.55000000016</v>
      </c>
      <c r="F1418" s="21">
        <v>0</v>
      </c>
      <c r="G1418" s="22">
        <f t="shared" si="22"/>
        <v>185960.4099999998</v>
      </c>
      <c r="H1418" s="21">
        <v>0</v>
      </c>
      <c r="I1418" s="21">
        <v>0</v>
      </c>
    </row>
    <row r="1419" spans="1:9" ht="15" x14ac:dyDescent="0.25">
      <c r="A1419" s="24" t="s">
        <v>1778</v>
      </c>
      <c r="B1419" s="20">
        <v>0</v>
      </c>
      <c r="C1419" s="21">
        <v>0</v>
      </c>
      <c r="D1419" s="25">
        <v>2008881.4000000008</v>
      </c>
      <c r="E1419" s="25">
        <v>1703902.5000000005</v>
      </c>
      <c r="F1419" s="21">
        <v>0</v>
      </c>
      <c r="G1419" s="22">
        <f t="shared" si="22"/>
        <v>304978.90000000037</v>
      </c>
      <c r="H1419" s="21">
        <v>0</v>
      </c>
      <c r="I1419" s="21">
        <v>0</v>
      </c>
    </row>
    <row r="1420" spans="1:9" ht="15" x14ac:dyDescent="0.25">
      <c r="A1420" s="24" t="s">
        <v>1779</v>
      </c>
      <c r="B1420" s="20">
        <v>0</v>
      </c>
      <c r="C1420" s="21">
        <v>0</v>
      </c>
      <c r="D1420" s="25">
        <v>1632586.7800000005</v>
      </c>
      <c r="E1420" s="25">
        <v>1351663.42</v>
      </c>
      <c r="F1420" s="21">
        <v>0</v>
      </c>
      <c r="G1420" s="22">
        <f t="shared" si="22"/>
        <v>280923.36000000057</v>
      </c>
      <c r="H1420" s="21">
        <v>0</v>
      </c>
      <c r="I1420" s="21">
        <v>0</v>
      </c>
    </row>
    <row r="1421" spans="1:9" ht="15" x14ac:dyDescent="0.25">
      <c r="A1421" s="24" t="s">
        <v>1780</v>
      </c>
      <c r="B1421" s="20">
        <v>0</v>
      </c>
      <c r="C1421" s="21">
        <v>0</v>
      </c>
      <c r="D1421" s="25">
        <v>2440691.8900000006</v>
      </c>
      <c r="E1421" s="25">
        <v>2109864.5</v>
      </c>
      <c r="F1421" s="21">
        <v>0</v>
      </c>
      <c r="G1421" s="22">
        <f t="shared" si="22"/>
        <v>330827.3900000006</v>
      </c>
      <c r="H1421" s="21">
        <v>0</v>
      </c>
      <c r="I1421" s="21">
        <v>0</v>
      </c>
    </row>
    <row r="1422" spans="1:9" ht="15" x14ac:dyDescent="0.25">
      <c r="A1422" s="24" t="s">
        <v>1781</v>
      </c>
      <c r="B1422" s="20">
        <v>0</v>
      </c>
      <c r="C1422" s="21">
        <v>0</v>
      </c>
      <c r="D1422" s="25">
        <v>219931.83</v>
      </c>
      <c r="E1422" s="25">
        <v>66220.030000000013</v>
      </c>
      <c r="F1422" s="21">
        <v>0</v>
      </c>
      <c r="G1422" s="22">
        <f t="shared" si="22"/>
        <v>153711.79999999999</v>
      </c>
      <c r="H1422" s="21">
        <v>0</v>
      </c>
      <c r="I1422" s="21">
        <v>0</v>
      </c>
    </row>
    <row r="1423" spans="1:9" ht="15" x14ac:dyDescent="0.25">
      <c r="A1423" s="24" t="s">
        <v>1782</v>
      </c>
      <c r="B1423" s="20">
        <v>0</v>
      </c>
      <c r="C1423" s="21">
        <v>0</v>
      </c>
      <c r="D1423" s="25">
        <v>281733.30000000005</v>
      </c>
      <c r="E1423" s="25">
        <v>216321.40000000005</v>
      </c>
      <c r="F1423" s="21">
        <v>0</v>
      </c>
      <c r="G1423" s="22">
        <f t="shared" si="22"/>
        <v>65411.899999999994</v>
      </c>
      <c r="H1423" s="21">
        <v>0</v>
      </c>
      <c r="I1423" s="21">
        <v>0</v>
      </c>
    </row>
    <row r="1424" spans="1:9" ht="15" x14ac:dyDescent="0.25">
      <c r="A1424" s="24" t="s">
        <v>1783</v>
      </c>
      <c r="B1424" s="20">
        <v>0</v>
      </c>
      <c r="C1424" s="21">
        <v>0</v>
      </c>
      <c r="D1424" s="25">
        <v>85125.7</v>
      </c>
      <c r="E1424" s="25">
        <v>61462.799999999996</v>
      </c>
      <c r="F1424" s="21">
        <v>0</v>
      </c>
      <c r="G1424" s="22">
        <f t="shared" si="22"/>
        <v>23662.9</v>
      </c>
      <c r="H1424" s="21">
        <v>0</v>
      </c>
      <c r="I1424" s="21">
        <v>0</v>
      </c>
    </row>
    <row r="1425" spans="1:9" ht="15" x14ac:dyDescent="0.25">
      <c r="A1425" s="24" t="s">
        <v>1784</v>
      </c>
      <c r="B1425" s="20">
        <v>0</v>
      </c>
      <c r="C1425" s="21">
        <v>0</v>
      </c>
      <c r="D1425" s="25">
        <v>33042.899999999994</v>
      </c>
      <c r="E1425" s="25">
        <v>14355.099999999999</v>
      </c>
      <c r="F1425" s="21">
        <v>0</v>
      </c>
      <c r="G1425" s="22">
        <f t="shared" si="22"/>
        <v>18687.799999999996</v>
      </c>
      <c r="H1425" s="21">
        <v>0</v>
      </c>
      <c r="I1425" s="21">
        <v>0</v>
      </c>
    </row>
    <row r="1426" spans="1:9" ht="15" x14ac:dyDescent="0.25">
      <c r="A1426" s="24" t="s">
        <v>1785</v>
      </c>
      <c r="B1426" s="20">
        <v>0</v>
      </c>
      <c r="C1426" s="21">
        <v>0</v>
      </c>
      <c r="D1426" s="25">
        <v>101699.4</v>
      </c>
      <c r="E1426" s="25">
        <v>81590.099999999991</v>
      </c>
      <c r="F1426" s="21">
        <v>0</v>
      </c>
      <c r="G1426" s="22">
        <f t="shared" si="22"/>
        <v>20109.300000000003</v>
      </c>
      <c r="H1426" s="21">
        <v>0</v>
      </c>
      <c r="I1426" s="21">
        <v>0</v>
      </c>
    </row>
    <row r="1427" spans="1:9" ht="15" x14ac:dyDescent="0.25">
      <c r="A1427" s="24" t="s">
        <v>1786</v>
      </c>
      <c r="B1427" s="20">
        <v>0</v>
      </c>
      <c r="C1427" s="21">
        <v>0</v>
      </c>
      <c r="D1427" s="25">
        <v>107990.29999999999</v>
      </c>
      <c r="E1427" s="25">
        <v>62114.149999999994</v>
      </c>
      <c r="F1427" s="21">
        <v>0</v>
      </c>
      <c r="G1427" s="22">
        <f t="shared" si="22"/>
        <v>45876.149999999994</v>
      </c>
      <c r="H1427" s="21">
        <v>0</v>
      </c>
      <c r="I1427" s="21">
        <v>0</v>
      </c>
    </row>
    <row r="1428" spans="1:9" ht="15" x14ac:dyDescent="0.25">
      <c r="A1428" s="24" t="s">
        <v>1787</v>
      </c>
      <c r="B1428" s="20">
        <v>0</v>
      </c>
      <c r="C1428" s="21">
        <v>0</v>
      </c>
      <c r="D1428" s="25">
        <v>116308.5</v>
      </c>
      <c r="E1428" s="25">
        <v>88795.65</v>
      </c>
      <c r="F1428" s="21">
        <v>0</v>
      </c>
      <c r="G1428" s="22">
        <f t="shared" si="22"/>
        <v>27512.850000000006</v>
      </c>
      <c r="H1428" s="21">
        <v>0</v>
      </c>
      <c r="I1428" s="21">
        <v>0</v>
      </c>
    </row>
    <row r="1429" spans="1:9" ht="15" x14ac:dyDescent="0.25">
      <c r="A1429" s="24" t="s">
        <v>1788</v>
      </c>
      <c r="B1429" s="20">
        <v>0</v>
      </c>
      <c r="C1429" s="21">
        <v>0</v>
      </c>
      <c r="D1429" s="25">
        <v>123268.2</v>
      </c>
      <c r="E1429" s="25">
        <v>68573.7</v>
      </c>
      <c r="F1429" s="21">
        <v>0</v>
      </c>
      <c r="G1429" s="22">
        <f t="shared" si="22"/>
        <v>54694.5</v>
      </c>
      <c r="H1429" s="21">
        <v>0</v>
      </c>
      <c r="I1429" s="21">
        <v>0</v>
      </c>
    </row>
    <row r="1430" spans="1:9" ht="15" x14ac:dyDescent="0.25">
      <c r="A1430" s="24" t="s">
        <v>1789</v>
      </c>
      <c r="B1430" s="20">
        <v>0</v>
      </c>
      <c r="C1430" s="21">
        <v>0</v>
      </c>
      <c r="D1430" s="25">
        <v>135821.30000000002</v>
      </c>
      <c r="E1430" s="25">
        <v>71010.8</v>
      </c>
      <c r="F1430" s="21">
        <v>0</v>
      </c>
      <c r="G1430" s="22">
        <f t="shared" si="22"/>
        <v>64810.500000000015</v>
      </c>
      <c r="H1430" s="21">
        <v>0</v>
      </c>
      <c r="I1430" s="21">
        <v>0</v>
      </c>
    </row>
    <row r="1431" spans="1:9" ht="15" x14ac:dyDescent="0.25">
      <c r="A1431" s="24" t="s">
        <v>1790</v>
      </c>
      <c r="B1431" s="20">
        <v>0</v>
      </c>
      <c r="C1431" s="21">
        <v>0</v>
      </c>
      <c r="D1431" s="25">
        <v>777145.6</v>
      </c>
      <c r="E1431" s="25">
        <v>711339.21999999986</v>
      </c>
      <c r="F1431" s="21">
        <v>0</v>
      </c>
      <c r="G1431" s="22">
        <f t="shared" si="22"/>
        <v>65806.380000000121</v>
      </c>
      <c r="H1431" s="21">
        <v>0</v>
      </c>
      <c r="I1431" s="21">
        <v>0</v>
      </c>
    </row>
    <row r="1432" spans="1:9" ht="15" x14ac:dyDescent="0.25">
      <c r="A1432" s="24" t="s">
        <v>1791</v>
      </c>
      <c r="B1432" s="20">
        <v>0</v>
      </c>
      <c r="C1432" s="21">
        <v>0</v>
      </c>
      <c r="D1432" s="25">
        <v>201831.30000000005</v>
      </c>
      <c r="E1432" s="25">
        <v>186956.60000000006</v>
      </c>
      <c r="F1432" s="21">
        <v>0</v>
      </c>
      <c r="G1432" s="22">
        <f t="shared" si="22"/>
        <v>14874.699999999983</v>
      </c>
      <c r="H1432" s="21">
        <v>0</v>
      </c>
      <c r="I1432" s="21">
        <v>0</v>
      </c>
    </row>
    <row r="1433" spans="1:9" ht="15" x14ac:dyDescent="0.25">
      <c r="A1433" s="24" t="s">
        <v>1792</v>
      </c>
      <c r="B1433" s="20">
        <v>0</v>
      </c>
      <c r="C1433" s="21">
        <v>0</v>
      </c>
      <c r="D1433" s="25">
        <v>165342.79999999996</v>
      </c>
      <c r="E1433" s="25">
        <v>86750.16</v>
      </c>
      <c r="F1433" s="21">
        <v>0</v>
      </c>
      <c r="G1433" s="22">
        <f t="shared" si="22"/>
        <v>78592.639999999956</v>
      </c>
      <c r="H1433" s="21">
        <v>0</v>
      </c>
      <c r="I1433" s="21">
        <v>0</v>
      </c>
    </row>
    <row r="1434" spans="1:9" ht="15" x14ac:dyDescent="0.25">
      <c r="A1434" s="24" t="s">
        <v>1793</v>
      </c>
      <c r="B1434" s="20">
        <v>0</v>
      </c>
      <c r="C1434" s="21">
        <v>0</v>
      </c>
      <c r="D1434" s="25">
        <v>528394.84</v>
      </c>
      <c r="E1434" s="25">
        <v>435914.77</v>
      </c>
      <c r="F1434" s="21">
        <v>0</v>
      </c>
      <c r="G1434" s="22">
        <f t="shared" si="22"/>
        <v>92480.069999999949</v>
      </c>
      <c r="H1434" s="21">
        <v>0</v>
      </c>
      <c r="I1434" s="21">
        <v>0</v>
      </c>
    </row>
    <row r="1435" spans="1:9" ht="15" x14ac:dyDescent="0.25">
      <c r="A1435" s="24" t="s">
        <v>1794</v>
      </c>
      <c r="B1435" s="20">
        <v>0</v>
      </c>
      <c r="C1435" s="21">
        <v>0</v>
      </c>
      <c r="D1435" s="25">
        <v>203754.10000000003</v>
      </c>
      <c r="E1435" s="25">
        <v>179465.2</v>
      </c>
      <c r="F1435" s="21">
        <v>0</v>
      </c>
      <c r="G1435" s="22">
        <f t="shared" si="22"/>
        <v>24288.900000000023</v>
      </c>
      <c r="H1435" s="21">
        <v>0</v>
      </c>
      <c r="I1435" s="21">
        <v>0</v>
      </c>
    </row>
    <row r="1436" spans="1:9" ht="15" x14ac:dyDescent="0.25">
      <c r="A1436" s="24" t="s">
        <v>1795</v>
      </c>
      <c r="B1436" s="20">
        <v>0</v>
      </c>
      <c r="C1436" s="21">
        <v>0</v>
      </c>
      <c r="D1436" s="25">
        <v>276109.90000000008</v>
      </c>
      <c r="E1436" s="25">
        <v>183862.7</v>
      </c>
      <c r="F1436" s="21">
        <v>0</v>
      </c>
      <c r="G1436" s="22">
        <f t="shared" si="22"/>
        <v>92247.20000000007</v>
      </c>
      <c r="H1436" s="21">
        <v>0</v>
      </c>
      <c r="I1436" s="21">
        <v>0</v>
      </c>
    </row>
    <row r="1437" spans="1:9" ht="15" x14ac:dyDescent="0.25">
      <c r="A1437" s="24" t="s">
        <v>1796</v>
      </c>
      <c r="B1437" s="20">
        <v>0</v>
      </c>
      <c r="C1437" s="21">
        <v>0</v>
      </c>
      <c r="D1437" s="25">
        <v>134428.79999999999</v>
      </c>
      <c r="E1437" s="25">
        <v>102546.3</v>
      </c>
      <c r="F1437" s="21">
        <v>0</v>
      </c>
      <c r="G1437" s="22">
        <f t="shared" si="22"/>
        <v>31882.499999999985</v>
      </c>
      <c r="H1437" s="21">
        <v>0</v>
      </c>
      <c r="I1437" s="21">
        <v>0</v>
      </c>
    </row>
    <row r="1438" spans="1:9" ht="15" x14ac:dyDescent="0.25">
      <c r="A1438" s="24" t="s">
        <v>1797</v>
      </c>
      <c r="B1438" s="20">
        <v>0</v>
      </c>
      <c r="C1438" s="21">
        <v>0</v>
      </c>
      <c r="D1438" s="25">
        <v>299747.8</v>
      </c>
      <c r="E1438" s="25">
        <v>233734.59999999995</v>
      </c>
      <c r="F1438" s="21">
        <v>0</v>
      </c>
      <c r="G1438" s="22">
        <f t="shared" si="22"/>
        <v>66013.200000000041</v>
      </c>
      <c r="H1438" s="21">
        <v>0</v>
      </c>
      <c r="I1438" s="21">
        <v>0</v>
      </c>
    </row>
    <row r="1439" spans="1:9" ht="15" x14ac:dyDescent="0.25">
      <c r="A1439" s="24" t="s">
        <v>1798</v>
      </c>
      <c r="B1439" s="20">
        <v>0</v>
      </c>
      <c r="C1439" s="21">
        <v>0</v>
      </c>
      <c r="D1439" s="25">
        <v>606418.9800000001</v>
      </c>
      <c r="E1439" s="25">
        <v>422177.18999999989</v>
      </c>
      <c r="F1439" s="21">
        <v>0</v>
      </c>
      <c r="G1439" s="22">
        <f t="shared" si="22"/>
        <v>184241.79000000021</v>
      </c>
      <c r="H1439" s="21">
        <v>0</v>
      </c>
      <c r="I1439" s="21">
        <v>0</v>
      </c>
    </row>
    <row r="1440" spans="1:9" ht="15" x14ac:dyDescent="0.25">
      <c r="A1440" s="24" t="s">
        <v>1799</v>
      </c>
      <c r="B1440" s="20">
        <v>0</v>
      </c>
      <c r="C1440" s="21">
        <v>0</v>
      </c>
      <c r="D1440" s="25">
        <v>226618.69999999998</v>
      </c>
      <c r="E1440" s="25">
        <v>208079.69999999998</v>
      </c>
      <c r="F1440" s="21">
        <v>0</v>
      </c>
      <c r="G1440" s="22">
        <f t="shared" si="22"/>
        <v>18539</v>
      </c>
      <c r="H1440" s="21">
        <v>0</v>
      </c>
      <c r="I1440" s="21">
        <v>0</v>
      </c>
    </row>
    <row r="1441" spans="1:9" ht="15" x14ac:dyDescent="0.25">
      <c r="A1441" s="24" t="s">
        <v>1800</v>
      </c>
      <c r="B1441" s="20">
        <v>0</v>
      </c>
      <c r="C1441" s="21">
        <v>0</v>
      </c>
      <c r="D1441" s="25">
        <v>200639.99999999997</v>
      </c>
      <c r="E1441" s="25">
        <v>187085.9</v>
      </c>
      <c r="F1441" s="21">
        <v>0</v>
      </c>
      <c r="G1441" s="22">
        <f t="shared" si="22"/>
        <v>13554.099999999977</v>
      </c>
      <c r="H1441" s="21">
        <v>0</v>
      </c>
      <c r="I1441" s="21">
        <v>0</v>
      </c>
    </row>
    <row r="1442" spans="1:9" ht="15" x14ac:dyDescent="0.25">
      <c r="A1442" s="24" t="s">
        <v>1801</v>
      </c>
      <c r="B1442" s="20">
        <v>0</v>
      </c>
      <c r="C1442" s="21">
        <v>0</v>
      </c>
      <c r="D1442" s="25">
        <v>658370.9</v>
      </c>
      <c r="E1442" s="25">
        <v>551560.05000000005</v>
      </c>
      <c r="F1442" s="21">
        <v>0</v>
      </c>
      <c r="G1442" s="22">
        <f t="shared" si="22"/>
        <v>106810.84999999998</v>
      </c>
      <c r="H1442" s="21">
        <v>0</v>
      </c>
      <c r="I1442" s="21">
        <v>0</v>
      </c>
    </row>
    <row r="1443" spans="1:9" ht="15" x14ac:dyDescent="0.25">
      <c r="A1443" s="24" t="s">
        <v>1802</v>
      </c>
      <c r="B1443" s="20">
        <v>0</v>
      </c>
      <c r="C1443" s="21">
        <v>0</v>
      </c>
      <c r="D1443" s="25">
        <v>636998.16999999981</v>
      </c>
      <c r="E1443" s="25">
        <v>556123.97</v>
      </c>
      <c r="F1443" s="21">
        <v>0</v>
      </c>
      <c r="G1443" s="22">
        <f t="shared" si="22"/>
        <v>80874.199999999837</v>
      </c>
      <c r="H1443" s="21">
        <v>0</v>
      </c>
      <c r="I1443" s="21">
        <v>0</v>
      </c>
    </row>
    <row r="1444" spans="1:9" ht="15" x14ac:dyDescent="0.25">
      <c r="A1444" s="24" t="s">
        <v>1803</v>
      </c>
      <c r="B1444" s="20">
        <v>0</v>
      </c>
      <c r="C1444" s="21">
        <v>0</v>
      </c>
      <c r="D1444" s="25">
        <v>365300.70000000013</v>
      </c>
      <c r="E1444" s="25">
        <v>228699.26000000007</v>
      </c>
      <c r="F1444" s="21">
        <v>0</v>
      </c>
      <c r="G1444" s="22">
        <f t="shared" si="22"/>
        <v>136601.44000000006</v>
      </c>
      <c r="H1444" s="21">
        <v>0</v>
      </c>
      <c r="I1444" s="21">
        <v>0</v>
      </c>
    </row>
    <row r="1445" spans="1:9" ht="15" x14ac:dyDescent="0.25">
      <c r="A1445" s="24" t="s">
        <v>1804</v>
      </c>
      <c r="B1445" s="20">
        <v>0</v>
      </c>
      <c r="C1445" s="21">
        <v>0</v>
      </c>
      <c r="D1445" s="25">
        <v>645147.80000000005</v>
      </c>
      <c r="E1445" s="25">
        <v>552227.9</v>
      </c>
      <c r="F1445" s="21">
        <v>0</v>
      </c>
      <c r="G1445" s="22">
        <f t="shared" si="22"/>
        <v>92919.900000000023</v>
      </c>
      <c r="H1445" s="21">
        <v>0</v>
      </c>
      <c r="I1445" s="21">
        <v>0</v>
      </c>
    </row>
    <row r="1446" spans="1:9" ht="15" x14ac:dyDescent="0.25">
      <c r="A1446" s="24" t="s">
        <v>1805</v>
      </c>
      <c r="B1446" s="20">
        <v>0</v>
      </c>
      <c r="C1446" s="21">
        <v>0</v>
      </c>
      <c r="D1446" s="25">
        <v>657367.70000000019</v>
      </c>
      <c r="E1446" s="25">
        <v>541490.54</v>
      </c>
      <c r="F1446" s="21">
        <v>0</v>
      </c>
      <c r="G1446" s="22">
        <f t="shared" si="22"/>
        <v>115877.16000000015</v>
      </c>
      <c r="H1446" s="21">
        <v>0</v>
      </c>
      <c r="I1446" s="21">
        <v>0</v>
      </c>
    </row>
    <row r="1447" spans="1:9" ht="15" x14ac:dyDescent="0.25">
      <c r="A1447" s="24" t="s">
        <v>1806</v>
      </c>
      <c r="B1447" s="20">
        <v>0</v>
      </c>
      <c r="C1447" s="21">
        <v>0</v>
      </c>
      <c r="D1447" s="25">
        <v>185821.9</v>
      </c>
      <c r="E1447" s="25">
        <v>58731.6</v>
      </c>
      <c r="F1447" s="21">
        <v>0</v>
      </c>
      <c r="G1447" s="22">
        <f t="shared" si="22"/>
        <v>127090.29999999999</v>
      </c>
      <c r="H1447" s="21">
        <v>0</v>
      </c>
      <c r="I1447" s="21">
        <v>0</v>
      </c>
    </row>
    <row r="1448" spans="1:9" ht="15" x14ac:dyDescent="0.25">
      <c r="A1448" s="24" t="s">
        <v>1807</v>
      </c>
      <c r="B1448" s="20">
        <v>0</v>
      </c>
      <c r="C1448" s="21">
        <v>0</v>
      </c>
      <c r="D1448" s="25">
        <v>539867.9</v>
      </c>
      <c r="E1448" s="25">
        <v>424862</v>
      </c>
      <c r="F1448" s="21">
        <v>0</v>
      </c>
      <c r="G1448" s="22">
        <f t="shared" si="22"/>
        <v>115005.90000000002</v>
      </c>
      <c r="H1448" s="21">
        <v>0</v>
      </c>
      <c r="I1448" s="21">
        <v>0</v>
      </c>
    </row>
    <row r="1449" spans="1:9" ht="15" x14ac:dyDescent="0.25">
      <c r="A1449" s="24" t="s">
        <v>1808</v>
      </c>
      <c r="B1449" s="20">
        <v>0</v>
      </c>
      <c r="C1449" s="21">
        <v>0</v>
      </c>
      <c r="D1449" s="25">
        <v>521893.89999999991</v>
      </c>
      <c r="E1449" s="25">
        <v>455478.37</v>
      </c>
      <c r="F1449" s="21">
        <v>0</v>
      </c>
      <c r="G1449" s="22">
        <f t="shared" si="22"/>
        <v>66415.529999999912</v>
      </c>
      <c r="H1449" s="21">
        <v>0</v>
      </c>
      <c r="I1449" s="21">
        <v>0</v>
      </c>
    </row>
    <row r="1450" spans="1:9" ht="15" x14ac:dyDescent="0.25">
      <c r="A1450" s="24" t="s">
        <v>1809</v>
      </c>
      <c r="B1450" s="20">
        <v>0</v>
      </c>
      <c r="C1450" s="21">
        <v>0</v>
      </c>
      <c r="D1450" s="25">
        <v>1119689.8000000003</v>
      </c>
      <c r="E1450" s="25">
        <v>953660.60000000044</v>
      </c>
      <c r="F1450" s="21">
        <v>0</v>
      </c>
      <c r="G1450" s="22">
        <f t="shared" si="22"/>
        <v>166029.19999999984</v>
      </c>
      <c r="H1450" s="21">
        <v>0</v>
      </c>
      <c r="I1450" s="21">
        <v>0</v>
      </c>
    </row>
    <row r="1451" spans="1:9" ht="15" x14ac:dyDescent="0.25">
      <c r="A1451" s="24" t="s">
        <v>1810</v>
      </c>
      <c r="B1451" s="20">
        <v>0</v>
      </c>
      <c r="C1451" s="21">
        <v>0</v>
      </c>
      <c r="D1451" s="25">
        <v>778190.59999999986</v>
      </c>
      <c r="E1451" s="25">
        <v>662648.87</v>
      </c>
      <c r="F1451" s="21">
        <v>0</v>
      </c>
      <c r="G1451" s="22">
        <f t="shared" si="22"/>
        <v>115541.72999999986</v>
      </c>
      <c r="H1451" s="21">
        <v>0</v>
      </c>
      <c r="I1451" s="21">
        <v>0</v>
      </c>
    </row>
    <row r="1452" spans="1:9" ht="15" x14ac:dyDescent="0.25">
      <c r="A1452" s="24" t="s">
        <v>1811</v>
      </c>
      <c r="B1452" s="20">
        <v>0</v>
      </c>
      <c r="C1452" s="21">
        <v>0</v>
      </c>
      <c r="D1452" s="25">
        <v>641600.14999999967</v>
      </c>
      <c r="E1452" s="25">
        <v>559083.58999999985</v>
      </c>
      <c r="F1452" s="21">
        <v>0</v>
      </c>
      <c r="G1452" s="22">
        <f t="shared" si="22"/>
        <v>82516.559999999823</v>
      </c>
      <c r="H1452" s="21">
        <v>0</v>
      </c>
      <c r="I1452" s="21">
        <v>0</v>
      </c>
    </row>
    <row r="1453" spans="1:9" ht="15" x14ac:dyDescent="0.25">
      <c r="A1453" s="24" t="s">
        <v>1812</v>
      </c>
      <c r="B1453" s="20">
        <v>0</v>
      </c>
      <c r="C1453" s="21">
        <v>0</v>
      </c>
      <c r="D1453" s="25">
        <v>663585.91999999969</v>
      </c>
      <c r="E1453" s="25">
        <v>520179.91999999993</v>
      </c>
      <c r="F1453" s="21">
        <v>0</v>
      </c>
      <c r="G1453" s="22">
        <f t="shared" si="22"/>
        <v>143405.99999999977</v>
      </c>
      <c r="H1453" s="21">
        <v>0</v>
      </c>
      <c r="I1453" s="21">
        <v>0</v>
      </c>
    </row>
    <row r="1454" spans="1:9" ht="15" x14ac:dyDescent="0.25">
      <c r="A1454" s="24" t="s">
        <v>1813</v>
      </c>
      <c r="B1454" s="20">
        <v>0</v>
      </c>
      <c r="C1454" s="21">
        <v>0</v>
      </c>
      <c r="D1454" s="25">
        <v>672819.2000000003</v>
      </c>
      <c r="E1454" s="25">
        <v>524190.45000000007</v>
      </c>
      <c r="F1454" s="21">
        <v>0</v>
      </c>
      <c r="G1454" s="22">
        <f t="shared" si="22"/>
        <v>148628.75000000023</v>
      </c>
      <c r="H1454" s="21">
        <v>0</v>
      </c>
      <c r="I1454" s="21">
        <v>0</v>
      </c>
    </row>
    <row r="1455" spans="1:9" ht="15" x14ac:dyDescent="0.25">
      <c r="A1455" s="24" t="s">
        <v>1814</v>
      </c>
      <c r="B1455" s="20">
        <v>0</v>
      </c>
      <c r="C1455" s="21">
        <v>0</v>
      </c>
      <c r="D1455" s="25">
        <v>671726</v>
      </c>
      <c r="E1455" s="25">
        <v>543713.85</v>
      </c>
      <c r="F1455" s="21">
        <v>0</v>
      </c>
      <c r="G1455" s="22">
        <f t="shared" si="22"/>
        <v>128012.15000000002</v>
      </c>
      <c r="H1455" s="21">
        <v>0</v>
      </c>
      <c r="I1455" s="21">
        <v>0</v>
      </c>
    </row>
    <row r="1456" spans="1:9" ht="15" x14ac:dyDescent="0.25">
      <c r="A1456" s="24" t="s">
        <v>1815</v>
      </c>
      <c r="B1456" s="20">
        <v>0</v>
      </c>
      <c r="C1456" s="21">
        <v>0</v>
      </c>
      <c r="D1456" s="25">
        <v>502854.89999999979</v>
      </c>
      <c r="E1456" s="25">
        <v>421423.19999999978</v>
      </c>
      <c r="F1456" s="21">
        <v>0</v>
      </c>
      <c r="G1456" s="22">
        <f t="shared" si="22"/>
        <v>81431.700000000012</v>
      </c>
      <c r="H1456" s="21">
        <v>0</v>
      </c>
      <c r="I1456" s="21">
        <v>0</v>
      </c>
    </row>
    <row r="1457" spans="1:9" ht="15" x14ac:dyDescent="0.25">
      <c r="A1457" s="24" t="s">
        <v>1816</v>
      </c>
      <c r="B1457" s="20">
        <v>0</v>
      </c>
      <c r="C1457" s="21">
        <v>0</v>
      </c>
      <c r="D1457" s="25">
        <v>658412.69999999972</v>
      </c>
      <c r="E1457" s="25">
        <v>529196.54999999993</v>
      </c>
      <c r="F1457" s="21">
        <v>0</v>
      </c>
      <c r="G1457" s="22">
        <f t="shared" si="22"/>
        <v>129216.14999999979</v>
      </c>
      <c r="H1457" s="21">
        <v>0</v>
      </c>
      <c r="I1457" s="21">
        <v>0</v>
      </c>
    </row>
    <row r="1458" spans="1:9" ht="15" x14ac:dyDescent="0.25">
      <c r="A1458" s="24" t="s">
        <v>1817</v>
      </c>
      <c r="B1458" s="20">
        <v>0</v>
      </c>
      <c r="C1458" s="21">
        <v>0</v>
      </c>
      <c r="D1458" s="25">
        <v>666482.90000000014</v>
      </c>
      <c r="E1458" s="25">
        <v>490522.31</v>
      </c>
      <c r="F1458" s="21">
        <v>0</v>
      </c>
      <c r="G1458" s="22">
        <f t="shared" si="22"/>
        <v>175960.59000000014</v>
      </c>
      <c r="H1458" s="21">
        <v>0</v>
      </c>
      <c r="I1458" s="21">
        <v>0</v>
      </c>
    </row>
    <row r="1459" spans="1:9" ht="15" x14ac:dyDescent="0.25">
      <c r="A1459" s="24" t="s">
        <v>1818</v>
      </c>
      <c r="B1459" s="20">
        <v>0</v>
      </c>
      <c r="C1459" s="21">
        <v>0</v>
      </c>
      <c r="D1459" s="25">
        <v>657660.30000000005</v>
      </c>
      <c r="E1459" s="25">
        <v>520434.36999999976</v>
      </c>
      <c r="F1459" s="21">
        <v>0</v>
      </c>
      <c r="G1459" s="22">
        <f t="shared" si="22"/>
        <v>137225.93000000028</v>
      </c>
      <c r="H1459" s="21">
        <v>0</v>
      </c>
      <c r="I1459" s="21">
        <v>0</v>
      </c>
    </row>
    <row r="1460" spans="1:9" ht="15" x14ac:dyDescent="0.25">
      <c r="A1460" s="24" t="s">
        <v>1819</v>
      </c>
      <c r="B1460" s="20">
        <v>0</v>
      </c>
      <c r="C1460" s="21">
        <v>0</v>
      </c>
      <c r="D1460" s="25">
        <v>208707.86</v>
      </c>
      <c r="E1460" s="25">
        <v>152982.45999999996</v>
      </c>
      <c r="F1460" s="21">
        <v>0</v>
      </c>
      <c r="G1460" s="22">
        <f t="shared" si="22"/>
        <v>55725.400000000023</v>
      </c>
      <c r="H1460" s="21">
        <v>0</v>
      </c>
      <c r="I1460" s="21">
        <v>0</v>
      </c>
    </row>
    <row r="1461" spans="1:9" ht="15" x14ac:dyDescent="0.25">
      <c r="A1461" s="24" t="s">
        <v>1820</v>
      </c>
      <c r="B1461" s="20">
        <v>0</v>
      </c>
      <c r="C1461" s="21">
        <v>0</v>
      </c>
      <c r="D1461" s="25">
        <v>197905.55</v>
      </c>
      <c r="E1461" s="25">
        <v>152286.29999999999</v>
      </c>
      <c r="F1461" s="21">
        <v>0</v>
      </c>
      <c r="G1461" s="22">
        <f t="shared" si="22"/>
        <v>45619.25</v>
      </c>
      <c r="H1461" s="21">
        <v>0</v>
      </c>
      <c r="I1461" s="21">
        <v>0</v>
      </c>
    </row>
    <row r="1462" spans="1:9" ht="15" x14ac:dyDescent="0.25">
      <c r="A1462" s="24" t="s">
        <v>1821</v>
      </c>
      <c r="B1462" s="20">
        <v>0</v>
      </c>
      <c r="C1462" s="21">
        <v>0</v>
      </c>
      <c r="D1462" s="25">
        <v>435946.44999999995</v>
      </c>
      <c r="E1462" s="25">
        <v>350343.25000000006</v>
      </c>
      <c r="F1462" s="21">
        <v>0</v>
      </c>
      <c r="G1462" s="22">
        <f t="shared" si="22"/>
        <v>85603.199999999895</v>
      </c>
      <c r="H1462" s="21">
        <v>0</v>
      </c>
      <c r="I1462" s="21">
        <v>0</v>
      </c>
    </row>
    <row r="1463" spans="1:9" ht="15" x14ac:dyDescent="0.25">
      <c r="A1463" s="24" t="s">
        <v>1822</v>
      </c>
      <c r="B1463" s="20">
        <v>0</v>
      </c>
      <c r="C1463" s="21">
        <v>0</v>
      </c>
      <c r="D1463" s="25">
        <v>408795.85000000003</v>
      </c>
      <c r="E1463" s="25">
        <v>344610.95</v>
      </c>
      <c r="F1463" s="21">
        <v>0</v>
      </c>
      <c r="G1463" s="22">
        <f t="shared" si="22"/>
        <v>64184.900000000023</v>
      </c>
      <c r="H1463" s="21">
        <v>0</v>
      </c>
      <c r="I1463" s="21">
        <v>0</v>
      </c>
    </row>
    <row r="1464" spans="1:9" ht="15" x14ac:dyDescent="0.25">
      <c r="A1464" s="24" t="s">
        <v>1823</v>
      </c>
      <c r="B1464" s="20">
        <v>0</v>
      </c>
      <c r="C1464" s="21">
        <v>0</v>
      </c>
      <c r="D1464" s="25">
        <v>48452.30999999999</v>
      </c>
      <c r="E1464" s="25">
        <v>22814.210000000003</v>
      </c>
      <c r="F1464" s="21">
        <v>0</v>
      </c>
      <c r="G1464" s="22">
        <f t="shared" si="22"/>
        <v>25638.099999999988</v>
      </c>
      <c r="H1464" s="21">
        <v>0</v>
      </c>
      <c r="I1464" s="21">
        <v>0</v>
      </c>
    </row>
    <row r="1465" spans="1:9" ht="15" x14ac:dyDescent="0.25">
      <c r="A1465" s="24" t="s">
        <v>1824</v>
      </c>
      <c r="B1465" s="20">
        <v>0</v>
      </c>
      <c r="C1465" s="21">
        <v>0</v>
      </c>
      <c r="D1465" s="25">
        <v>6144.6</v>
      </c>
      <c r="E1465" s="25">
        <v>0</v>
      </c>
      <c r="F1465" s="21">
        <v>0</v>
      </c>
      <c r="G1465" s="22">
        <f t="shared" si="22"/>
        <v>6144.6</v>
      </c>
      <c r="H1465" s="21">
        <v>0</v>
      </c>
      <c r="I1465" s="21">
        <v>0</v>
      </c>
    </row>
    <row r="1466" spans="1:9" ht="15" x14ac:dyDescent="0.25">
      <c r="A1466" s="24" t="s">
        <v>1825</v>
      </c>
      <c r="B1466" s="20">
        <v>0</v>
      </c>
      <c r="C1466" s="21">
        <v>0</v>
      </c>
      <c r="D1466" s="25">
        <v>353927.59</v>
      </c>
      <c r="E1466" s="25">
        <v>285572.94000000006</v>
      </c>
      <c r="F1466" s="21">
        <v>0</v>
      </c>
      <c r="G1466" s="22">
        <f t="shared" si="22"/>
        <v>68354.649999999965</v>
      </c>
      <c r="H1466" s="21">
        <v>0</v>
      </c>
      <c r="I1466" s="21">
        <v>0</v>
      </c>
    </row>
    <row r="1467" spans="1:9" ht="15" x14ac:dyDescent="0.25">
      <c r="A1467" s="24" t="s">
        <v>1826</v>
      </c>
      <c r="B1467" s="20">
        <v>0</v>
      </c>
      <c r="C1467" s="21">
        <v>0</v>
      </c>
      <c r="D1467" s="25">
        <v>56938.380000000005</v>
      </c>
      <c r="E1467" s="25">
        <v>51807.280000000006</v>
      </c>
      <c r="F1467" s="21">
        <v>0</v>
      </c>
      <c r="G1467" s="22">
        <f t="shared" si="22"/>
        <v>5131.0999999999985</v>
      </c>
      <c r="H1467" s="21">
        <v>0</v>
      </c>
      <c r="I1467" s="21">
        <v>0</v>
      </c>
    </row>
    <row r="1468" spans="1:9" ht="15" x14ac:dyDescent="0.25">
      <c r="A1468" s="24" t="s">
        <v>1827</v>
      </c>
      <c r="B1468" s="20">
        <v>0</v>
      </c>
      <c r="C1468" s="21">
        <v>0</v>
      </c>
      <c r="D1468" s="25">
        <v>46189</v>
      </c>
      <c r="E1468" s="25">
        <v>60.24</v>
      </c>
      <c r="F1468" s="21">
        <v>0</v>
      </c>
      <c r="G1468" s="22">
        <f t="shared" si="22"/>
        <v>46128.76</v>
      </c>
      <c r="H1468" s="21">
        <v>0</v>
      </c>
      <c r="I1468" s="21">
        <v>0</v>
      </c>
    </row>
    <row r="1469" spans="1:9" ht="15" x14ac:dyDescent="0.25">
      <c r="A1469" s="24" t="s">
        <v>1828</v>
      </c>
      <c r="B1469" s="20">
        <v>0</v>
      </c>
      <c r="C1469" s="21">
        <v>0</v>
      </c>
      <c r="D1469" s="25">
        <v>2078491.1600000004</v>
      </c>
      <c r="E1469" s="25">
        <v>1690061.2900000003</v>
      </c>
      <c r="F1469" s="21">
        <v>0</v>
      </c>
      <c r="G1469" s="22">
        <f t="shared" si="22"/>
        <v>388429.87000000011</v>
      </c>
      <c r="H1469" s="21">
        <v>0</v>
      </c>
      <c r="I1469" s="21">
        <v>0</v>
      </c>
    </row>
    <row r="1470" spans="1:9" ht="15" x14ac:dyDescent="0.25">
      <c r="A1470" s="24" t="s">
        <v>1829</v>
      </c>
      <c r="B1470" s="20">
        <v>0</v>
      </c>
      <c r="C1470" s="21">
        <v>0</v>
      </c>
      <c r="D1470" s="25">
        <v>206066.2</v>
      </c>
      <c r="E1470" s="25">
        <v>147439.69999999998</v>
      </c>
      <c r="F1470" s="21">
        <v>0</v>
      </c>
      <c r="G1470" s="22">
        <f t="shared" si="22"/>
        <v>58626.500000000029</v>
      </c>
      <c r="H1470" s="21">
        <v>0</v>
      </c>
      <c r="I1470" s="21">
        <v>0</v>
      </c>
    </row>
    <row r="1471" spans="1:9" ht="15" x14ac:dyDescent="0.25">
      <c r="A1471" s="24" t="s">
        <v>1830</v>
      </c>
      <c r="B1471" s="20">
        <v>0</v>
      </c>
      <c r="C1471" s="21">
        <v>0</v>
      </c>
      <c r="D1471" s="25">
        <v>762264.80000000016</v>
      </c>
      <c r="E1471" s="25">
        <v>579386.53999999992</v>
      </c>
      <c r="F1471" s="21">
        <v>0</v>
      </c>
      <c r="G1471" s="22">
        <f t="shared" si="22"/>
        <v>182878.26000000024</v>
      </c>
      <c r="H1471" s="21">
        <v>0</v>
      </c>
      <c r="I1471" s="21">
        <v>0</v>
      </c>
    </row>
    <row r="1472" spans="1:9" ht="15" x14ac:dyDescent="0.25">
      <c r="A1472" s="24" t="s">
        <v>1831</v>
      </c>
      <c r="B1472" s="20">
        <v>0</v>
      </c>
      <c r="C1472" s="21">
        <v>0</v>
      </c>
      <c r="D1472" s="25">
        <v>367756.39999999997</v>
      </c>
      <c r="E1472" s="25">
        <v>285515.2</v>
      </c>
      <c r="F1472" s="21">
        <v>0</v>
      </c>
      <c r="G1472" s="22">
        <f t="shared" si="22"/>
        <v>82241.199999999953</v>
      </c>
      <c r="H1472" s="21">
        <v>0</v>
      </c>
      <c r="I1472" s="21">
        <v>0</v>
      </c>
    </row>
    <row r="1473" spans="1:9" ht="15" x14ac:dyDescent="0.25">
      <c r="A1473" s="24" t="s">
        <v>1832</v>
      </c>
      <c r="B1473" s="20">
        <v>0</v>
      </c>
      <c r="C1473" s="21">
        <v>0</v>
      </c>
      <c r="D1473" s="25">
        <v>428343.45999999996</v>
      </c>
      <c r="E1473" s="25">
        <v>299254.46000000002</v>
      </c>
      <c r="F1473" s="21">
        <v>0</v>
      </c>
      <c r="G1473" s="22">
        <f t="shared" si="22"/>
        <v>129088.99999999994</v>
      </c>
      <c r="H1473" s="21">
        <v>0</v>
      </c>
      <c r="I1473" s="21">
        <v>0</v>
      </c>
    </row>
    <row r="1474" spans="1:9" ht="15" x14ac:dyDescent="0.25">
      <c r="A1474" s="24" t="s">
        <v>1833</v>
      </c>
      <c r="B1474" s="20">
        <v>0</v>
      </c>
      <c r="C1474" s="21">
        <v>0</v>
      </c>
      <c r="D1474" s="25">
        <v>77977.899999999994</v>
      </c>
      <c r="E1474" s="25">
        <v>42368</v>
      </c>
      <c r="F1474" s="21">
        <v>0</v>
      </c>
      <c r="G1474" s="22">
        <f t="shared" si="22"/>
        <v>35609.899999999994</v>
      </c>
      <c r="H1474" s="21">
        <v>0</v>
      </c>
      <c r="I1474" s="21">
        <v>0</v>
      </c>
    </row>
    <row r="1475" spans="1:9" ht="15" x14ac:dyDescent="0.25">
      <c r="A1475" s="24" t="s">
        <v>1834</v>
      </c>
      <c r="B1475" s="20">
        <v>0</v>
      </c>
      <c r="C1475" s="21">
        <v>0</v>
      </c>
      <c r="D1475" s="25">
        <v>166719.29999999999</v>
      </c>
      <c r="E1475" s="25">
        <v>90139.4</v>
      </c>
      <c r="F1475" s="21">
        <v>0</v>
      </c>
      <c r="G1475" s="22">
        <f t="shared" si="22"/>
        <v>76579.899999999994</v>
      </c>
      <c r="H1475" s="21">
        <v>0</v>
      </c>
      <c r="I1475" s="21">
        <v>0</v>
      </c>
    </row>
    <row r="1476" spans="1:9" ht="15" x14ac:dyDescent="0.25">
      <c r="A1476" s="24" t="s">
        <v>1835</v>
      </c>
      <c r="B1476" s="20">
        <v>0</v>
      </c>
      <c r="C1476" s="21">
        <v>0</v>
      </c>
      <c r="D1476" s="25">
        <v>76870.200000000012</v>
      </c>
      <c r="E1476" s="25">
        <v>52785.1</v>
      </c>
      <c r="F1476" s="21">
        <v>0</v>
      </c>
      <c r="G1476" s="22">
        <f t="shared" si="22"/>
        <v>24085.100000000013</v>
      </c>
      <c r="H1476" s="21">
        <v>0</v>
      </c>
      <c r="I1476" s="21">
        <v>0</v>
      </c>
    </row>
    <row r="1477" spans="1:9" ht="15" x14ac:dyDescent="0.25">
      <c r="A1477" s="24" t="s">
        <v>1836</v>
      </c>
      <c r="B1477" s="20">
        <v>0</v>
      </c>
      <c r="C1477" s="21">
        <v>0</v>
      </c>
      <c r="D1477" s="25">
        <v>77309.099999999991</v>
      </c>
      <c r="E1477" s="25">
        <v>75456.099999999991</v>
      </c>
      <c r="F1477" s="21">
        <v>0</v>
      </c>
      <c r="G1477" s="22">
        <f t="shared" ref="G1477:G1540" si="23">D1477-E1477</f>
        <v>1853</v>
      </c>
      <c r="H1477" s="21">
        <v>0</v>
      </c>
      <c r="I1477" s="21">
        <v>0</v>
      </c>
    </row>
    <row r="1478" spans="1:9" ht="15" x14ac:dyDescent="0.25">
      <c r="A1478" s="24" t="s">
        <v>1837</v>
      </c>
      <c r="B1478" s="20">
        <v>0</v>
      </c>
      <c r="C1478" s="21">
        <v>0</v>
      </c>
      <c r="D1478" s="25">
        <v>183230.30000000002</v>
      </c>
      <c r="E1478" s="25">
        <v>3757.33</v>
      </c>
      <c r="F1478" s="21">
        <v>0</v>
      </c>
      <c r="G1478" s="22">
        <f t="shared" si="23"/>
        <v>179472.97000000003</v>
      </c>
      <c r="H1478" s="21">
        <v>0</v>
      </c>
      <c r="I1478" s="21">
        <v>0</v>
      </c>
    </row>
    <row r="1479" spans="1:9" ht="15" x14ac:dyDescent="0.25">
      <c r="A1479" s="24" t="s">
        <v>1838</v>
      </c>
      <c r="B1479" s="20">
        <v>0</v>
      </c>
      <c r="C1479" s="21">
        <v>0</v>
      </c>
      <c r="D1479" s="25">
        <v>187473</v>
      </c>
      <c r="E1479" s="25">
        <v>120502.70999999999</v>
      </c>
      <c r="F1479" s="21">
        <v>0</v>
      </c>
      <c r="G1479" s="22">
        <f t="shared" si="23"/>
        <v>66970.290000000008</v>
      </c>
      <c r="H1479" s="21">
        <v>0</v>
      </c>
      <c r="I1479" s="21">
        <v>0</v>
      </c>
    </row>
    <row r="1480" spans="1:9" ht="15" x14ac:dyDescent="0.25">
      <c r="A1480" s="24" t="s">
        <v>1839</v>
      </c>
      <c r="B1480" s="20">
        <v>0</v>
      </c>
      <c r="C1480" s="21">
        <v>0</v>
      </c>
      <c r="D1480" s="25">
        <v>22676.5</v>
      </c>
      <c r="E1480" s="25">
        <v>542.5</v>
      </c>
      <c r="F1480" s="21">
        <v>0</v>
      </c>
      <c r="G1480" s="22">
        <f t="shared" si="23"/>
        <v>22134</v>
      </c>
      <c r="H1480" s="21">
        <v>0</v>
      </c>
      <c r="I1480" s="21">
        <v>0</v>
      </c>
    </row>
    <row r="1481" spans="1:9" ht="15" x14ac:dyDescent="0.25">
      <c r="A1481" s="24" t="s">
        <v>1840</v>
      </c>
      <c r="B1481" s="20">
        <v>0</v>
      </c>
      <c r="C1481" s="21">
        <v>0</v>
      </c>
      <c r="D1481" s="25">
        <v>540820.86</v>
      </c>
      <c r="E1481" s="25">
        <v>419707.26</v>
      </c>
      <c r="F1481" s="21">
        <v>0</v>
      </c>
      <c r="G1481" s="22">
        <f t="shared" si="23"/>
        <v>121113.59999999998</v>
      </c>
      <c r="H1481" s="21">
        <v>0</v>
      </c>
      <c r="I1481" s="21">
        <v>0</v>
      </c>
    </row>
    <row r="1482" spans="1:9" ht="15" x14ac:dyDescent="0.25">
      <c r="A1482" s="24" t="s">
        <v>1841</v>
      </c>
      <c r="B1482" s="20">
        <v>0</v>
      </c>
      <c r="C1482" s="21">
        <v>0</v>
      </c>
      <c r="D1482" s="25">
        <v>1009622.6799999998</v>
      </c>
      <c r="E1482" s="25">
        <v>855025.37999999989</v>
      </c>
      <c r="F1482" s="21">
        <v>0</v>
      </c>
      <c r="G1482" s="22">
        <f t="shared" si="23"/>
        <v>154597.29999999993</v>
      </c>
      <c r="H1482" s="21">
        <v>0</v>
      </c>
      <c r="I1482" s="21">
        <v>0</v>
      </c>
    </row>
    <row r="1483" spans="1:9" ht="15" x14ac:dyDescent="0.25">
      <c r="A1483" s="24" t="s">
        <v>1842</v>
      </c>
      <c r="B1483" s="20">
        <v>0</v>
      </c>
      <c r="C1483" s="21">
        <v>0</v>
      </c>
      <c r="D1483" s="25">
        <v>19980.400000000001</v>
      </c>
      <c r="E1483" s="25">
        <v>17622.400000000001</v>
      </c>
      <c r="F1483" s="21">
        <v>0</v>
      </c>
      <c r="G1483" s="22">
        <f t="shared" si="23"/>
        <v>2358</v>
      </c>
      <c r="H1483" s="21">
        <v>0</v>
      </c>
      <c r="I1483" s="21">
        <v>0</v>
      </c>
    </row>
    <row r="1484" spans="1:9" ht="15" x14ac:dyDescent="0.25">
      <c r="A1484" s="24" t="s">
        <v>1843</v>
      </c>
      <c r="B1484" s="20">
        <v>0</v>
      </c>
      <c r="C1484" s="21">
        <v>0</v>
      </c>
      <c r="D1484" s="25">
        <v>121533.49999999999</v>
      </c>
      <c r="E1484" s="25">
        <v>93835.9</v>
      </c>
      <c r="F1484" s="21">
        <v>0</v>
      </c>
      <c r="G1484" s="22">
        <f t="shared" si="23"/>
        <v>27697.599999999991</v>
      </c>
      <c r="H1484" s="21">
        <v>0</v>
      </c>
      <c r="I1484" s="21">
        <v>0</v>
      </c>
    </row>
    <row r="1485" spans="1:9" ht="15" x14ac:dyDescent="0.25">
      <c r="A1485" s="24" t="s">
        <v>1844</v>
      </c>
      <c r="B1485" s="20">
        <v>0</v>
      </c>
      <c r="C1485" s="21">
        <v>0</v>
      </c>
      <c r="D1485" s="25">
        <v>77789.8</v>
      </c>
      <c r="E1485" s="25">
        <v>66996.930000000008</v>
      </c>
      <c r="F1485" s="21">
        <v>0</v>
      </c>
      <c r="G1485" s="22">
        <f t="shared" si="23"/>
        <v>10792.869999999995</v>
      </c>
      <c r="H1485" s="21">
        <v>0</v>
      </c>
      <c r="I1485" s="21">
        <v>0</v>
      </c>
    </row>
    <row r="1486" spans="1:9" ht="15" x14ac:dyDescent="0.25">
      <c r="A1486" s="24" t="s">
        <v>1845</v>
      </c>
      <c r="B1486" s="20">
        <v>0</v>
      </c>
      <c r="C1486" s="21">
        <v>0</v>
      </c>
      <c r="D1486" s="25">
        <v>158256</v>
      </c>
      <c r="E1486" s="25">
        <v>142110.79999999999</v>
      </c>
      <c r="F1486" s="21">
        <v>0</v>
      </c>
      <c r="G1486" s="22">
        <f t="shared" si="23"/>
        <v>16145.200000000012</v>
      </c>
      <c r="H1486" s="21">
        <v>0</v>
      </c>
      <c r="I1486" s="21">
        <v>0</v>
      </c>
    </row>
    <row r="1487" spans="1:9" ht="15" x14ac:dyDescent="0.25">
      <c r="A1487" s="24" t="s">
        <v>1846</v>
      </c>
      <c r="B1487" s="20">
        <v>0</v>
      </c>
      <c r="C1487" s="21">
        <v>0</v>
      </c>
      <c r="D1487" s="25">
        <v>80423.199999999997</v>
      </c>
      <c r="E1487" s="25">
        <v>29196.800000000003</v>
      </c>
      <c r="F1487" s="21">
        <v>0</v>
      </c>
      <c r="G1487" s="22">
        <f t="shared" si="23"/>
        <v>51226.399999999994</v>
      </c>
      <c r="H1487" s="21">
        <v>0</v>
      </c>
      <c r="I1487" s="21">
        <v>0</v>
      </c>
    </row>
    <row r="1488" spans="1:9" ht="15" x14ac:dyDescent="0.25">
      <c r="A1488" s="24" t="s">
        <v>1847</v>
      </c>
      <c r="B1488" s="20">
        <v>0</v>
      </c>
      <c r="C1488" s="21">
        <v>0</v>
      </c>
      <c r="D1488" s="25">
        <v>155934.90000000002</v>
      </c>
      <c r="E1488" s="25">
        <v>117094.00000000001</v>
      </c>
      <c r="F1488" s="21">
        <v>0</v>
      </c>
      <c r="G1488" s="22">
        <f t="shared" si="23"/>
        <v>38840.900000000009</v>
      </c>
      <c r="H1488" s="21">
        <v>0</v>
      </c>
      <c r="I1488" s="21">
        <v>0</v>
      </c>
    </row>
    <row r="1489" spans="1:9" ht="15" x14ac:dyDescent="0.25">
      <c r="A1489" s="24" t="s">
        <v>1848</v>
      </c>
      <c r="B1489" s="20">
        <v>0</v>
      </c>
      <c r="C1489" s="21">
        <v>0</v>
      </c>
      <c r="D1489" s="25">
        <v>184689.14</v>
      </c>
      <c r="E1489" s="25">
        <v>158574.04</v>
      </c>
      <c r="F1489" s="21">
        <v>0</v>
      </c>
      <c r="G1489" s="22">
        <f t="shared" si="23"/>
        <v>26115.100000000006</v>
      </c>
      <c r="H1489" s="21">
        <v>0</v>
      </c>
      <c r="I1489" s="21">
        <v>0</v>
      </c>
    </row>
    <row r="1490" spans="1:9" ht="15" x14ac:dyDescent="0.25">
      <c r="A1490" s="24" t="s">
        <v>1849</v>
      </c>
      <c r="B1490" s="20">
        <v>0</v>
      </c>
      <c r="C1490" s="21">
        <v>0</v>
      </c>
      <c r="D1490" s="25">
        <v>174285.09999999998</v>
      </c>
      <c r="E1490" s="25">
        <v>141959.5</v>
      </c>
      <c r="F1490" s="21">
        <v>0</v>
      </c>
      <c r="G1490" s="22">
        <f t="shared" si="23"/>
        <v>32325.599999999977</v>
      </c>
      <c r="H1490" s="21">
        <v>0</v>
      </c>
      <c r="I1490" s="21">
        <v>0</v>
      </c>
    </row>
    <row r="1491" spans="1:9" ht="15" x14ac:dyDescent="0.25">
      <c r="A1491" s="24" t="s">
        <v>1850</v>
      </c>
      <c r="B1491" s="20">
        <v>0</v>
      </c>
      <c r="C1491" s="21">
        <v>0</v>
      </c>
      <c r="D1491" s="25">
        <v>54653.500000000007</v>
      </c>
      <c r="E1491" s="25">
        <v>6923.2</v>
      </c>
      <c r="F1491" s="21">
        <v>0</v>
      </c>
      <c r="G1491" s="22">
        <f t="shared" si="23"/>
        <v>47730.30000000001</v>
      </c>
      <c r="H1491" s="21">
        <v>0</v>
      </c>
      <c r="I1491" s="21">
        <v>0</v>
      </c>
    </row>
    <row r="1492" spans="1:9" ht="15" x14ac:dyDescent="0.25">
      <c r="A1492" s="24" t="s">
        <v>1851</v>
      </c>
      <c r="B1492" s="20">
        <v>0</v>
      </c>
      <c r="C1492" s="21">
        <v>0</v>
      </c>
      <c r="D1492" s="25">
        <v>59077.599999999991</v>
      </c>
      <c r="E1492" s="25">
        <v>22896.600000000002</v>
      </c>
      <c r="F1492" s="21">
        <v>0</v>
      </c>
      <c r="G1492" s="22">
        <f t="shared" si="23"/>
        <v>36180.999999999985</v>
      </c>
      <c r="H1492" s="21">
        <v>0</v>
      </c>
      <c r="I1492" s="21">
        <v>0</v>
      </c>
    </row>
    <row r="1493" spans="1:9" ht="15" x14ac:dyDescent="0.25">
      <c r="A1493" s="24" t="s">
        <v>1852</v>
      </c>
      <c r="B1493" s="20">
        <v>0</v>
      </c>
      <c r="C1493" s="21">
        <v>0</v>
      </c>
      <c r="D1493" s="25">
        <v>51069.799999999996</v>
      </c>
      <c r="E1493" s="25">
        <v>14742.4</v>
      </c>
      <c r="F1493" s="21">
        <v>0</v>
      </c>
      <c r="G1493" s="22">
        <f t="shared" si="23"/>
        <v>36327.399999999994</v>
      </c>
      <c r="H1493" s="21">
        <v>0</v>
      </c>
      <c r="I1493" s="21">
        <v>0</v>
      </c>
    </row>
    <row r="1494" spans="1:9" ht="15" x14ac:dyDescent="0.25">
      <c r="A1494" s="24" t="s">
        <v>1853</v>
      </c>
      <c r="B1494" s="20">
        <v>0</v>
      </c>
      <c r="C1494" s="21">
        <v>0</v>
      </c>
      <c r="D1494" s="25">
        <v>10115.6</v>
      </c>
      <c r="E1494" s="25">
        <v>9873.6</v>
      </c>
      <c r="F1494" s="21">
        <v>0</v>
      </c>
      <c r="G1494" s="22">
        <f t="shared" si="23"/>
        <v>242</v>
      </c>
      <c r="H1494" s="21">
        <v>0</v>
      </c>
      <c r="I1494" s="21">
        <v>0</v>
      </c>
    </row>
    <row r="1495" spans="1:9" ht="15" x14ac:dyDescent="0.25">
      <c r="A1495" s="24" t="s">
        <v>1854</v>
      </c>
      <c r="B1495" s="20">
        <v>0</v>
      </c>
      <c r="C1495" s="21">
        <v>0</v>
      </c>
      <c r="D1495" s="25">
        <v>12101.1</v>
      </c>
      <c r="E1495" s="25">
        <v>106.8</v>
      </c>
      <c r="F1495" s="21">
        <v>0</v>
      </c>
      <c r="G1495" s="22">
        <f t="shared" si="23"/>
        <v>11994.300000000001</v>
      </c>
      <c r="H1495" s="21">
        <v>0</v>
      </c>
      <c r="I1495" s="21">
        <v>0</v>
      </c>
    </row>
    <row r="1496" spans="1:9" ht="15" x14ac:dyDescent="0.25">
      <c r="A1496" s="24" t="s">
        <v>1855</v>
      </c>
      <c r="B1496" s="20">
        <v>0</v>
      </c>
      <c r="C1496" s="21">
        <v>0</v>
      </c>
      <c r="D1496" s="25">
        <v>17284.3</v>
      </c>
      <c r="E1496" s="25">
        <v>13996.599999999999</v>
      </c>
      <c r="F1496" s="21">
        <v>0</v>
      </c>
      <c r="G1496" s="22">
        <f t="shared" si="23"/>
        <v>3287.7000000000007</v>
      </c>
      <c r="H1496" s="21">
        <v>0</v>
      </c>
      <c r="I1496" s="21">
        <v>0</v>
      </c>
    </row>
    <row r="1497" spans="1:9" ht="15" x14ac:dyDescent="0.25">
      <c r="A1497" s="24" t="s">
        <v>1856</v>
      </c>
      <c r="B1497" s="20">
        <v>0</v>
      </c>
      <c r="C1497" s="21">
        <v>0</v>
      </c>
      <c r="D1497" s="25">
        <v>13020.7</v>
      </c>
      <c r="E1497" s="25">
        <v>0</v>
      </c>
      <c r="F1497" s="21">
        <v>0</v>
      </c>
      <c r="G1497" s="22">
        <f t="shared" si="23"/>
        <v>13020.7</v>
      </c>
      <c r="H1497" s="21">
        <v>0</v>
      </c>
      <c r="I1497" s="21">
        <v>0</v>
      </c>
    </row>
    <row r="1498" spans="1:9" ht="15" x14ac:dyDescent="0.25">
      <c r="A1498" s="24" t="s">
        <v>1857</v>
      </c>
      <c r="B1498" s="20">
        <v>0</v>
      </c>
      <c r="C1498" s="21">
        <v>0</v>
      </c>
      <c r="D1498" s="25">
        <v>58227.399999999994</v>
      </c>
      <c r="E1498" s="25">
        <v>30572.6</v>
      </c>
      <c r="F1498" s="21">
        <v>0</v>
      </c>
      <c r="G1498" s="22">
        <f t="shared" si="23"/>
        <v>27654.799999999996</v>
      </c>
      <c r="H1498" s="21">
        <v>0</v>
      </c>
      <c r="I1498" s="21">
        <v>0</v>
      </c>
    </row>
    <row r="1499" spans="1:9" ht="15" x14ac:dyDescent="0.25">
      <c r="A1499" s="24" t="s">
        <v>1858</v>
      </c>
      <c r="B1499" s="20">
        <v>0</v>
      </c>
      <c r="C1499" s="21">
        <v>0</v>
      </c>
      <c r="D1499" s="25">
        <v>52438.1</v>
      </c>
      <c r="E1499" s="25">
        <v>10937.800000000001</v>
      </c>
      <c r="F1499" s="21">
        <v>0</v>
      </c>
      <c r="G1499" s="22">
        <f t="shared" si="23"/>
        <v>41500.299999999996</v>
      </c>
      <c r="H1499" s="21">
        <v>0</v>
      </c>
      <c r="I1499" s="21">
        <v>0</v>
      </c>
    </row>
    <row r="1500" spans="1:9" ht="15" x14ac:dyDescent="0.25">
      <c r="A1500" s="24" t="s">
        <v>1859</v>
      </c>
      <c r="B1500" s="20">
        <v>0</v>
      </c>
      <c r="C1500" s="21">
        <v>0</v>
      </c>
      <c r="D1500" s="25">
        <v>69292.600000000006</v>
      </c>
      <c r="E1500" s="25">
        <v>48396.7</v>
      </c>
      <c r="F1500" s="21">
        <v>0</v>
      </c>
      <c r="G1500" s="22">
        <f t="shared" si="23"/>
        <v>20895.900000000009</v>
      </c>
      <c r="H1500" s="21">
        <v>0</v>
      </c>
      <c r="I1500" s="21">
        <v>0</v>
      </c>
    </row>
    <row r="1501" spans="1:9" ht="15" x14ac:dyDescent="0.25">
      <c r="A1501" s="24" t="s">
        <v>1860</v>
      </c>
      <c r="B1501" s="20">
        <v>0</v>
      </c>
      <c r="C1501" s="21">
        <v>0</v>
      </c>
      <c r="D1501" s="25">
        <v>56848</v>
      </c>
      <c r="E1501" s="25">
        <v>27519.600000000002</v>
      </c>
      <c r="F1501" s="21">
        <v>0</v>
      </c>
      <c r="G1501" s="22">
        <f t="shared" si="23"/>
        <v>29328.399999999998</v>
      </c>
      <c r="H1501" s="21">
        <v>0</v>
      </c>
      <c r="I1501" s="21">
        <v>0</v>
      </c>
    </row>
    <row r="1502" spans="1:9" ht="15" x14ac:dyDescent="0.25">
      <c r="A1502" s="24" t="s">
        <v>1861</v>
      </c>
      <c r="B1502" s="20">
        <v>0</v>
      </c>
      <c r="C1502" s="21">
        <v>0</v>
      </c>
      <c r="D1502" s="25">
        <v>46209.899999999994</v>
      </c>
      <c r="E1502" s="25">
        <v>19198.399999999998</v>
      </c>
      <c r="F1502" s="21">
        <v>0</v>
      </c>
      <c r="G1502" s="22">
        <f t="shared" si="23"/>
        <v>27011.499999999996</v>
      </c>
      <c r="H1502" s="21">
        <v>0</v>
      </c>
      <c r="I1502" s="21">
        <v>0</v>
      </c>
    </row>
    <row r="1503" spans="1:9" ht="15" x14ac:dyDescent="0.25">
      <c r="A1503" s="24" t="s">
        <v>1862</v>
      </c>
      <c r="B1503" s="20">
        <v>0</v>
      </c>
      <c r="C1503" s="21">
        <v>0</v>
      </c>
      <c r="D1503" s="25">
        <v>136105.39999999997</v>
      </c>
      <c r="E1503" s="25">
        <v>124421.39999999997</v>
      </c>
      <c r="F1503" s="21">
        <v>0</v>
      </c>
      <c r="G1503" s="22">
        <f t="shared" si="23"/>
        <v>11684</v>
      </c>
      <c r="H1503" s="21">
        <v>0</v>
      </c>
      <c r="I1503" s="21">
        <v>0</v>
      </c>
    </row>
    <row r="1504" spans="1:9" ht="15" x14ac:dyDescent="0.25">
      <c r="A1504" s="24" t="s">
        <v>1863</v>
      </c>
      <c r="B1504" s="20">
        <v>0</v>
      </c>
      <c r="C1504" s="21">
        <v>0</v>
      </c>
      <c r="D1504" s="25">
        <v>175016.60000000003</v>
      </c>
      <c r="E1504" s="25">
        <v>152332.9</v>
      </c>
      <c r="F1504" s="21">
        <v>0</v>
      </c>
      <c r="G1504" s="22">
        <f t="shared" si="23"/>
        <v>22683.700000000041</v>
      </c>
      <c r="H1504" s="21">
        <v>0</v>
      </c>
      <c r="I1504" s="21">
        <v>0</v>
      </c>
    </row>
    <row r="1505" spans="1:9" ht="15" x14ac:dyDescent="0.25">
      <c r="A1505" s="24" t="s">
        <v>1864</v>
      </c>
      <c r="B1505" s="20">
        <v>0</v>
      </c>
      <c r="C1505" s="21">
        <v>0</v>
      </c>
      <c r="D1505" s="25">
        <v>181850.90000000002</v>
      </c>
      <c r="E1505" s="25">
        <v>134836</v>
      </c>
      <c r="F1505" s="21">
        <v>0</v>
      </c>
      <c r="G1505" s="22">
        <f t="shared" si="23"/>
        <v>47014.900000000023</v>
      </c>
      <c r="H1505" s="21">
        <v>0</v>
      </c>
      <c r="I1505" s="21">
        <v>0</v>
      </c>
    </row>
    <row r="1506" spans="1:9" ht="15" x14ac:dyDescent="0.25">
      <c r="A1506" s="24" t="s">
        <v>1865</v>
      </c>
      <c r="B1506" s="20">
        <v>0</v>
      </c>
      <c r="C1506" s="21">
        <v>0</v>
      </c>
      <c r="D1506" s="25">
        <v>146070.09999999998</v>
      </c>
      <c r="E1506" s="25">
        <v>131714.6</v>
      </c>
      <c r="F1506" s="21">
        <v>0</v>
      </c>
      <c r="G1506" s="22">
        <f t="shared" si="23"/>
        <v>14355.499999999971</v>
      </c>
      <c r="H1506" s="21">
        <v>0</v>
      </c>
      <c r="I1506" s="21">
        <v>0</v>
      </c>
    </row>
    <row r="1507" spans="1:9" ht="15" x14ac:dyDescent="0.25">
      <c r="A1507" s="24" t="s">
        <v>1866</v>
      </c>
      <c r="B1507" s="20">
        <v>0</v>
      </c>
      <c r="C1507" s="21">
        <v>0</v>
      </c>
      <c r="D1507" s="25">
        <v>139925.5</v>
      </c>
      <c r="E1507" s="25">
        <v>112133.8</v>
      </c>
      <c r="F1507" s="21">
        <v>0</v>
      </c>
      <c r="G1507" s="22">
        <f t="shared" si="23"/>
        <v>27791.699999999997</v>
      </c>
      <c r="H1507" s="21">
        <v>0</v>
      </c>
      <c r="I1507" s="21">
        <v>0</v>
      </c>
    </row>
    <row r="1508" spans="1:9" ht="15" x14ac:dyDescent="0.25">
      <c r="A1508" s="24" t="s">
        <v>1867</v>
      </c>
      <c r="B1508" s="20">
        <v>0</v>
      </c>
      <c r="C1508" s="21">
        <v>0</v>
      </c>
      <c r="D1508" s="25">
        <v>76368.600000000006</v>
      </c>
      <c r="E1508" s="25">
        <v>41538.910000000003</v>
      </c>
      <c r="F1508" s="21">
        <v>0</v>
      </c>
      <c r="G1508" s="22">
        <f t="shared" si="23"/>
        <v>34829.69</v>
      </c>
      <c r="H1508" s="21">
        <v>0</v>
      </c>
      <c r="I1508" s="21">
        <v>0</v>
      </c>
    </row>
    <row r="1509" spans="1:9" ht="15" x14ac:dyDescent="0.25">
      <c r="A1509" s="24" t="s">
        <v>1868</v>
      </c>
      <c r="B1509" s="20">
        <v>0</v>
      </c>
      <c r="C1509" s="21">
        <v>0</v>
      </c>
      <c r="D1509" s="25">
        <v>77141.899999999994</v>
      </c>
      <c r="E1509" s="25">
        <v>68920.2</v>
      </c>
      <c r="F1509" s="21">
        <v>0</v>
      </c>
      <c r="G1509" s="22">
        <f t="shared" si="23"/>
        <v>8221.6999999999971</v>
      </c>
      <c r="H1509" s="21">
        <v>0</v>
      </c>
      <c r="I1509" s="21">
        <v>0</v>
      </c>
    </row>
    <row r="1510" spans="1:9" ht="15" x14ac:dyDescent="0.25">
      <c r="A1510" s="24" t="s">
        <v>1869</v>
      </c>
      <c r="B1510" s="20">
        <v>0</v>
      </c>
      <c r="C1510" s="21">
        <v>0</v>
      </c>
      <c r="D1510" s="25">
        <v>57934.799999999996</v>
      </c>
      <c r="E1510" s="25">
        <v>27792.7</v>
      </c>
      <c r="F1510" s="21">
        <v>0</v>
      </c>
      <c r="G1510" s="22">
        <f t="shared" si="23"/>
        <v>30142.099999999995</v>
      </c>
      <c r="H1510" s="21">
        <v>0</v>
      </c>
      <c r="I1510" s="21">
        <v>0</v>
      </c>
    </row>
    <row r="1511" spans="1:9" ht="15" x14ac:dyDescent="0.25">
      <c r="A1511" s="24" t="s">
        <v>1870</v>
      </c>
      <c r="B1511" s="20">
        <v>0</v>
      </c>
      <c r="C1511" s="21">
        <v>0</v>
      </c>
      <c r="D1511" s="25">
        <v>76305.899999999994</v>
      </c>
      <c r="E1511" s="25">
        <v>35280.100000000006</v>
      </c>
      <c r="F1511" s="21">
        <v>0</v>
      </c>
      <c r="G1511" s="22">
        <f t="shared" si="23"/>
        <v>41025.799999999988</v>
      </c>
      <c r="H1511" s="21">
        <v>0</v>
      </c>
      <c r="I1511" s="21">
        <v>0</v>
      </c>
    </row>
    <row r="1512" spans="1:9" ht="15" x14ac:dyDescent="0.25">
      <c r="A1512" s="24" t="s">
        <v>1871</v>
      </c>
      <c r="B1512" s="20">
        <v>0</v>
      </c>
      <c r="C1512" s="21">
        <v>0</v>
      </c>
      <c r="D1512" s="25">
        <v>80776.41</v>
      </c>
      <c r="E1512" s="25">
        <v>57139.360000000001</v>
      </c>
      <c r="F1512" s="21">
        <v>0</v>
      </c>
      <c r="G1512" s="22">
        <f t="shared" si="23"/>
        <v>23637.050000000003</v>
      </c>
      <c r="H1512" s="21">
        <v>0</v>
      </c>
      <c r="I1512" s="21">
        <v>0</v>
      </c>
    </row>
    <row r="1513" spans="1:9" ht="15" x14ac:dyDescent="0.25">
      <c r="A1513" s="24" t="s">
        <v>1872</v>
      </c>
      <c r="B1513" s="20">
        <v>0</v>
      </c>
      <c r="C1513" s="21">
        <v>0</v>
      </c>
      <c r="D1513" s="25">
        <v>91542</v>
      </c>
      <c r="E1513" s="25">
        <v>74605.600000000006</v>
      </c>
      <c r="F1513" s="21">
        <v>0</v>
      </c>
      <c r="G1513" s="22">
        <f t="shared" si="23"/>
        <v>16936.399999999994</v>
      </c>
      <c r="H1513" s="21">
        <v>0</v>
      </c>
      <c r="I1513" s="21">
        <v>0</v>
      </c>
    </row>
    <row r="1514" spans="1:9" ht="15" x14ac:dyDescent="0.25">
      <c r="A1514" s="24" t="s">
        <v>1873</v>
      </c>
      <c r="B1514" s="20">
        <v>0</v>
      </c>
      <c r="C1514" s="21">
        <v>0</v>
      </c>
      <c r="D1514" s="25">
        <v>55008.800000000003</v>
      </c>
      <c r="E1514" s="25">
        <v>470.5</v>
      </c>
      <c r="F1514" s="21">
        <v>0</v>
      </c>
      <c r="G1514" s="22">
        <f t="shared" si="23"/>
        <v>54538.3</v>
      </c>
      <c r="H1514" s="21">
        <v>0</v>
      </c>
      <c r="I1514" s="21">
        <v>0</v>
      </c>
    </row>
    <row r="1515" spans="1:9" ht="15" x14ac:dyDescent="0.25">
      <c r="A1515" s="24" t="s">
        <v>1874</v>
      </c>
      <c r="B1515" s="20">
        <v>0</v>
      </c>
      <c r="C1515" s="21">
        <v>0</v>
      </c>
      <c r="D1515" s="25">
        <v>13062.5</v>
      </c>
      <c r="E1515" s="25">
        <v>0</v>
      </c>
      <c r="F1515" s="21">
        <v>0</v>
      </c>
      <c r="G1515" s="22">
        <f t="shared" si="23"/>
        <v>13062.5</v>
      </c>
      <c r="H1515" s="21">
        <v>0</v>
      </c>
      <c r="I1515" s="21">
        <v>0</v>
      </c>
    </row>
    <row r="1516" spans="1:9" ht="15" x14ac:dyDescent="0.25">
      <c r="A1516" s="24" t="s">
        <v>1875</v>
      </c>
      <c r="B1516" s="20">
        <v>0</v>
      </c>
      <c r="C1516" s="21">
        <v>0</v>
      </c>
      <c r="D1516" s="25">
        <v>775808.00000000035</v>
      </c>
      <c r="E1516" s="25">
        <v>662687.30000000016</v>
      </c>
      <c r="F1516" s="21">
        <v>0</v>
      </c>
      <c r="G1516" s="22">
        <f t="shared" si="23"/>
        <v>113120.70000000019</v>
      </c>
      <c r="H1516" s="21">
        <v>0</v>
      </c>
      <c r="I1516" s="21">
        <v>0</v>
      </c>
    </row>
    <row r="1517" spans="1:9" ht="15" x14ac:dyDescent="0.25">
      <c r="A1517" s="24" t="s">
        <v>1876</v>
      </c>
      <c r="B1517" s="20">
        <v>0</v>
      </c>
      <c r="C1517" s="21">
        <v>0</v>
      </c>
      <c r="D1517" s="25">
        <v>77497.200000000012</v>
      </c>
      <c r="E1517" s="25">
        <v>61011.200000000012</v>
      </c>
      <c r="F1517" s="21">
        <v>0</v>
      </c>
      <c r="G1517" s="22">
        <f t="shared" si="23"/>
        <v>16486</v>
      </c>
      <c r="H1517" s="21">
        <v>0</v>
      </c>
      <c r="I1517" s="21">
        <v>0</v>
      </c>
    </row>
    <row r="1518" spans="1:9" ht="15" x14ac:dyDescent="0.25">
      <c r="A1518" s="24" t="s">
        <v>1877</v>
      </c>
      <c r="B1518" s="20">
        <v>0</v>
      </c>
      <c r="C1518" s="21">
        <v>0</v>
      </c>
      <c r="D1518" s="25">
        <v>85230.200000000012</v>
      </c>
      <c r="E1518" s="25">
        <v>27307.5</v>
      </c>
      <c r="F1518" s="21">
        <v>0</v>
      </c>
      <c r="G1518" s="22">
        <f t="shared" si="23"/>
        <v>57922.700000000012</v>
      </c>
      <c r="H1518" s="21">
        <v>0</v>
      </c>
      <c r="I1518" s="21">
        <v>0</v>
      </c>
    </row>
    <row r="1519" spans="1:9" ht="15" x14ac:dyDescent="0.25">
      <c r="A1519" s="24" t="s">
        <v>1878</v>
      </c>
      <c r="B1519" s="20">
        <v>0</v>
      </c>
      <c r="C1519" s="21">
        <v>0</v>
      </c>
      <c r="D1519" s="25">
        <v>56221</v>
      </c>
      <c r="E1519" s="25">
        <v>34655.600000000006</v>
      </c>
      <c r="F1519" s="21">
        <v>0</v>
      </c>
      <c r="G1519" s="22">
        <f t="shared" si="23"/>
        <v>21565.399999999994</v>
      </c>
      <c r="H1519" s="21">
        <v>0</v>
      </c>
      <c r="I1519" s="21">
        <v>0</v>
      </c>
    </row>
    <row r="1520" spans="1:9" ht="15" x14ac:dyDescent="0.25">
      <c r="A1520" s="24" t="s">
        <v>1879</v>
      </c>
      <c r="B1520" s="20">
        <v>0</v>
      </c>
      <c r="C1520" s="21">
        <v>0</v>
      </c>
      <c r="D1520" s="25">
        <v>439067.20000000013</v>
      </c>
      <c r="E1520" s="25">
        <v>315368.09999999998</v>
      </c>
      <c r="F1520" s="21">
        <v>0</v>
      </c>
      <c r="G1520" s="22">
        <f t="shared" si="23"/>
        <v>123699.10000000015</v>
      </c>
      <c r="H1520" s="21">
        <v>0</v>
      </c>
      <c r="I1520" s="21">
        <v>0</v>
      </c>
    </row>
    <row r="1521" spans="1:9" ht="15" x14ac:dyDescent="0.25">
      <c r="A1521" s="24" t="s">
        <v>1880</v>
      </c>
      <c r="B1521" s="20">
        <v>0</v>
      </c>
      <c r="C1521" s="21">
        <v>0</v>
      </c>
      <c r="D1521" s="25">
        <v>429933.90000000014</v>
      </c>
      <c r="E1521" s="25">
        <v>326736.7</v>
      </c>
      <c r="F1521" s="21">
        <v>0</v>
      </c>
      <c r="G1521" s="22">
        <f t="shared" si="23"/>
        <v>103197.20000000013</v>
      </c>
      <c r="H1521" s="21">
        <v>0</v>
      </c>
      <c r="I1521" s="21">
        <v>0</v>
      </c>
    </row>
    <row r="1522" spans="1:9" ht="15" x14ac:dyDescent="0.25">
      <c r="A1522" s="24" t="s">
        <v>1881</v>
      </c>
      <c r="B1522" s="20">
        <v>0</v>
      </c>
      <c r="C1522" s="21">
        <v>0</v>
      </c>
      <c r="D1522" s="25">
        <v>457279.05999999994</v>
      </c>
      <c r="E1522" s="25">
        <v>369016.86</v>
      </c>
      <c r="F1522" s="21">
        <v>0</v>
      </c>
      <c r="G1522" s="22">
        <f t="shared" si="23"/>
        <v>88262.199999999953</v>
      </c>
      <c r="H1522" s="21">
        <v>0</v>
      </c>
      <c r="I1522" s="21">
        <v>0</v>
      </c>
    </row>
    <row r="1523" spans="1:9" ht="15" x14ac:dyDescent="0.25">
      <c r="A1523" s="24" t="s">
        <v>1882</v>
      </c>
      <c r="B1523" s="20">
        <v>0</v>
      </c>
      <c r="C1523" s="21">
        <v>0</v>
      </c>
      <c r="D1523" s="25">
        <v>277537.59999999998</v>
      </c>
      <c r="E1523" s="25">
        <v>118108.49999999999</v>
      </c>
      <c r="F1523" s="21">
        <v>0</v>
      </c>
      <c r="G1523" s="22">
        <f t="shared" si="23"/>
        <v>159429.09999999998</v>
      </c>
      <c r="H1523" s="21">
        <v>0</v>
      </c>
      <c r="I1523" s="21">
        <v>0</v>
      </c>
    </row>
    <row r="1524" spans="1:9" ht="15" x14ac:dyDescent="0.25">
      <c r="A1524" s="24" t="s">
        <v>1883</v>
      </c>
      <c r="B1524" s="20">
        <v>0</v>
      </c>
      <c r="C1524" s="21">
        <v>0</v>
      </c>
      <c r="D1524" s="25">
        <v>868685.28000000014</v>
      </c>
      <c r="E1524" s="25">
        <v>643261.57999999996</v>
      </c>
      <c r="F1524" s="21">
        <v>0</v>
      </c>
      <c r="G1524" s="22">
        <f t="shared" si="23"/>
        <v>225423.70000000019</v>
      </c>
      <c r="H1524" s="21">
        <v>0</v>
      </c>
      <c r="I1524" s="21">
        <v>0</v>
      </c>
    </row>
    <row r="1525" spans="1:9" ht="15" x14ac:dyDescent="0.25">
      <c r="A1525" s="24" t="s">
        <v>1884</v>
      </c>
      <c r="B1525" s="20">
        <v>0</v>
      </c>
      <c r="C1525" s="21">
        <v>0</v>
      </c>
      <c r="D1525" s="25">
        <v>388287.44999999995</v>
      </c>
      <c r="E1525" s="25">
        <v>206122.65000000002</v>
      </c>
      <c r="F1525" s="21">
        <v>0</v>
      </c>
      <c r="G1525" s="22">
        <f t="shared" si="23"/>
        <v>182164.79999999993</v>
      </c>
      <c r="H1525" s="21">
        <v>0</v>
      </c>
      <c r="I1525" s="21">
        <v>0</v>
      </c>
    </row>
    <row r="1526" spans="1:9" ht="15" x14ac:dyDescent="0.25">
      <c r="A1526" s="24" t="s">
        <v>1885</v>
      </c>
      <c r="B1526" s="20">
        <v>0</v>
      </c>
      <c r="C1526" s="21">
        <v>0</v>
      </c>
      <c r="D1526" s="25">
        <v>450147.58999999997</v>
      </c>
      <c r="E1526" s="25">
        <v>337050.31999999989</v>
      </c>
      <c r="F1526" s="21">
        <v>0</v>
      </c>
      <c r="G1526" s="22">
        <f t="shared" si="23"/>
        <v>113097.27000000008</v>
      </c>
      <c r="H1526" s="21">
        <v>0</v>
      </c>
      <c r="I1526" s="21">
        <v>0</v>
      </c>
    </row>
    <row r="1527" spans="1:9" ht="15" x14ac:dyDescent="0.25">
      <c r="A1527" s="24" t="s">
        <v>1886</v>
      </c>
      <c r="B1527" s="20">
        <v>0</v>
      </c>
      <c r="C1527" s="21">
        <v>0</v>
      </c>
      <c r="D1527" s="25">
        <v>855968.17</v>
      </c>
      <c r="E1527" s="25">
        <v>633015.4500000003</v>
      </c>
      <c r="F1527" s="21">
        <v>0</v>
      </c>
      <c r="G1527" s="22">
        <f t="shared" si="23"/>
        <v>222952.71999999974</v>
      </c>
      <c r="H1527" s="21">
        <v>0</v>
      </c>
      <c r="I1527" s="21">
        <v>0</v>
      </c>
    </row>
    <row r="1528" spans="1:9" ht="15" x14ac:dyDescent="0.25">
      <c r="A1528" s="24" t="s">
        <v>1887</v>
      </c>
      <c r="B1528" s="20">
        <v>0</v>
      </c>
      <c r="C1528" s="21">
        <v>0</v>
      </c>
      <c r="D1528" s="25">
        <v>58624.5</v>
      </c>
      <c r="E1528" s="25">
        <v>0</v>
      </c>
      <c r="F1528" s="21">
        <v>0</v>
      </c>
      <c r="G1528" s="22">
        <f t="shared" si="23"/>
        <v>58624.5</v>
      </c>
      <c r="H1528" s="21">
        <v>0</v>
      </c>
      <c r="I1528" s="21">
        <v>0</v>
      </c>
    </row>
    <row r="1529" spans="1:9" ht="15" x14ac:dyDescent="0.25">
      <c r="A1529" s="24" t="s">
        <v>1888</v>
      </c>
      <c r="B1529" s="20">
        <v>0</v>
      </c>
      <c r="C1529" s="21">
        <v>0</v>
      </c>
      <c r="D1529" s="25">
        <v>1135152.1500000001</v>
      </c>
      <c r="E1529" s="25">
        <v>895385.91999999981</v>
      </c>
      <c r="F1529" s="21">
        <v>0</v>
      </c>
      <c r="G1529" s="22">
        <f t="shared" si="23"/>
        <v>239766.23000000033</v>
      </c>
      <c r="H1529" s="21">
        <v>0</v>
      </c>
      <c r="I1529" s="21">
        <v>0</v>
      </c>
    </row>
    <row r="1530" spans="1:9" ht="15" x14ac:dyDescent="0.25">
      <c r="A1530" s="24" t="s">
        <v>1889</v>
      </c>
      <c r="B1530" s="20">
        <v>0</v>
      </c>
      <c r="C1530" s="21">
        <v>0</v>
      </c>
      <c r="D1530" s="25">
        <v>672917.3</v>
      </c>
      <c r="E1530" s="25">
        <v>531775.69999999995</v>
      </c>
      <c r="F1530" s="21">
        <v>0</v>
      </c>
      <c r="G1530" s="22">
        <f t="shared" si="23"/>
        <v>141141.60000000009</v>
      </c>
      <c r="H1530" s="21">
        <v>0</v>
      </c>
      <c r="I1530" s="21">
        <v>0</v>
      </c>
    </row>
    <row r="1531" spans="1:9" ht="15" x14ac:dyDescent="0.25">
      <c r="A1531" s="24" t="s">
        <v>1890</v>
      </c>
      <c r="B1531" s="20">
        <v>0</v>
      </c>
      <c r="C1531" s="21">
        <v>0</v>
      </c>
      <c r="D1531" s="25">
        <v>29322.699999999997</v>
      </c>
      <c r="E1531" s="25">
        <v>9341.7999999999993</v>
      </c>
      <c r="F1531" s="21">
        <v>0</v>
      </c>
      <c r="G1531" s="22">
        <f t="shared" si="23"/>
        <v>19980.899999999998</v>
      </c>
      <c r="H1531" s="21">
        <v>0</v>
      </c>
      <c r="I1531" s="21">
        <v>0</v>
      </c>
    </row>
    <row r="1532" spans="1:9" ht="15" x14ac:dyDescent="0.25">
      <c r="A1532" s="24" t="s">
        <v>1891</v>
      </c>
      <c r="B1532" s="20">
        <v>0</v>
      </c>
      <c r="C1532" s="21">
        <v>0</v>
      </c>
      <c r="D1532" s="25">
        <v>1752222.4000000001</v>
      </c>
      <c r="E1532" s="25">
        <v>1434728.02</v>
      </c>
      <c r="F1532" s="21">
        <v>0</v>
      </c>
      <c r="G1532" s="22">
        <f t="shared" si="23"/>
        <v>317494.38000000012</v>
      </c>
      <c r="H1532" s="21">
        <v>0</v>
      </c>
      <c r="I1532" s="21">
        <v>0</v>
      </c>
    </row>
    <row r="1533" spans="1:9" ht="15" x14ac:dyDescent="0.25">
      <c r="A1533" s="24" t="s">
        <v>1892</v>
      </c>
      <c r="B1533" s="20">
        <v>0</v>
      </c>
      <c r="C1533" s="21">
        <v>0</v>
      </c>
      <c r="D1533" s="25">
        <v>519382.69999999995</v>
      </c>
      <c r="E1533" s="25">
        <v>385545.9</v>
      </c>
      <c r="F1533" s="21">
        <v>0</v>
      </c>
      <c r="G1533" s="22">
        <f t="shared" si="23"/>
        <v>133836.79999999993</v>
      </c>
      <c r="H1533" s="21">
        <v>0</v>
      </c>
      <c r="I1533" s="21">
        <v>0</v>
      </c>
    </row>
    <row r="1534" spans="1:9" ht="15" x14ac:dyDescent="0.25">
      <c r="A1534" s="24" t="s">
        <v>1893</v>
      </c>
      <c r="B1534" s="20">
        <v>0</v>
      </c>
      <c r="C1534" s="21">
        <v>0</v>
      </c>
      <c r="D1534" s="25">
        <v>394362.10000000003</v>
      </c>
      <c r="E1534" s="25">
        <v>306627.10000000003</v>
      </c>
      <c r="F1534" s="21">
        <v>0</v>
      </c>
      <c r="G1534" s="22">
        <f t="shared" si="23"/>
        <v>87735</v>
      </c>
      <c r="H1534" s="21">
        <v>0</v>
      </c>
      <c r="I1534" s="21">
        <v>0</v>
      </c>
    </row>
    <row r="1535" spans="1:9" ht="15" x14ac:dyDescent="0.25">
      <c r="A1535" s="24" t="s">
        <v>1894</v>
      </c>
      <c r="B1535" s="20">
        <v>0</v>
      </c>
      <c r="C1535" s="21">
        <v>0</v>
      </c>
      <c r="D1535" s="25">
        <v>360295.09999999992</v>
      </c>
      <c r="E1535" s="25">
        <v>274846.23000000004</v>
      </c>
      <c r="F1535" s="21">
        <v>0</v>
      </c>
      <c r="G1535" s="22">
        <f t="shared" si="23"/>
        <v>85448.869999999879</v>
      </c>
      <c r="H1535" s="21">
        <v>0</v>
      </c>
      <c r="I1535" s="21">
        <v>0</v>
      </c>
    </row>
    <row r="1536" spans="1:9" ht="15" x14ac:dyDescent="0.25">
      <c r="A1536" s="24" t="s">
        <v>1895</v>
      </c>
      <c r="B1536" s="20">
        <v>0</v>
      </c>
      <c r="C1536" s="21">
        <v>0</v>
      </c>
      <c r="D1536" s="25">
        <v>744090.12000000011</v>
      </c>
      <c r="E1536" s="25">
        <v>639429.32000000007</v>
      </c>
      <c r="F1536" s="21">
        <v>0</v>
      </c>
      <c r="G1536" s="22">
        <f t="shared" si="23"/>
        <v>104660.80000000005</v>
      </c>
      <c r="H1536" s="21">
        <v>0</v>
      </c>
      <c r="I1536" s="21">
        <v>0</v>
      </c>
    </row>
    <row r="1537" spans="1:9" ht="15" x14ac:dyDescent="0.25">
      <c r="A1537" s="24" t="s">
        <v>1896</v>
      </c>
      <c r="B1537" s="20">
        <v>0</v>
      </c>
      <c r="C1537" s="21">
        <v>0</v>
      </c>
      <c r="D1537" s="25">
        <v>408401.60000000003</v>
      </c>
      <c r="E1537" s="25">
        <v>229844.89</v>
      </c>
      <c r="F1537" s="21">
        <v>0</v>
      </c>
      <c r="G1537" s="22">
        <f t="shared" si="23"/>
        <v>178556.71000000002</v>
      </c>
      <c r="H1537" s="21">
        <v>0</v>
      </c>
      <c r="I1537" s="21">
        <v>0</v>
      </c>
    </row>
    <row r="1538" spans="1:9" ht="15" x14ac:dyDescent="0.25">
      <c r="A1538" s="24" t="s">
        <v>1897</v>
      </c>
      <c r="B1538" s="20">
        <v>0</v>
      </c>
      <c r="C1538" s="21">
        <v>0</v>
      </c>
      <c r="D1538" s="25">
        <v>430576.79999999981</v>
      </c>
      <c r="E1538" s="25">
        <v>362436.1999999999</v>
      </c>
      <c r="F1538" s="21">
        <v>0</v>
      </c>
      <c r="G1538" s="22">
        <f t="shared" si="23"/>
        <v>68140.599999999919</v>
      </c>
      <c r="H1538" s="21">
        <v>0</v>
      </c>
      <c r="I1538" s="21">
        <v>0</v>
      </c>
    </row>
    <row r="1539" spans="1:9" ht="15" x14ac:dyDescent="0.25">
      <c r="A1539" s="24" t="s">
        <v>1898</v>
      </c>
      <c r="B1539" s="20">
        <v>0</v>
      </c>
      <c r="C1539" s="21">
        <v>0</v>
      </c>
      <c r="D1539" s="25">
        <v>735282.9</v>
      </c>
      <c r="E1539" s="25">
        <v>543948.12</v>
      </c>
      <c r="F1539" s="21">
        <v>0</v>
      </c>
      <c r="G1539" s="22">
        <f t="shared" si="23"/>
        <v>191334.78000000003</v>
      </c>
      <c r="H1539" s="21">
        <v>0</v>
      </c>
      <c r="I1539" s="21">
        <v>0</v>
      </c>
    </row>
    <row r="1540" spans="1:9" ht="15" x14ac:dyDescent="0.25">
      <c r="A1540" s="24" t="s">
        <v>1899</v>
      </c>
      <c r="B1540" s="20">
        <v>0</v>
      </c>
      <c r="C1540" s="21">
        <v>0</v>
      </c>
      <c r="D1540" s="25">
        <v>732461.39999999979</v>
      </c>
      <c r="E1540" s="25">
        <v>567200.71000000008</v>
      </c>
      <c r="F1540" s="21">
        <v>0</v>
      </c>
      <c r="G1540" s="22">
        <f t="shared" si="23"/>
        <v>165260.68999999971</v>
      </c>
      <c r="H1540" s="21">
        <v>0</v>
      </c>
      <c r="I1540" s="21">
        <v>0</v>
      </c>
    </row>
    <row r="1541" spans="1:9" ht="15" x14ac:dyDescent="0.25">
      <c r="A1541" s="24" t="s">
        <v>1900</v>
      </c>
      <c r="B1541" s="20">
        <v>0</v>
      </c>
      <c r="C1541" s="21">
        <v>0</v>
      </c>
      <c r="D1541" s="25">
        <v>743517.50000000012</v>
      </c>
      <c r="E1541" s="25">
        <v>573123.1</v>
      </c>
      <c r="F1541" s="21">
        <v>0</v>
      </c>
      <c r="G1541" s="22">
        <f t="shared" ref="G1541:G1603" si="24">D1541-E1541</f>
        <v>170394.40000000014</v>
      </c>
      <c r="H1541" s="21">
        <v>0</v>
      </c>
      <c r="I1541" s="21">
        <v>0</v>
      </c>
    </row>
    <row r="1542" spans="1:9" ht="15" x14ac:dyDescent="0.25">
      <c r="A1542" s="24" t="s">
        <v>1901</v>
      </c>
      <c r="B1542" s="20">
        <v>0</v>
      </c>
      <c r="C1542" s="21">
        <v>0</v>
      </c>
      <c r="D1542" s="25">
        <v>728302.29999999993</v>
      </c>
      <c r="E1542" s="25">
        <v>548225.36999999988</v>
      </c>
      <c r="F1542" s="21">
        <v>0</v>
      </c>
      <c r="G1542" s="22">
        <f t="shared" si="24"/>
        <v>180076.93000000005</v>
      </c>
      <c r="H1542" s="21">
        <v>0</v>
      </c>
      <c r="I1542" s="21">
        <v>0</v>
      </c>
    </row>
    <row r="1543" spans="1:9" ht="15" x14ac:dyDescent="0.25">
      <c r="A1543" s="24" t="s">
        <v>1902</v>
      </c>
      <c r="B1543" s="20">
        <v>0</v>
      </c>
      <c r="C1543" s="21">
        <v>0</v>
      </c>
      <c r="D1543" s="25">
        <v>745742.89999999979</v>
      </c>
      <c r="E1543" s="25">
        <v>486542.6</v>
      </c>
      <c r="F1543" s="21">
        <v>0</v>
      </c>
      <c r="G1543" s="22">
        <f t="shared" si="24"/>
        <v>259200.29999999981</v>
      </c>
      <c r="H1543" s="21">
        <v>0</v>
      </c>
      <c r="I1543" s="21">
        <v>0</v>
      </c>
    </row>
    <row r="1544" spans="1:9" ht="15" x14ac:dyDescent="0.25">
      <c r="A1544" s="24" t="s">
        <v>1903</v>
      </c>
      <c r="B1544" s="20">
        <v>0</v>
      </c>
      <c r="C1544" s="21">
        <v>0</v>
      </c>
      <c r="D1544" s="25">
        <v>652121.79999999958</v>
      </c>
      <c r="E1544" s="25">
        <v>437818.4</v>
      </c>
      <c r="F1544" s="21">
        <v>0</v>
      </c>
      <c r="G1544" s="22">
        <f t="shared" si="24"/>
        <v>214303.39999999956</v>
      </c>
      <c r="H1544" s="21">
        <v>0</v>
      </c>
      <c r="I1544" s="21">
        <v>0</v>
      </c>
    </row>
    <row r="1545" spans="1:9" ht="15" x14ac:dyDescent="0.25">
      <c r="A1545" s="24" t="s">
        <v>1904</v>
      </c>
      <c r="B1545" s="20">
        <v>0</v>
      </c>
      <c r="C1545" s="21">
        <v>0</v>
      </c>
      <c r="D1545" s="25">
        <v>691727.29999999981</v>
      </c>
      <c r="E1545" s="25">
        <v>575085.4</v>
      </c>
      <c r="F1545" s="21">
        <v>0</v>
      </c>
      <c r="G1545" s="22">
        <f t="shared" si="24"/>
        <v>116641.89999999979</v>
      </c>
      <c r="H1545" s="21">
        <v>0</v>
      </c>
      <c r="I1545" s="21">
        <v>0</v>
      </c>
    </row>
    <row r="1546" spans="1:9" ht="15" x14ac:dyDescent="0.25">
      <c r="A1546" s="24" t="s">
        <v>1905</v>
      </c>
      <c r="B1546" s="20">
        <v>0</v>
      </c>
      <c r="C1546" s="21">
        <v>0</v>
      </c>
      <c r="D1546" s="25">
        <v>404471.8</v>
      </c>
      <c r="E1546" s="25">
        <v>338492.35999999987</v>
      </c>
      <c r="F1546" s="21">
        <v>0</v>
      </c>
      <c r="G1546" s="22">
        <f t="shared" si="24"/>
        <v>65979.440000000119</v>
      </c>
      <c r="H1546" s="21">
        <v>0</v>
      </c>
      <c r="I1546" s="21">
        <v>0</v>
      </c>
    </row>
    <row r="1547" spans="1:9" ht="15" x14ac:dyDescent="0.25">
      <c r="A1547" s="24" t="s">
        <v>1906</v>
      </c>
      <c r="B1547" s="20">
        <v>0</v>
      </c>
      <c r="C1547" s="21">
        <v>0</v>
      </c>
      <c r="D1547" s="25">
        <v>331005.06</v>
      </c>
      <c r="E1547" s="25">
        <v>264576.81</v>
      </c>
      <c r="F1547" s="21">
        <v>0</v>
      </c>
      <c r="G1547" s="22">
        <f t="shared" si="24"/>
        <v>66428.25</v>
      </c>
      <c r="H1547" s="21">
        <v>0</v>
      </c>
      <c r="I1547" s="21">
        <v>0</v>
      </c>
    </row>
    <row r="1548" spans="1:9" ht="15" x14ac:dyDescent="0.25">
      <c r="A1548" s="24" t="s">
        <v>1907</v>
      </c>
      <c r="B1548" s="20">
        <v>0</v>
      </c>
      <c r="C1548" s="21">
        <v>0</v>
      </c>
      <c r="D1548" s="25">
        <v>788285.30000000016</v>
      </c>
      <c r="E1548" s="25">
        <v>625169.08000000007</v>
      </c>
      <c r="F1548" s="21">
        <v>0</v>
      </c>
      <c r="G1548" s="22">
        <f t="shared" si="24"/>
        <v>163116.22000000009</v>
      </c>
      <c r="H1548" s="21">
        <v>0</v>
      </c>
      <c r="I1548" s="21">
        <v>0</v>
      </c>
    </row>
    <row r="1549" spans="1:9" ht="15" x14ac:dyDescent="0.25">
      <c r="A1549" s="24" t="s">
        <v>1908</v>
      </c>
      <c r="B1549" s="20">
        <v>0</v>
      </c>
      <c r="C1549" s="21">
        <v>0</v>
      </c>
      <c r="D1549" s="25">
        <v>365953.60000000003</v>
      </c>
      <c r="E1549" s="25">
        <v>290159.40000000002</v>
      </c>
      <c r="F1549" s="21">
        <v>0</v>
      </c>
      <c r="G1549" s="22">
        <f t="shared" si="24"/>
        <v>75794.200000000012</v>
      </c>
      <c r="H1549" s="21">
        <v>0</v>
      </c>
      <c r="I1549" s="21">
        <v>0</v>
      </c>
    </row>
    <row r="1550" spans="1:9" ht="15" x14ac:dyDescent="0.25">
      <c r="A1550" s="24" t="s">
        <v>1909</v>
      </c>
      <c r="B1550" s="20">
        <v>0</v>
      </c>
      <c r="C1550" s="21">
        <v>0</v>
      </c>
      <c r="D1550" s="25">
        <v>170092.30999999997</v>
      </c>
      <c r="E1550" s="25">
        <v>40683.71</v>
      </c>
      <c r="F1550" s="21">
        <v>0</v>
      </c>
      <c r="G1550" s="22">
        <f t="shared" si="24"/>
        <v>129408.59999999998</v>
      </c>
      <c r="H1550" s="21">
        <v>0</v>
      </c>
      <c r="I1550" s="21">
        <v>0</v>
      </c>
    </row>
    <row r="1551" spans="1:9" ht="15" x14ac:dyDescent="0.25">
      <c r="A1551" s="24" t="s">
        <v>1910</v>
      </c>
      <c r="B1551" s="20">
        <v>0</v>
      </c>
      <c r="C1551" s="21">
        <v>0</v>
      </c>
      <c r="D1551" s="25">
        <v>5413.1</v>
      </c>
      <c r="E1551" s="25">
        <v>129.5</v>
      </c>
      <c r="F1551" s="21">
        <v>0</v>
      </c>
      <c r="G1551" s="22">
        <f t="shared" si="24"/>
        <v>5283.6</v>
      </c>
      <c r="H1551" s="21">
        <v>0</v>
      </c>
      <c r="I1551" s="21">
        <v>0</v>
      </c>
    </row>
    <row r="1552" spans="1:9" ht="15" x14ac:dyDescent="0.25">
      <c r="A1552" s="24" t="s">
        <v>1911</v>
      </c>
      <c r="B1552" s="20">
        <v>0</v>
      </c>
      <c r="C1552" s="21">
        <v>0</v>
      </c>
      <c r="D1552" s="25">
        <v>209564.29999999996</v>
      </c>
      <c r="E1552" s="25">
        <v>45808.9</v>
      </c>
      <c r="F1552" s="21">
        <v>0</v>
      </c>
      <c r="G1552" s="22">
        <f t="shared" si="24"/>
        <v>163755.39999999997</v>
      </c>
      <c r="H1552" s="21">
        <v>0</v>
      </c>
      <c r="I1552" s="21">
        <v>0</v>
      </c>
    </row>
    <row r="1553" spans="1:9" ht="15" x14ac:dyDescent="0.25">
      <c r="A1553" s="24" t="s">
        <v>1912</v>
      </c>
      <c r="B1553" s="20">
        <v>0</v>
      </c>
      <c r="C1553" s="21">
        <v>0</v>
      </c>
      <c r="D1553" s="25">
        <v>144523.5</v>
      </c>
      <c r="E1553" s="25">
        <v>21114.399999999998</v>
      </c>
      <c r="F1553" s="21">
        <v>0</v>
      </c>
      <c r="G1553" s="22">
        <f t="shared" si="24"/>
        <v>123409.1</v>
      </c>
      <c r="H1553" s="21">
        <v>0</v>
      </c>
      <c r="I1553" s="21">
        <v>0</v>
      </c>
    </row>
    <row r="1554" spans="1:9" ht="15" x14ac:dyDescent="0.25">
      <c r="A1554" s="24" t="s">
        <v>1913</v>
      </c>
      <c r="B1554" s="20">
        <v>0</v>
      </c>
      <c r="C1554" s="21">
        <v>0</v>
      </c>
      <c r="D1554" s="25">
        <v>10930.7</v>
      </c>
      <c r="E1554" s="25">
        <v>418.4</v>
      </c>
      <c r="F1554" s="21">
        <v>0</v>
      </c>
      <c r="G1554" s="22">
        <f t="shared" si="24"/>
        <v>10512.300000000001</v>
      </c>
      <c r="H1554" s="21">
        <v>0</v>
      </c>
      <c r="I1554" s="21">
        <v>0</v>
      </c>
    </row>
    <row r="1555" spans="1:9" ht="15" x14ac:dyDescent="0.25">
      <c r="A1555" s="24" t="s">
        <v>1914</v>
      </c>
      <c r="B1555" s="20">
        <v>0</v>
      </c>
      <c r="C1555" s="21">
        <v>0</v>
      </c>
      <c r="D1555" s="25">
        <v>85418.3</v>
      </c>
      <c r="E1555" s="25">
        <v>1262.77</v>
      </c>
      <c r="F1555" s="21">
        <v>0</v>
      </c>
      <c r="G1555" s="22">
        <f t="shared" si="24"/>
        <v>84155.53</v>
      </c>
      <c r="H1555" s="21">
        <v>0</v>
      </c>
      <c r="I1555" s="21">
        <v>0</v>
      </c>
    </row>
    <row r="1556" spans="1:9" ht="15" x14ac:dyDescent="0.25">
      <c r="A1556" s="24" t="s">
        <v>1915</v>
      </c>
      <c r="B1556" s="20">
        <v>0</v>
      </c>
      <c r="C1556" s="21">
        <v>0</v>
      </c>
      <c r="D1556" s="25">
        <v>77267.299999999988</v>
      </c>
      <c r="E1556" s="25">
        <v>37528.400000000001</v>
      </c>
      <c r="F1556" s="21">
        <v>0</v>
      </c>
      <c r="G1556" s="22">
        <f t="shared" si="24"/>
        <v>39738.899999999987</v>
      </c>
      <c r="H1556" s="21">
        <v>0</v>
      </c>
      <c r="I1556" s="21">
        <v>0</v>
      </c>
    </row>
    <row r="1557" spans="1:9" ht="15" x14ac:dyDescent="0.25">
      <c r="A1557" s="24" t="s">
        <v>1916</v>
      </c>
      <c r="B1557" s="20">
        <v>0</v>
      </c>
      <c r="C1557" s="21">
        <v>0</v>
      </c>
      <c r="D1557" s="25">
        <v>22509.3</v>
      </c>
      <c r="E1557" s="25">
        <v>0</v>
      </c>
      <c r="F1557" s="21">
        <v>0</v>
      </c>
      <c r="G1557" s="22">
        <f t="shared" si="24"/>
        <v>22509.3</v>
      </c>
      <c r="H1557" s="21">
        <v>0</v>
      </c>
      <c r="I1557" s="21">
        <v>0</v>
      </c>
    </row>
    <row r="1558" spans="1:9" ht="15" x14ac:dyDescent="0.25">
      <c r="A1558" s="24" t="s">
        <v>1917</v>
      </c>
      <c r="B1558" s="20">
        <v>0</v>
      </c>
      <c r="C1558" s="21">
        <v>0</v>
      </c>
      <c r="D1558" s="25">
        <v>77883.849999999991</v>
      </c>
      <c r="E1558" s="25">
        <v>21604.35</v>
      </c>
      <c r="F1558" s="21">
        <v>0</v>
      </c>
      <c r="G1558" s="22">
        <f t="shared" si="24"/>
        <v>56279.499999999993</v>
      </c>
      <c r="H1558" s="21">
        <v>0</v>
      </c>
      <c r="I1558" s="21">
        <v>0</v>
      </c>
    </row>
    <row r="1559" spans="1:9" ht="15" x14ac:dyDescent="0.25">
      <c r="A1559" s="24" t="s">
        <v>1918</v>
      </c>
      <c r="B1559" s="20">
        <v>0</v>
      </c>
      <c r="C1559" s="21">
        <v>0</v>
      </c>
      <c r="D1559" s="25">
        <v>54716.2</v>
      </c>
      <c r="E1559" s="25">
        <v>11869.999999999998</v>
      </c>
      <c r="F1559" s="21">
        <v>0</v>
      </c>
      <c r="G1559" s="22">
        <f t="shared" si="24"/>
        <v>42846.2</v>
      </c>
      <c r="H1559" s="21">
        <v>0</v>
      </c>
      <c r="I1559" s="21">
        <v>0</v>
      </c>
    </row>
    <row r="1560" spans="1:9" ht="15" x14ac:dyDescent="0.25">
      <c r="A1560" s="24" t="s">
        <v>1919</v>
      </c>
      <c r="B1560" s="20">
        <v>0</v>
      </c>
      <c r="C1560" s="21">
        <v>0</v>
      </c>
      <c r="D1560" s="25">
        <v>511255.8</v>
      </c>
      <c r="E1560" s="25">
        <v>425406.8</v>
      </c>
      <c r="F1560" s="21">
        <v>0</v>
      </c>
      <c r="G1560" s="22">
        <f t="shared" si="24"/>
        <v>85849</v>
      </c>
      <c r="H1560" s="21">
        <v>0</v>
      </c>
      <c r="I1560" s="21">
        <v>0</v>
      </c>
    </row>
    <row r="1561" spans="1:9" ht="15" x14ac:dyDescent="0.25">
      <c r="A1561" s="24" t="s">
        <v>1920</v>
      </c>
      <c r="B1561" s="20">
        <v>0</v>
      </c>
      <c r="C1561" s="21">
        <v>0</v>
      </c>
      <c r="D1561" s="25">
        <v>638495.07999999996</v>
      </c>
      <c r="E1561" s="25">
        <v>523135.09</v>
      </c>
      <c r="F1561" s="21">
        <v>0</v>
      </c>
      <c r="G1561" s="22">
        <f t="shared" si="24"/>
        <v>115359.98999999993</v>
      </c>
      <c r="H1561" s="21">
        <v>0</v>
      </c>
      <c r="I1561" s="21">
        <v>0</v>
      </c>
    </row>
    <row r="1562" spans="1:9" ht="15" x14ac:dyDescent="0.25">
      <c r="A1562" s="24" t="s">
        <v>1921</v>
      </c>
      <c r="B1562" s="20">
        <v>0</v>
      </c>
      <c r="C1562" s="21">
        <v>0</v>
      </c>
      <c r="D1562" s="25">
        <v>59690.399999999994</v>
      </c>
      <c r="E1562" s="25">
        <v>26368.100000000002</v>
      </c>
      <c r="F1562" s="21">
        <v>0</v>
      </c>
      <c r="G1562" s="22">
        <f t="shared" si="24"/>
        <v>33322.299999999988</v>
      </c>
      <c r="H1562" s="21">
        <v>0</v>
      </c>
      <c r="I1562" s="21">
        <v>0</v>
      </c>
    </row>
    <row r="1563" spans="1:9" ht="15" x14ac:dyDescent="0.25">
      <c r="A1563" s="24" t="s">
        <v>1922</v>
      </c>
      <c r="B1563" s="20">
        <v>0</v>
      </c>
      <c r="C1563" s="21">
        <v>0</v>
      </c>
      <c r="D1563" s="25">
        <v>181391.09999999998</v>
      </c>
      <c r="E1563" s="25">
        <v>100853.59999999999</v>
      </c>
      <c r="F1563" s="21">
        <v>0</v>
      </c>
      <c r="G1563" s="22">
        <f t="shared" si="24"/>
        <v>80537.499999999985</v>
      </c>
      <c r="H1563" s="21">
        <v>0</v>
      </c>
      <c r="I1563" s="21">
        <v>0</v>
      </c>
    </row>
    <row r="1564" spans="1:9" ht="15" x14ac:dyDescent="0.25">
      <c r="A1564" s="24" t="s">
        <v>1923</v>
      </c>
      <c r="B1564" s="20">
        <v>0</v>
      </c>
      <c r="C1564" s="21">
        <v>0</v>
      </c>
      <c r="D1564" s="25">
        <v>2914797.859999998</v>
      </c>
      <c r="E1564" s="25">
        <v>1842848.39</v>
      </c>
      <c r="F1564" s="21">
        <v>0</v>
      </c>
      <c r="G1564" s="22">
        <f t="shared" si="24"/>
        <v>1071949.4699999981</v>
      </c>
      <c r="H1564" s="21">
        <v>0</v>
      </c>
      <c r="I1564" s="21">
        <v>0</v>
      </c>
    </row>
    <row r="1565" spans="1:9" ht="15" x14ac:dyDescent="0.25">
      <c r="A1565" s="24" t="s">
        <v>1924</v>
      </c>
      <c r="B1565" s="20">
        <v>0</v>
      </c>
      <c r="C1565" s="21">
        <v>0</v>
      </c>
      <c r="D1565" s="25">
        <v>984094.09999999974</v>
      </c>
      <c r="E1565" s="25">
        <v>736259.09999999986</v>
      </c>
      <c r="F1565" s="21">
        <v>0</v>
      </c>
      <c r="G1565" s="22">
        <f t="shared" si="24"/>
        <v>247834.99999999988</v>
      </c>
      <c r="H1565" s="21">
        <v>0</v>
      </c>
      <c r="I1565" s="21">
        <v>0</v>
      </c>
    </row>
    <row r="1566" spans="1:9" ht="15" x14ac:dyDescent="0.25">
      <c r="A1566" s="24" t="s">
        <v>1925</v>
      </c>
      <c r="B1566" s="20">
        <v>0</v>
      </c>
      <c r="C1566" s="21">
        <v>0</v>
      </c>
      <c r="D1566" s="25">
        <v>775829.18999999948</v>
      </c>
      <c r="E1566" s="25">
        <v>570199.30999999982</v>
      </c>
      <c r="F1566" s="21">
        <v>0</v>
      </c>
      <c r="G1566" s="22">
        <f t="shared" si="24"/>
        <v>205629.87999999966</v>
      </c>
      <c r="H1566" s="21">
        <v>0</v>
      </c>
      <c r="I1566" s="21">
        <v>0</v>
      </c>
    </row>
    <row r="1567" spans="1:9" ht="15" x14ac:dyDescent="0.25">
      <c r="A1567" s="24" t="s">
        <v>1926</v>
      </c>
      <c r="B1567" s="20">
        <v>0</v>
      </c>
      <c r="C1567" s="21">
        <v>0</v>
      </c>
      <c r="D1567" s="25">
        <v>872365.72000000183</v>
      </c>
      <c r="E1567" s="25">
        <v>684288.31</v>
      </c>
      <c r="F1567" s="21">
        <v>0</v>
      </c>
      <c r="G1567" s="22">
        <f t="shared" si="24"/>
        <v>188077.41000000178</v>
      </c>
      <c r="H1567" s="21">
        <v>0</v>
      </c>
      <c r="I1567" s="21">
        <v>0</v>
      </c>
    </row>
    <row r="1568" spans="1:9" ht="15" x14ac:dyDescent="0.25">
      <c r="A1568" s="24" t="s">
        <v>1927</v>
      </c>
      <c r="B1568" s="20">
        <v>0</v>
      </c>
      <c r="C1568" s="21">
        <v>0</v>
      </c>
      <c r="D1568" s="25">
        <v>1454180.1700000006</v>
      </c>
      <c r="E1568" s="25">
        <v>1079891.8699999996</v>
      </c>
      <c r="F1568" s="21">
        <v>0</v>
      </c>
      <c r="G1568" s="22">
        <f t="shared" si="24"/>
        <v>374288.30000000098</v>
      </c>
      <c r="H1568" s="21">
        <v>0</v>
      </c>
      <c r="I1568" s="21">
        <v>0</v>
      </c>
    </row>
    <row r="1569" spans="1:9" ht="15" x14ac:dyDescent="0.25">
      <c r="A1569" s="24" t="s">
        <v>1928</v>
      </c>
      <c r="B1569" s="20">
        <v>0</v>
      </c>
      <c r="C1569" s="21">
        <v>0</v>
      </c>
      <c r="D1569" s="25">
        <v>823945.6799999997</v>
      </c>
      <c r="E1569" s="25">
        <v>647633.37999999977</v>
      </c>
      <c r="F1569" s="21">
        <v>0</v>
      </c>
      <c r="G1569" s="22">
        <f t="shared" si="24"/>
        <v>176312.29999999993</v>
      </c>
      <c r="H1569" s="21">
        <v>0</v>
      </c>
      <c r="I1569" s="21">
        <v>0</v>
      </c>
    </row>
    <row r="1570" spans="1:9" ht="15" x14ac:dyDescent="0.25">
      <c r="A1570" s="24" t="s">
        <v>1929</v>
      </c>
      <c r="B1570" s="20">
        <v>0</v>
      </c>
      <c r="C1570" s="21">
        <v>0</v>
      </c>
      <c r="D1570" s="25">
        <v>133948.1</v>
      </c>
      <c r="E1570" s="25">
        <v>85328.049999999988</v>
      </c>
      <c r="F1570" s="21">
        <v>0</v>
      </c>
      <c r="G1570" s="22">
        <f t="shared" si="24"/>
        <v>48620.050000000017</v>
      </c>
      <c r="H1570" s="21">
        <v>0</v>
      </c>
      <c r="I1570" s="21">
        <v>0</v>
      </c>
    </row>
    <row r="1571" spans="1:9" ht="15" x14ac:dyDescent="0.25">
      <c r="A1571" s="24" t="s">
        <v>1930</v>
      </c>
      <c r="B1571" s="20">
        <v>0</v>
      </c>
      <c r="C1571" s="21">
        <v>0</v>
      </c>
      <c r="D1571" s="25">
        <v>85209.3</v>
      </c>
      <c r="E1571" s="25">
        <v>19878.600000000002</v>
      </c>
      <c r="F1571" s="21">
        <v>0</v>
      </c>
      <c r="G1571" s="22">
        <f t="shared" si="24"/>
        <v>65330.7</v>
      </c>
      <c r="H1571" s="21">
        <v>0</v>
      </c>
      <c r="I1571" s="21">
        <v>0</v>
      </c>
    </row>
    <row r="1572" spans="1:9" ht="15" x14ac:dyDescent="0.25">
      <c r="A1572" s="24" t="s">
        <v>1931</v>
      </c>
      <c r="B1572" s="20">
        <v>0</v>
      </c>
      <c r="C1572" s="21">
        <v>0</v>
      </c>
      <c r="D1572" s="25">
        <v>85752.700000000012</v>
      </c>
      <c r="E1572" s="25">
        <v>56555.299999999996</v>
      </c>
      <c r="F1572" s="21">
        <v>0</v>
      </c>
      <c r="G1572" s="22">
        <f t="shared" si="24"/>
        <v>29197.400000000016</v>
      </c>
      <c r="H1572" s="21">
        <v>0</v>
      </c>
      <c r="I1572" s="21">
        <v>0</v>
      </c>
    </row>
    <row r="1573" spans="1:9" ht="15" x14ac:dyDescent="0.25">
      <c r="A1573" s="24" t="s">
        <v>1932</v>
      </c>
      <c r="B1573" s="20">
        <v>0</v>
      </c>
      <c r="C1573" s="21">
        <v>0</v>
      </c>
      <c r="D1573" s="25">
        <v>86484.2</v>
      </c>
      <c r="E1573" s="25">
        <v>77701.900000000009</v>
      </c>
      <c r="F1573" s="21">
        <v>0</v>
      </c>
      <c r="G1573" s="22">
        <f t="shared" si="24"/>
        <v>8782.2999999999884</v>
      </c>
      <c r="H1573" s="21">
        <v>0</v>
      </c>
      <c r="I1573" s="21">
        <v>0</v>
      </c>
    </row>
    <row r="1574" spans="1:9" ht="15" x14ac:dyDescent="0.25">
      <c r="A1574" s="24" t="s">
        <v>1933</v>
      </c>
      <c r="B1574" s="20">
        <v>0</v>
      </c>
      <c r="C1574" s="21">
        <v>0</v>
      </c>
      <c r="D1574" s="25">
        <v>68081.75</v>
      </c>
      <c r="E1574" s="25">
        <v>48879.600000000006</v>
      </c>
      <c r="F1574" s="21">
        <v>0</v>
      </c>
      <c r="G1574" s="22">
        <f t="shared" si="24"/>
        <v>19202.149999999994</v>
      </c>
      <c r="H1574" s="21">
        <v>0</v>
      </c>
      <c r="I1574" s="21">
        <v>0</v>
      </c>
    </row>
    <row r="1575" spans="1:9" ht="15" x14ac:dyDescent="0.25">
      <c r="A1575" s="24" t="s">
        <v>1934</v>
      </c>
      <c r="B1575" s="20">
        <v>0</v>
      </c>
      <c r="C1575" s="21">
        <v>0</v>
      </c>
      <c r="D1575" s="25">
        <v>135306.6</v>
      </c>
      <c r="E1575" s="25">
        <v>105127.79999999999</v>
      </c>
      <c r="F1575" s="21">
        <v>0</v>
      </c>
      <c r="G1575" s="22">
        <f t="shared" si="24"/>
        <v>30178.800000000017</v>
      </c>
      <c r="H1575" s="21">
        <v>0</v>
      </c>
      <c r="I1575" s="21">
        <v>0</v>
      </c>
    </row>
    <row r="1576" spans="1:9" ht="15" x14ac:dyDescent="0.25">
      <c r="A1576" s="24" t="s">
        <v>1935</v>
      </c>
      <c r="B1576" s="20">
        <v>0</v>
      </c>
      <c r="C1576" s="21">
        <v>0</v>
      </c>
      <c r="D1576" s="25">
        <v>86609.600000000006</v>
      </c>
      <c r="E1576" s="25">
        <v>80244.600000000006</v>
      </c>
      <c r="F1576" s="21">
        <v>0</v>
      </c>
      <c r="G1576" s="22">
        <f t="shared" si="24"/>
        <v>6365</v>
      </c>
      <c r="H1576" s="21">
        <v>0</v>
      </c>
      <c r="I1576" s="21">
        <v>0</v>
      </c>
    </row>
    <row r="1577" spans="1:9" ht="15" x14ac:dyDescent="0.25">
      <c r="A1577" s="24" t="s">
        <v>1936</v>
      </c>
      <c r="B1577" s="20">
        <v>0</v>
      </c>
      <c r="C1577" s="21">
        <v>0</v>
      </c>
      <c r="D1577" s="25">
        <v>122285.89999999998</v>
      </c>
      <c r="E1577" s="25">
        <v>100199.09999999999</v>
      </c>
      <c r="F1577" s="21">
        <v>0</v>
      </c>
      <c r="G1577" s="22">
        <f t="shared" si="24"/>
        <v>22086.799999999988</v>
      </c>
      <c r="H1577" s="21">
        <v>0</v>
      </c>
      <c r="I1577" s="21">
        <v>0</v>
      </c>
    </row>
    <row r="1578" spans="1:9" ht="15" x14ac:dyDescent="0.25">
      <c r="A1578" s="24" t="s">
        <v>1937</v>
      </c>
      <c r="B1578" s="20">
        <v>0</v>
      </c>
      <c r="C1578" s="21">
        <v>0</v>
      </c>
      <c r="D1578" s="25">
        <v>199678.60000000003</v>
      </c>
      <c r="E1578" s="25">
        <v>192244.00000000003</v>
      </c>
      <c r="F1578" s="21">
        <v>0</v>
      </c>
      <c r="G1578" s="22">
        <f t="shared" si="24"/>
        <v>7434.6000000000058</v>
      </c>
      <c r="H1578" s="21">
        <v>0</v>
      </c>
      <c r="I1578" s="21">
        <v>0</v>
      </c>
    </row>
    <row r="1579" spans="1:9" ht="15" x14ac:dyDescent="0.25">
      <c r="A1579" s="24" t="s">
        <v>1938</v>
      </c>
      <c r="B1579" s="20">
        <v>0</v>
      </c>
      <c r="C1579" s="21">
        <v>0</v>
      </c>
      <c r="D1579" s="25">
        <v>638850.29999999993</v>
      </c>
      <c r="E1579" s="25">
        <v>551503.88</v>
      </c>
      <c r="F1579" s="21">
        <v>0</v>
      </c>
      <c r="G1579" s="22">
        <f t="shared" si="24"/>
        <v>87346.419999999925</v>
      </c>
      <c r="H1579" s="21">
        <v>0</v>
      </c>
      <c r="I1579" s="21">
        <v>0</v>
      </c>
    </row>
    <row r="1580" spans="1:9" ht="15" x14ac:dyDescent="0.25">
      <c r="A1580" s="24" t="s">
        <v>1939</v>
      </c>
      <c r="B1580" s="20">
        <v>0</v>
      </c>
      <c r="C1580" s="21">
        <v>0</v>
      </c>
      <c r="D1580" s="25">
        <v>529877.69999999995</v>
      </c>
      <c r="E1580" s="25">
        <v>480667.45</v>
      </c>
      <c r="F1580" s="21">
        <v>0</v>
      </c>
      <c r="G1580" s="22">
        <f t="shared" si="24"/>
        <v>49210.249999999942</v>
      </c>
      <c r="H1580" s="21">
        <v>0</v>
      </c>
      <c r="I1580" s="21">
        <v>0</v>
      </c>
    </row>
    <row r="1581" spans="1:9" ht="15" x14ac:dyDescent="0.25">
      <c r="A1581" s="24" t="s">
        <v>1940</v>
      </c>
      <c r="B1581" s="20">
        <v>0</v>
      </c>
      <c r="C1581" s="21">
        <v>0</v>
      </c>
      <c r="D1581" s="25">
        <v>419045</v>
      </c>
      <c r="E1581" s="25">
        <v>347834.59999999992</v>
      </c>
      <c r="F1581" s="21">
        <v>0</v>
      </c>
      <c r="G1581" s="22">
        <f t="shared" si="24"/>
        <v>71210.400000000081</v>
      </c>
      <c r="H1581" s="21">
        <v>0</v>
      </c>
      <c r="I1581" s="21">
        <v>0</v>
      </c>
    </row>
    <row r="1582" spans="1:9" ht="15" x14ac:dyDescent="0.25">
      <c r="A1582" s="24" t="s">
        <v>1941</v>
      </c>
      <c r="B1582" s="20">
        <v>0</v>
      </c>
      <c r="C1582" s="21">
        <v>0</v>
      </c>
      <c r="D1582" s="25">
        <v>490627.50000000017</v>
      </c>
      <c r="E1582" s="25">
        <v>362714.50000000012</v>
      </c>
      <c r="F1582" s="21">
        <v>0</v>
      </c>
      <c r="G1582" s="22">
        <f t="shared" si="24"/>
        <v>127913.00000000006</v>
      </c>
      <c r="H1582" s="21">
        <v>0</v>
      </c>
      <c r="I1582" s="21">
        <v>0</v>
      </c>
    </row>
    <row r="1583" spans="1:9" ht="15" x14ac:dyDescent="0.25">
      <c r="A1583" s="24" t="s">
        <v>1942</v>
      </c>
      <c r="B1583" s="20">
        <v>0</v>
      </c>
      <c r="C1583" s="21">
        <v>0</v>
      </c>
      <c r="D1583" s="25">
        <v>22509.300000000003</v>
      </c>
      <c r="E1583" s="25">
        <v>7803</v>
      </c>
      <c r="F1583" s="21">
        <v>0</v>
      </c>
      <c r="G1583" s="22">
        <f t="shared" si="24"/>
        <v>14706.300000000003</v>
      </c>
      <c r="H1583" s="21">
        <v>0</v>
      </c>
      <c r="I1583" s="21">
        <v>0</v>
      </c>
    </row>
    <row r="1584" spans="1:9" ht="15" x14ac:dyDescent="0.25">
      <c r="A1584" s="24" t="s">
        <v>1943</v>
      </c>
      <c r="B1584" s="20">
        <v>0</v>
      </c>
      <c r="C1584" s="21">
        <v>0</v>
      </c>
      <c r="D1584" s="25">
        <v>22789.360000000001</v>
      </c>
      <c r="E1584" s="25">
        <v>3925.3</v>
      </c>
      <c r="F1584" s="21">
        <v>0</v>
      </c>
      <c r="G1584" s="22">
        <f t="shared" si="24"/>
        <v>18864.060000000001</v>
      </c>
      <c r="H1584" s="21">
        <v>0</v>
      </c>
      <c r="I1584" s="21">
        <v>0</v>
      </c>
    </row>
    <row r="1585" spans="1:9" ht="15" x14ac:dyDescent="0.25">
      <c r="A1585" s="24" t="s">
        <v>1944</v>
      </c>
      <c r="B1585" s="20">
        <v>0</v>
      </c>
      <c r="C1585" s="21">
        <v>0</v>
      </c>
      <c r="D1585" s="25">
        <v>15779.5</v>
      </c>
      <c r="E1585" s="25">
        <v>1431.6</v>
      </c>
      <c r="F1585" s="21">
        <v>0</v>
      </c>
      <c r="G1585" s="22">
        <f t="shared" si="24"/>
        <v>14347.9</v>
      </c>
      <c r="H1585" s="21">
        <v>0</v>
      </c>
      <c r="I1585" s="21">
        <v>0</v>
      </c>
    </row>
    <row r="1586" spans="1:9" ht="15" x14ac:dyDescent="0.25">
      <c r="A1586" s="24" t="s">
        <v>1945</v>
      </c>
      <c r="B1586" s="20">
        <v>0</v>
      </c>
      <c r="C1586" s="21">
        <v>0</v>
      </c>
      <c r="D1586" s="25">
        <v>945971.43999999925</v>
      </c>
      <c r="E1586" s="25">
        <v>482257.77999999985</v>
      </c>
      <c r="F1586" s="21">
        <v>0</v>
      </c>
      <c r="G1586" s="22">
        <f t="shared" si="24"/>
        <v>463713.65999999939</v>
      </c>
      <c r="H1586" s="21">
        <v>0</v>
      </c>
      <c r="I1586" s="21">
        <v>0</v>
      </c>
    </row>
    <row r="1587" spans="1:9" ht="15" x14ac:dyDescent="0.25">
      <c r="A1587" s="24" t="s">
        <v>1946</v>
      </c>
      <c r="B1587" s="20">
        <v>0</v>
      </c>
      <c r="C1587" s="21">
        <v>0</v>
      </c>
      <c r="D1587" s="25">
        <v>302826.84999999986</v>
      </c>
      <c r="E1587" s="25">
        <v>218670.29999999993</v>
      </c>
      <c r="F1587" s="21">
        <v>0</v>
      </c>
      <c r="G1587" s="22">
        <f t="shared" si="24"/>
        <v>84156.54999999993</v>
      </c>
      <c r="H1587" s="21">
        <v>0</v>
      </c>
      <c r="I1587" s="21">
        <v>0</v>
      </c>
    </row>
    <row r="1588" spans="1:9" ht="15" x14ac:dyDescent="0.25">
      <c r="A1588" s="24" t="s">
        <v>1947</v>
      </c>
      <c r="B1588" s="20">
        <v>0</v>
      </c>
      <c r="C1588" s="21">
        <v>0</v>
      </c>
      <c r="D1588" s="25">
        <v>189146.53000000003</v>
      </c>
      <c r="E1588" s="25">
        <v>116565.4</v>
      </c>
      <c r="F1588" s="21">
        <v>0</v>
      </c>
      <c r="G1588" s="22">
        <f t="shared" si="24"/>
        <v>72581.130000000034</v>
      </c>
      <c r="H1588" s="21">
        <v>0</v>
      </c>
      <c r="I1588" s="21">
        <v>0</v>
      </c>
    </row>
    <row r="1589" spans="1:9" ht="15" x14ac:dyDescent="0.25">
      <c r="A1589" s="24" t="s">
        <v>1948</v>
      </c>
      <c r="B1589" s="20">
        <v>0</v>
      </c>
      <c r="C1589" s="21">
        <v>0</v>
      </c>
      <c r="D1589" s="25">
        <v>690239.2</v>
      </c>
      <c r="E1589" s="25">
        <v>420497.19999999995</v>
      </c>
      <c r="F1589" s="21">
        <v>0</v>
      </c>
      <c r="G1589" s="22">
        <f t="shared" si="24"/>
        <v>269742</v>
      </c>
      <c r="H1589" s="21">
        <v>0</v>
      </c>
      <c r="I1589" s="21">
        <v>0</v>
      </c>
    </row>
    <row r="1590" spans="1:9" ht="15" x14ac:dyDescent="0.25">
      <c r="A1590" s="24" t="s">
        <v>1949</v>
      </c>
      <c r="B1590" s="20">
        <v>0</v>
      </c>
      <c r="C1590" s="21">
        <v>0</v>
      </c>
      <c r="D1590" s="25">
        <v>416716.3000000001</v>
      </c>
      <c r="E1590" s="25">
        <v>276082.2</v>
      </c>
      <c r="F1590" s="21">
        <v>0</v>
      </c>
      <c r="G1590" s="22">
        <f t="shared" si="24"/>
        <v>140634.10000000009</v>
      </c>
      <c r="H1590" s="21">
        <v>0</v>
      </c>
      <c r="I1590" s="21">
        <v>0</v>
      </c>
    </row>
    <row r="1591" spans="1:9" ht="15" x14ac:dyDescent="0.25">
      <c r="A1591" s="24" t="s">
        <v>1950</v>
      </c>
      <c r="B1591" s="20">
        <v>0</v>
      </c>
      <c r="C1591" s="21">
        <v>0</v>
      </c>
      <c r="D1591" s="25">
        <v>522562.70000000007</v>
      </c>
      <c r="E1591" s="25">
        <v>467614.06000000006</v>
      </c>
      <c r="F1591" s="21">
        <v>0</v>
      </c>
      <c r="G1591" s="22">
        <f t="shared" si="24"/>
        <v>54948.640000000014</v>
      </c>
      <c r="H1591" s="21">
        <v>0</v>
      </c>
      <c r="I1591" s="21">
        <v>0</v>
      </c>
    </row>
    <row r="1592" spans="1:9" ht="15" x14ac:dyDescent="0.25">
      <c r="A1592" s="24" t="s">
        <v>1951</v>
      </c>
      <c r="B1592" s="20">
        <v>0</v>
      </c>
      <c r="C1592" s="21">
        <v>0</v>
      </c>
      <c r="D1592" s="25">
        <v>1381948.5400000007</v>
      </c>
      <c r="E1592" s="25">
        <v>1114318.3400000003</v>
      </c>
      <c r="F1592" s="21">
        <v>0</v>
      </c>
      <c r="G1592" s="22">
        <f t="shared" si="24"/>
        <v>267630.20000000042</v>
      </c>
      <c r="H1592" s="21">
        <v>0</v>
      </c>
      <c r="I1592" s="21">
        <v>0</v>
      </c>
    </row>
    <row r="1593" spans="1:9" ht="15" x14ac:dyDescent="0.25">
      <c r="A1593" s="24" t="s">
        <v>1952</v>
      </c>
      <c r="B1593" s="20">
        <v>0</v>
      </c>
      <c r="C1593" s="21">
        <v>0</v>
      </c>
      <c r="D1593" s="25">
        <v>523607.69999999995</v>
      </c>
      <c r="E1593" s="25">
        <v>351815.65</v>
      </c>
      <c r="F1593" s="21">
        <v>0</v>
      </c>
      <c r="G1593" s="22">
        <f t="shared" si="24"/>
        <v>171792.04999999993</v>
      </c>
      <c r="H1593" s="21">
        <v>0</v>
      </c>
      <c r="I1593" s="21">
        <v>0</v>
      </c>
    </row>
    <row r="1594" spans="1:9" ht="15" x14ac:dyDescent="0.25">
      <c r="A1594" s="24" t="s">
        <v>1953</v>
      </c>
      <c r="B1594" s="20">
        <v>0</v>
      </c>
      <c r="C1594" s="21">
        <v>0</v>
      </c>
      <c r="D1594" s="25">
        <v>744867.20000000007</v>
      </c>
      <c r="E1594" s="25">
        <v>634294.49999999977</v>
      </c>
      <c r="F1594" s="21">
        <v>0</v>
      </c>
      <c r="G1594" s="22">
        <f t="shared" si="24"/>
        <v>110572.7000000003</v>
      </c>
      <c r="H1594" s="21">
        <v>0</v>
      </c>
      <c r="I1594" s="21">
        <v>0</v>
      </c>
    </row>
    <row r="1595" spans="1:9" ht="15" x14ac:dyDescent="0.25">
      <c r="A1595" s="24" t="s">
        <v>1954</v>
      </c>
      <c r="B1595" s="20">
        <v>0</v>
      </c>
      <c r="C1595" s="21">
        <v>0</v>
      </c>
      <c r="D1595" s="25">
        <v>746965.99999999988</v>
      </c>
      <c r="E1595" s="25">
        <v>606505.17999999993</v>
      </c>
      <c r="F1595" s="21">
        <v>0</v>
      </c>
      <c r="G1595" s="22">
        <f t="shared" si="24"/>
        <v>140460.81999999995</v>
      </c>
      <c r="H1595" s="21">
        <v>0</v>
      </c>
      <c r="I1595" s="21">
        <v>0</v>
      </c>
    </row>
    <row r="1596" spans="1:9" ht="15" x14ac:dyDescent="0.25">
      <c r="A1596" s="24" t="s">
        <v>1955</v>
      </c>
      <c r="B1596" s="20">
        <v>0</v>
      </c>
      <c r="C1596" s="21">
        <v>0</v>
      </c>
      <c r="D1596" s="25">
        <v>520786.20000000013</v>
      </c>
      <c r="E1596" s="25">
        <v>422689.50000000006</v>
      </c>
      <c r="F1596" s="21">
        <v>0</v>
      </c>
      <c r="G1596" s="22">
        <f t="shared" si="24"/>
        <v>98096.70000000007</v>
      </c>
      <c r="H1596" s="21">
        <v>0</v>
      </c>
      <c r="I1596" s="21">
        <v>0</v>
      </c>
    </row>
    <row r="1597" spans="1:9" ht="15" x14ac:dyDescent="0.25">
      <c r="A1597" s="24" t="s">
        <v>1956</v>
      </c>
      <c r="B1597" s="20">
        <v>0</v>
      </c>
      <c r="C1597" s="21">
        <v>0</v>
      </c>
      <c r="D1597" s="25">
        <v>471242.75000000006</v>
      </c>
      <c r="E1597" s="25">
        <v>334930.97000000003</v>
      </c>
      <c r="F1597" s="21">
        <v>0</v>
      </c>
      <c r="G1597" s="22">
        <f t="shared" si="24"/>
        <v>136311.78000000003</v>
      </c>
      <c r="H1597" s="21">
        <v>0</v>
      </c>
      <c r="I1597" s="21">
        <v>0</v>
      </c>
    </row>
    <row r="1598" spans="1:9" ht="15" x14ac:dyDescent="0.25">
      <c r="A1598" s="24" t="s">
        <v>1957</v>
      </c>
      <c r="B1598" s="20">
        <v>0</v>
      </c>
      <c r="C1598" s="21">
        <v>0</v>
      </c>
      <c r="D1598" s="25">
        <v>1210388.0000000002</v>
      </c>
      <c r="E1598" s="25">
        <v>948975.09999999974</v>
      </c>
      <c r="F1598" s="21">
        <v>0</v>
      </c>
      <c r="G1598" s="22">
        <f t="shared" si="24"/>
        <v>261412.90000000049</v>
      </c>
      <c r="H1598" s="21">
        <v>0</v>
      </c>
      <c r="I1598" s="21">
        <v>0</v>
      </c>
    </row>
    <row r="1599" spans="1:9" ht="15" x14ac:dyDescent="0.25">
      <c r="A1599" s="24" t="s">
        <v>1958</v>
      </c>
      <c r="B1599" s="20">
        <v>0</v>
      </c>
      <c r="C1599" s="21">
        <v>0</v>
      </c>
      <c r="D1599" s="25">
        <v>513387.59999999992</v>
      </c>
      <c r="E1599" s="25">
        <v>366594.79999999993</v>
      </c>
      <c r="F1599" s="21">
        <v>0</v>
      </c>
      <c r="G1599" s="22">
        <f t="shared" si="24"/>
        <v>146792.79999999999</v>
      </c>
      <c r="H1599" s="21">
        <v>0</v>
      </c>
      <c r="I1599" s="21">
        <v>0</v>
      </c>
    </row>
    <row r="1600" spans="1:9" ht="15" x14ac:dyDescent="0.25">
      <c r="A1600" s="24" t="s">
        <v>1959</v>
      </c>
      <c r="B1600" s="20">
        <v>0</v>
      </c>
      <c r="C1600" s="21">
        <v>0</v>
      </c>
      <c r="D1600" s="25">
        <v>656041.10000000009</v>
      </c>
      <c r="E1600" s="25">
        <v>305483.7</v>
      </c>
      <c r="F1600" s="21">
        <v>0</v>
      </c>
      <c r="G1600" s="22">
        <f t="shared" si="24"/>
        <v>350557.40000000008</v>
      </c>
      <c r="H1600" s="21">
        <v>0</v>
      </c>
      <c r="I1600" s="21">
        <v>0</v>
      </c>
    </row>
    <row r="1601" spans="1:9" ht="15" x14ac:dyDescent="0.25">
      <c r="A1601" s="24" t="s">
        <v>1960</v>
      </c>
      <c r="B1601" s="20">
        <v>0</v>
      </c>
      <c r="C1601" s="21">
        <v>0</v>
      </c>
      <c r="D1601" s="25">
        <v>239800.36000000002</v>
      </c>
      <c r="E1601" s="25">
        <v>154240.03</v>
      </c>
      <c r="F1601" s="21">
        <v>0</v>
      </c>
      <c r="G1601" s="22">
        <f t="shared" si="24"/>
        <v>85560.330000000016</v>
      </c>
      <c r="H1601" s="21">
        <v>0</v>
      </c>
      <c r="I1601" s="21">
        <v>0</v>
      </c>
    </row>
    <row r="1602" spans="1:9" ht="15" x14ac:dyDescent="0.25">
      <c r="A1602" s="24" t="s">
        <v>1961</v>
      </c>
      <c r="B1602" s="20">
        <v>0</v>
      </c>
      <c r="C1602" s="21">
        <v>0</v>
      </c>
      <c r="D1602" s="25">
        <v>40608.699999999997</v>
      </c>
      <c r="E1602" s="25">
        <v>28675.199999999997</v>
      </c>
      <c r="F1602" s="21">
        <v>0</v>
      </c>
      <c r="G1602" s="22">
        <f t="shared" si="24"/>
        <v>11933.5</v>
      </c>
      <c r="H1602" s="21">
        <v>0</v>
      </c>
      <c r="I1602" s="21">
        <v>0</v>
      </c>
    </row>
    <row r="1603" spans="1:9" ht="15" x14ac:dyDescent="0.25">
      <c r="A1603" s="24" t="s">
        <v>1962</v>
      </c>
      <c r="B1603" s="20">
        <v>0</v>
      </c>
      <c r="C1603" s="21">
        <v>0</v>
      </c>
      <c r="D1603" s="25">
        <v>23700.600000000002</v>
      </c>
      <c r="E1603" s="25">
        <v>8582.4</v>
      </c>
      <c r="F1603" s="21">
        <v>0</v>
      </c>
      <c r="G1603" s="22">
        <f t="shared" si="24"/>
        <v>15118.200000000003</v>
      </c>
      <c r="H1603" s="21">
        <v>0</v>
      </c>
      <c r="I1603" s="21">
        <v>0</v>
      </c>
    </row>
    <row r="1604" spans="1:9" ht="15" x14ac:dyDescent="0.25">
      <c r="A1604" s="24" t="s">
        <v>1963</v>
      </c>
      <c r="B1604" s="20">
        <v>0</v>
      </c>
      <c r="C1604" s="21">
        <v>0</v>
      </c>
      <c r="D1604" s="25">
        <v>130144.29999999997</v>
      </c>
      <c r="E1604" s="25">
        <v>54238.200000000004</v>
      </c>
      <c r="F1604" s="21">
        <v>0</v>
      </c>
      <c r="G1604" s="22">
        <f t="shared" ref="G1604:G1666" si="25">D1604-E1604</f>
        <v>75906.099999999977</v>
      </c>
      <c r="H1604" s="21">
        <v>0</v>
      </c>
      <c r="I1604" s="21">
        <v>0</v>
      </c>
    </row>
    <row r="1605" spans="1:9" ht="15" x14ac:dyDescent="0.25">
      <c r="A1605" s="24" t="s">
        <v>1964</v>
      </c>
      <c r="B1605" s="20">
        <v>0</v>
      </c>
      <c r="C1605" s="21">
        <v>0</v>
      </c>
      <c r="D1605" s="25">
        <v>813332.70000000019</v>
      </c>
      <c r="E1605" s="25">
        <v>107847.93999999997</v>
      </c>
      <c r="F1605" s="21">
        <v>0</v>
      </c>
      <c r="G1605" s="22">
        <f t="shared" si="25"/>
        <v>705484.76000000024</v>
      </c>
      <c r="H1605" s="21">
        <v>0</v>
      </c>
      <c r="I1605" s="21">
        <v>0</v>
      </c>
    </row>
    <row r="1606" spans="1:9" ht="15" x14ac:dyDescent="0.25">
      <c r="A1606" s="24" t="s">
        <v>1965</v>
      </c>
      <c r="B1606" s="20">
        <v>0</v>
      </c>
      <c r="C1606" s="21">
        <v>0</v>
      </c>
      <c r="D1606" s="25">
        <v>1113496.9400000002</v>
      </c>
      <c r="E1606" s="25">
        <v>988154.64</v>
      </c>
      <c r="F1606" s="21">
        <v>0</v>
      </c>
      <c r="G1606" s="22">
        <f t="shared" si="25"/>
        <v>125342.30000000016</v>
      </c>
      <c r="H1606" s="21">
        <v>0</v>
      </c>
      <c r="I1606" s="21">
        <v>0</v>
      </c>
    </row>
    <row r="1607" spans="1:9" ht="15" x14ac:dyDescent="0.25">
      <c r="A1607" s="24" t="s">
        <v>1966</v>
      </c>
      <c r="B1607" s="20">
        <v>0</v>
      </c>
      <c r="C1607" s="21">
        <v>0</v>
      </c>
      <c r="D1607" s="25">
        <v>609694.80000000005</v>
      </c>
      <c r="E1607" s="25">
        <v>474127.82000000007</v>
      </c>
      <c r="F1607" s="21">
        <v>0</v>
      </c>
      <c r="G1607" s="22">
        <f t="shared" si="25"/>
        <v>135566.97999999998</v>
      </c>
      <c r="H1607" s="21">
        <v>0</v>
      </c>
      <c r="I1607" s="21">
        <v>0</v>
      </c>
    </row>
    <row r="1608" spans="1:9" ht="15" x14ac:dyDescent="0.25">
      <c r="A1608" s="24" t="s">
        <v>1967</v>
      </c>
      <c r="B1608" s="20">
        <v>0</v>
      </c>
      <c r="C1608" s="21">
        <v>0</v>
      </c>
      <c r="D1608" s="25">
        <v>644535.09999999986</v>
      </c>
      <c r="E1608" s="25">
        <v>564928.49999999988</v>
      </c>
      <c r="F1608" s="21">
        <v>0</v>
      </c>
      <c r="G1608" s="22">
        <f t="shared" si="25"/>
        <v>79606.599999999977</v>
      </c>
      <c r="H1608" s="21">
        <v>0</v>
      </c>
      <c r="I1608" s="21">
        <v>0</v>
      </c>
    </row>
    <row r="1609" spans="1:9" ht="15" x14ac:dyDescent="0.25">
      <c r="A1609" s="24" t="s">
        <v>1968</v>
      </c>
      <c r="B1609" s="20">
        <v>0</v>
      </c>
      <c r="C1609" s="21">
        <v>0</v>
      </c>
      <c r="D1609" s="25">
        <v>635318.20000000007</v>
      </c>
      <c r="E1609" s="25">
        <v>566673.70000000007</v>
      </c>
      <c r="F1609" s="21">
        <v>0</v>
      </c>
      <c r="G1609" s="22">
        <f t="shared" si="25"/>
        <v>68644.5</v>
      </c>
      <c r="H1609" s="21">
        <v>0</v>
      </c>
      <c r="I1609" s="21">
        <v>0</v>
      </c>
    </row>
    <row r="1610" spans="1:9" ht="15" x14ac:dyDescent="0.25">
      <c r="A1610" s="24" t="s">
        <v>1969</v>
      </c>
      <c r="B1610" s="20">
        <v>0</v>
      </c>
      <c r="C1610" s="21">
        <v>0</v>
      </c>
      <c r="D1610" s="25">
        <v>653380.19999999984</v>
      </c>
      <c r="E1610" s="25">
        <v>585142.41999999993</v>
      </c>
      <c r="F1610" s="21">
        <v>0</v>
      </c>
      <c r="G1610" s="22">
        <f t="shared" si="25"/>
        <v>68237.779999999912</v>
      </c>
      <c r="H1610" s="21">
        <v>0</v>
      </c>
      <c r="I1610" s="21">
        <v>0</v>
      </c>
    </row>
    <row r="1611" spans="1:9" ht="15" x14ac:dyDescent="0.25">
      <c r="A1611" s="24" t="s">
        <v>1970</v>
      </c>
      <c r="B1611" s="20">
        <v>0</v>
      </c>
      <c r="C1611" s="21">
        <v>0</v>
      </c>
      <c r="D1611" s="25">
        <v>912177.60000000009</v>
      </c>
      <c r="E1611" s="25">
        <v>689895.75</v>
      </c>
      <c r="F1611" s="21">
        <v>0</v>
      </c>
      <c r="G1611" s="22">
        <f t="shared" si="25"/>
        <v>222281.85000000009</v>
      </c>
      <c r="H1611" s="21">
        <v>0</v>
      </c>
      <c r="I1611" s="21">
        <v>0</v>
      </c>
    </row>
    <row r="1612" spans="1:9" ht="15" x14ac:dyDescent="0.25">
      <c r="A1612" s="24" t="s">
        <v>1971</v>
      </c>
      <c r="B1612" s="20">
        <v>0</v>
      </c>
      <c r="C1612" s="21">
        <v>0</v>
      </c>
      <c r="D1612" s="25">
        <v>1137470.8999999999</v>
      </c>
      <c r="E1612" s="25">
        <v>869173.10000000009</v>
      </c>
      <c r="F1612" s="21">
        <v>0</v>
      </c>
      <c r="G1612" s="22">
        <f t="shared" si="25"/>
        <v>268297.79999999981</v>
      </c>
      <c r="H1612" s="21">
        <v>0</v>
      </c>
      <c r="I1612" s="21">
        <v>0</v>
      </c>
    </row>
    <row r="1613" spans="1:9" ht="15" x14ac:dyDescent="0.25">
      <c r="A1613" s="24" t="s">
        <v>1972</v>
      </c>
      <c r="B1613" s="20">
        <v>0</v>
      </c>
      <c r="C1613" s="21">
        <v>0</v>
      </c>
      <c r="D1613" s="25">
        <v>1054969.2999999998</v>
      </c>
      <c r="E1613" s="25">
        <v>835028.94999999984</v>
      </c>
      <c r="F1613" s="21">
        <v>0</v>
      </c>
      <c r="G1613" s="22">
        <f t="shared" si="25"/>
        <v>219940.34999999998</v>
      </c>
      <c r="H1613" s="21">
        <v>0</v>
      </c>
      <c r="I1613" s="21">
        <v>0</v>
      </c>
    </row>
    <row r="1614" spans="1:9" ht="15" x14ac:dyDescent="0.25">
      <c r="A1614" s="24" t="s">
        <v>1973</v>
      </c>
      <c r="B1614" s="20">
        <v>0</v>
      </c>
      <c r="C1614" s="21">
        <v>0</v>
      </c>
      <c r="D1614" s="25">
        <v>770436.70000000019</v>
      </c>
      <c r="E1614" s="25">
        <v>596773.1</v>
      </c>
      <c r="F1614" s="21">
        <v>0</v>
      </c>
      <c r="G1614" s="22">
        <f t="shared" si="25"/>
        <v>173663.60000000021</v>
      </c>
      <c r="H1614" s="21">
        <v>0</v>
      </c>
      <c r="I1614" s="21">
        <v>0</v>
      </c>
    </row>
    <row r="1615" spans="1:9" ht="15" x14ac:dyDescent="0.25">
      <c r="A1615" s="24" t="s">
        <v>1974</v>
      </c>
      <c r="B1615" s="20">
        <v>0</v>
      </c>
      <c r="C1615" s="21">
        <v>0</v>
      </c>
      <c r="D1615" s="25">
        <v>755067.87000000023</v>
      </c>
      <c r="E1615" s="25">
        <v>629462.06999999995</v>
      </c>
      <c r="F1615" s="21">
        <v>0</v>
      </c>
      <c r="G1615" s="22">
        <f t="shared" si="25"/>
        <v>125605.80000000028</v>
      </c>
      <c r="H1615" s="21">
        <v>0</v>
      </c>
      <c r="I1615" s="21">
        <v>0</v>
      </c>
    </row>
    <row r="1616" spans="1:9" ht="15" x14ac:dyDescent="0.25">
      <c r="A1616" s="24" t="s">
        <v>1975</v>
      </c>
      <c r="B1616" s="20">
        <v>0</v>
      </c>
      <c r="C1616" s="21">
        <v>0</v>
      </c>
      <c r="D1616" s="25">
        <v>874509.89999999967</v>
      </c>
      <c r="E1616" s="25">
        <v>613318.84</v>
      </c>
      <c r="F1616" s="21">
        <v>0</v>
      </c>
      <c r="G1616" s="22">
        <f t="shared" si="25"/>
        <v>261191.05999999971</v>
      </c>
      <c r="H1616" s="21">
        <v>0</v>
      </c>
      <c r="I1616" s="21">
        <v>0</v>
      </c>
    </row>
    <row r="1617" spans="1:9" ht="15" x14ac:dyDescent="0.25">
      <c r="A1617" s="24" t="s">
        <v>1976</v>
      </c>
      <c r="B1617" s="20">
        <v>0</v>
      </c>
      <c r="C1617" s="21">
        <v>0</v>
      </c>
      <c r="D1617" s="25">
        <v>691787.40000000026</v>
      </c>
      <c r="E1617" s="25">
        <v>557291.80000000016</v>
      </c>
      <c r="F1617" s="21">
        <v>0</v>
      </c>
      <c r="G1617" s="22">
        <f t="shared" si="25"/>
        <v>134495.60000000009</v>
      </c>
      <c r="H1617" s="21">
        <v>0</v>
      </c>
      <c r="I1617" s="21">
        <v>0</v>
      </c>
    </row>
    <row r="1618" spans="1:9" ht="15" x14ac:dyDescent="0.25">
      <c r="A1618" s="24" t="s">
        <v>1977</v>
      </c>
      <c r="B1618" s="20">
        <v>0</v>
      </c>
      <c r="C1618" s="21">
        <v>0</v>
      </c>
      <c r="D1618" s="25">
        <v>713149.79999999981</v>
      </c>
      <c r="E1618" s="25">
        <v>597413.48999999987</v>
      </c>
      <c r="F1618" s="21">
        <v>0</v>
      </c>
      <c r="G1618" s="22">
        <f t="shared" si="25"/>
        <v>115736.30999999994</v>
      </c>
      <c r="H1618" s="21">
        <v>0</v>
      </c>
      <c r="I1618" s="21">
        <v>0</v>
      </c>
    </row>
    <row r="1619" spans="1:9" ht="15" x14ac:dyDescent="0.25">
      <c r="A1619" s="24" t="s">
        <v>1978</v>
      </c>
      <c r="B1619" s="20">
        <v>0</v>
      </c>
      <c r="C1619" s="21">
        <v>0</v>
      </c>
      <c r="D1619" s="25">
        <v>123479.17000000001</v>
      </c>
      <c r="E1619" s="25">
        <v>69624.049999999988</v>
      </c>
      <c r="F1619" s="21">
        <v>0</v>
      </c>
      <c r="G1619" s="22">
        <f t="shared" si="25"/>
        <v>53855.120000000024</v>
      </c>
      <c r="H1619" s="21">
        <v>0</v>
      </c>
      <c r="I1619" s="21">
        <v>0</v>
      </c>
    </row>
    <row r="1620" spans="1:9" ht="15" x14ac:dyDescent="0.25">
      <c r="A1620" s="24" t="s">
        <v>1979</v>
      </c>
      <c r="B1620" s="20">
        <v>0</v>
      </c>
      <c r="C1620" s="21">
        <v>0</v>
      </c>
      <c r="D1620" s="25">
        <v>957139.83</v>
      </c>
      <c r="E1620" s="25">
        <v>821896.79999999981</v>
      </c>
      <c r="F1620" s="21">
        <v>0</v>
      </c>
      <c r="G1620" s="22">
        <f t="shared" si="25"/>
        <v>135243.03000000014</v>
      </c>
      <c r="H1620" s="21">
        <v>0</v>
      </c>
      <c r="I1620" s="21">
        <v>0</v>
      </c>
    </row>
    <row r="1621" spans="1:9" ht="15" x14ac:dyDescent="0.25">
      <c r="A1621" s="24" t="s">
        <v>1980</v>
      </c>
      <c r="B1621" s="20">
        <v>0</v>
      </c>
      <c r="C1621" s="21">
        <v>0</v>
      </c>
      <c r="D1621" s="25">
        <v>543379.1</v>
      </c>
      <c r="E1621" s="25">
        <v>471663.10000000003</v>
      </c>
      <c r="F1621" s="21">
        <v>0</v>
      </c>
      <c r="G1621" s="22">
        <f t="shared" si="25"/>
        <v>71715.999999999942</v>
      </c>
      <c r="H1621" s="21">
        <v>0</v>
      </c>
      <c r="I1621" s="21">
        <v>0</v>
      </c>
    </row>
    <row r="1622" spans="1:9" ht="15" x14ac:dyDescent="0.25">
      <c r="A1622" s="24" t="s">
        <v>1981</v>
      </c>
      <c r="B1622" s="20">
        <v>0</v>
      </c>
      <c r="C1622" s="21">
        <v>0</v>
      </c>
      <c r="D1622" s="25">
        <v>520807.1</v>
      </c>
      <c r="E1622" s="25">
        <v>443090.65000000008</v>
      </c>
      <c r="F1622" s="21">
        <v>0</v>
      </c>
      <c r="G1622" s="22">
        <f t="shared" si="25"/>
        <v>77716.449999999895</v>
      </c>
      <c r="H1622" s="21">
        <v>0</v>
      </c>
      <c r="I1622" s="21">
        <v>0</v>
      </c>
    </row>
    <row r="1623" spans="1:9" ht="15" x14ac:dyDescent="0.25">
      <c r="A1623" s="24" t="s">
        <v>1982</v>
      </c>
      <c r="B1623" s="20">
        <v>0</v>
      </c>
      <c r="C1623" s="21">
        <v>0</v>
      </c>
      <c r="D1623" s="25">
        <v>531319.80000000005</v>
      </c>
      <c r="E1623" s="25">
        <v>454996.49999999994</v>
      </c>
      <c r="F1623" s="21">
        <v>0</v>
      </c>
      <c r="G1623" s="22">
        <f t="shared" si="25"/>
        <v>76323.300000000105</v>
      </c>
      <c r="H1623" s="21">
        <v>0</v>
      </c>
      <c r="I1623" s="21">
        <v>0</v>
      </c>
    </row>
    <row r="1624" spans="1:9" ht="15" x14ac:dyDescent="0.25">
      <c r="A1624" s="24" t="s">
        <v>1983</v>
      </c>
      <c r="B1624" s="20">
        <v>0</v>
      </c>
      <c r="C1624" s="21">
        <v>0</v>
      </c>
      <c r="D1624" s="25">
        <v>424472.19000000006</v>
      </c>
      <c r="E1624" s="25">
        <v>332201.7900000001</v>
      </c>
      <c r="F1624" s="21">
        <v>0</v>
      </c>
      <c r="G1624" s="22">
        <f t="shared" si="25"/>
        <v>92270.399999999965</v>
      </c>
      <c r="H1624" s="21">
        <v>0</v>
      </c>
      <c r="I1624" s="21">
        <v>0</v>
      </c>
    </row>
    <row r="1625" spans="1:9" ht="15" x14ac:dyDescent="0.25">
      <c r="A1625" s="24" t="s">
        <v>1984</v>
      </c>
      <c r="B1625" s="20">
        <v>0</v>
      </c>
      <c r="C1625" s="21">
        <v>0</v>
      </c>
      <c r="D1625" s="25">
        <v>521077.69999999995</v>
      </c>
      <c r="E1625" s="25">
        <v>440363.69999999995</v>
      </c>
      <c r="F1625" s="21">
        <v>0</v>
      </c>
      <c r="G1625" s="22">
        <f t="shared" si="25"/>
        <v>80714</v>
      </c>
      <c r="H1625" s="21">
        <v>0</v>
      </c>
      <c r="I1625" s="21">
        <v>0</v>
      </c>
    </row>
    <row r="1626" spans="1:9" ht="15" x14ac:dyDescent="0.25">
      <c r="A1626" s="24" t="s">
        <v>1985</v>
      </c>
      <c r="B1626" s="20">
        <v>0</v>
      </c>
      <c r="C1626" s="21">
        <v>0</v>
      </c>
      <c r="D1626" s="25">
        <v>9321.4</v>
      </c>
      <c r="E1626" s="25">
        <v>0</v>
      </c>
      <c r="F1626" s="21">
        <v>0</v>
      </c>
      <c r="G1626" s="22">
        <f t="shared" si="25"/>
        <v>9321.4</v>
      </c>
      <c r="H1626" s="21">
        <v>0</v>
      </c>
      <c r="I1626" s="21">
        <v>0</v>
      </c>
    </row>
    <row r="1627" spans="1:9" ht="15" x14ac:dyDescent="0.25">
      <c r="A1627" s="24" t="s">
        <v>1986</v>
      </c>
      <c r="B1627" s="20">
        <v>0</v>
      </c>
      <c r="C1627" s="21">
        <v>0</v>
      </c>
      <c r="D1627" s="25">
        <v>662279.20000000019</v>
      </c>
      <c r="E1627" s="25">
        <v>514151.26000000007</v>
      </c>
      <c r="F1627" s="21">
        <v>0</v>
      </c>
      <c r="G1627" s="22">
        <f t="shared" si="25"/>
        <v>148127.94000000012</v>
      </c>
      <c r="H1627" s="21">
        <v>0</v>
      </c>
      <c r="I1627" s="21">
        <v>0</v>
      </c>
    </row>
    <row r="1628" spans="1:9" ht="15" x14ac:dyDescent="0.25">
      <c r="A1628" s="24" t="s">
        <v>1987</v>
      </c>
      <c r="B1628" s="20">
        <v>0</v>
      </c>
      <c r="C1628" s="21">
        <v>0</v>
      </c>
      <c r="D1628" s="25">
        <v>536818.25000000012</v>
      </c>
      <c r="E1628" s="25">
        <v>353815.87999999977</v>
      </c>
      <c r="F1628" s="21">
        <v>0</v>
      </c>
      <c r="G1628" s="22">
        <f t="shared" si="25"/>
        <v>183002.37000000034</v>
      </c>
      <c r="H1628" s="21">
        <v>0</v>
      </c>
      <c r="I1628" s="21">
        <v>0</v>
      </c>
    </row>
    <row r="1629" spans="1:9" ht="15" x14ac:dyDescent="0.25">
      <c r="A1629" s="24" t="s">
        <v>1988</v>
      </c>
      <c r="B1629" s="20">
        <v>0</v>
      </c>
      <c r="C1629" s="21">
        <v>0</v>
      </c>
      <c r="D1629" s="25">
        <v>877520.91999999981</v>
      </c>
      <c r="E1629" s="25">
        <v>641032.26</v>
      </c>
      <c r="F1629" s="21">
        <v>0</v>
      </c>
      <c r="G1629" s="22">
        <f t="shared" si="25"/>
        <v>236488.6599999998</v>
      </c>
      <c r="H1629" s="21">
        <v>0</v>
      </c>
      <c r="I1629" s="21">
        <v>0</v>
      </c>
    </row>
    <row r="1630" spans="1:9" ht="15" x14ac:dyDescent="0.25">
      <c r="A1630" s="24" t="s">
        <v>1989</v>
      </c>
      <c r="B1630" s="20">
        <v>0</v>
      </c>
      <c r="C1630" s="21">
        <v>0</v>
      </c>
      <c r="D1630" s="25">
        <v>133989.9</v>
      </c>
      <c r="E1630" s="25">
        <v>113344.82000000002</v>
      </c>
      <c r="F1630" s="21">
        <v>0</v>
      </c>
      <c r="G1630" s="22">
        <f t="shared" si="25"/>
        <v>20645.079999999973</v>
      </c>
      <c r="H1630" s="21">
        <v>0</v>
      </c>
      <c r="I1630" s="21">
        <v>0</v>
      </c>
    </row>
    <row r="1631" spans="1:9" ht="15" x14ac:dyDescent="0.25">
      <c r="A1631" s="24" t="s">
        <v>1990</v>
      </c>
      <c r="B1631" s="20">
        <v>0</v>
      </c>
      <c r="C1631" s="21">
        <v>0</v>
      </c>
      <c r="D1631" s="25">
        <v>131174.67000000001</v>
      </c>
      <c r="E1631" s="25">
        <v>119150.10000000002</v>
      </c>
      <c r="F1631" s="21">
        <v>0</v>
      </c>
      <c r="G1631" s="22">
        <f t="shared" si="25"/>
        <v>12024.569999999992</v>
      </c>
      <c r="H1631" s="21">
        <v>0</v>
      </c>
      <c r="I1631" s="21">
        <v>0</v>
      </c>
    </row>
    <row r="1632" spans="1:9" ht="15" x14ac:dyDescent="0.25">
      <c r="A1632" s="24" t="s">
        <v>1991</v>
      </c>
      <c r="B1632" s="20">
        <v>0</v>
      </c>
      <c r="C1632" s="21">
        <v>0</v>
      </c>
      <c r="D1632" s="25">
        <v>75335</v>
      </c>
      <c r="E1632" s="25">
        <v>58365.500000000007</v>
      </c>
      <c r="F1632" s="21">
        <v>0</v>
      </c>
      <c r="G1632" s="22">
        <f t="shared" si="25"/>
        <v>16969.499999999993</v>
      </c>
      <c r="H1632" s="21">
        <v>0</v>
      </c>
      <c r="I1632" s="21">
        <v>0</v>
      </c>
    </row>
    <row r="1633" spans="1:9" ht="15" x14ac:dyDescent="0.25">
      <c r="A1633" s="24" t="s">
        <v>1992</v>
      </c>
      <c r="B1633" s="20">
        <v>0</v>
      </c>
      <c r="C1633" s="21">
        <v>0</v>
      </c>
      <c r="D1633" s="25">
        <v>133174.80000000002</v>
      </c>
      <c r="E1633" s="25">
        <v>122987.1</v>
      </c>
      <c r="F1633" s="21">
        <v>0</v>
      </c>
      <c r="G1633" s="22">
        <f t="shared" si="25"/>
        <v>10187.700000000012</v>
      </c>
      <c r="H1633" s="21">
        <v>0</v>
      </c>
      <c r="I1633" s="21">
        <v>0</v>
      </c>
    </row>
    <row r="1634" spans="1:9" ht="15" x14ac:dyDescent="0.25">
      <c r="A1634" s="24" t="s">
        <v>1993</v>
      </c>
      <c r="B1634" s="20">
        <v>0</v>
      </c>
      <c r="C1634" s="21">
        <v>0</v>
      </c>
      <c r="D1634" s="25">
        <v>122829.3</v>
      </c>
      <c r="E1634" s="25">
        <v>111970.3</v>
      </c>
      <c r="F1634" s="21">
        <v>0</v>
      </c>
      <c r="G1634" s="22">
        <f t="shared" si="25"/>
        <v>10859</v>
      </c>
      <c r="H1634" s="21">
        <v>0</v>
      </c>
      <c r="I1634" s="21">
        <v>0</v>
      </c>
    </row>
    <row r="1635" spans="1:9" ht="15" x14ac:dyDescent="0.25">
      <c r="A1635" s="24" t="s">
        <v>1994</v>
      </c>
      <c r="B1635" s="20">
        <v>0</v>
      </c>
      <c r="C1635" s="21">
        <v>0</v>
      </c>
      <c r="D1635" s="25">
        <v>310908.40000000002</v>
      </c>
      <c r="E1635" s="25">
        <v>269319.40000000002</v>
      </c>
      <c r="F1635" s="21">
        <v>0</v>
      </c>
      <c r="G1635" s="22">
        <f t="shared" si="25"/>
        <v>41589</v>
      </c>
      <c r="H1635" s="21">
        <v>0</v>
      </c>
      <c r="I1635" s="21">
        <v>0</v>
      </c>
    </row>
    <row r="1636" spans="1:9" ht="15" x14ac:dyDescent="0.25">
      <c r="A1636" s="24" t="s">
        <v>1995</v>
      </c>
      <c r="B1636" s="20">
        <v>0</v>
      </c>
      <c r="C1636" s="21">
        <v>0</v>
      </c>
      <c r="D1636" s="25">
        <v>305160.90000000002</v>
      </c>
      <c r="E1636" s="25">
        <v>270293.14999999991</v>
      </c>
      <c r="F1636" s="21">
        <v>0</v>
      </c>
      <c r="G1636" s="22">
        <f t="shared" si="25"/>
        <v>34867.750000000116</v>
      </c>
      <c r="H1636" s="21">
        <v>0</v>
      </c>
      <c r="I1636" s="21">
        <v>0</v>
      </c>
    </row>
    <row r="1637" spans="1:9" ht="15" x14ac:dyDescent="0.25">
      <c r="A1637" s="24" t="s">
        <v>1996</v>
      </c>
      <c r="B1637" s="20">
        <v>0</v>
      </c>
      <c r="C1637" s="21">
        <v>0</v>
      </c>
      <c r="D1637" s="25">
        <v>124584.9</v>
      </c>
      <c r="E1637" s="25">
        <v>89274.8</v>
      </c>
      <c r="F1637" s="21">
        <v>0</v>
      </c>
      <c r="G1637" s="22">
        <f t="shared" si="25"/>
        <v>35310.099999999991</v>
      </c>
      <c r="H1637" s="21">
        <v>0</v>
      </c>
      <c r="I1637" s="21">
        <v>0</v>
      </c>
    </row>
    <row r="1638" spans="1:9" ht="15" x14ac:dyDescent="0.25">
      <c r="A1638" s="24" t="s">
        <v>1997</v>
      </c>
      <c r="B1638" s="20">
        <v>0</v>
      </c>
      <c r="C1638" s="21">
        <v>0</v>
      </c>
      <c r="D1638" s="25">
        <v>116601.1</v>
      </c>
      <c r="E1638" s="25">
        <v>67647.149999999994</v>
      </c>
      <c r="F1638" s="21">
        <v>0</v>
      </c>
      <c r="G1638" s="22">
        <f t="shared" si="25"/>
        <v>48953.950000000012</v>
      </c>
      <c r="H1638" s="21">
        <v>0</v>
      </c>
      <c r="I1638" s="21">
        <v>0</v>
      </c>
    </row>
    <row r="1639" spans="1:9" ht="15" x14ac:dyDescent="0.25">
      <c r="A1639" s="24" t="s">
        <v>1998</v>
      </c>
      <c r="B1639" s="20">
        <v>0</v>
      </c>
      <c r="C1639" s="21">
        <v>0</v>
      </c>
      <c r="D1639" s="25">
        <v>659269.59999999963</v>
      </c>
      <c r="E1639" s="25">
        <v>565774.7799999998</v>
      </c>
      <c r="F1639" s="21">
        <v>0</v>
      </c>
      <c r="G1639" s="22">
        <f t="shared" si="25"/>
        <v>93494.819999999832</v>
      </c>
      <c r="H1639" s="21">
        <v>0</v>
      </c>
      <c r="I1639" s="21">
        <v>0</v>
      </c>
    </row>
    <row r="1640" spans="1:9" ht="15" x14ac:dyDescent="0.25">
      <c r="A1640" s="24" t="s">
        <v>1999</v>
      </c>
      <c r="B1640" s="20">
        <v>0</v>
      </c>
      <c r="C1640" s="21">
        <v>0</v>
      </c>
      <c r="D1640" s="25">
        <v>6520.8</v>
      </c>
      <c r="E1640" s="25">
        <v>0</v>
      </c>
      <c r="F1640" s="21">
        <v>0</v>
      </c>
      <c r="G1640" s="22">
        <f t="shared" si="25"/>
        <v>6520.8</v>
      </c>
      <c r="H1640" s="21">
        <v>0</v>
      </c>
      <c r="I1640" s="21">
        <v>0</v>
      </c>
    </row>
    <row r="1641" spans="1:9" ht="15" x14ac:dyDescent="0.25">
      <c r="A1641" s="24" t="s">
        <v>2000</v>
      </c>
      <c r="B1641" s="20">
        <v>0</v>
      </c>
      <c r="C1641" s="21">
        <v>0</v>
      </c>
      <c r="D1641" s="25">
        <v>670492.90000000014</v>
      </c>
      <c r="E1641" s="25">
        <v>519466.8</v>
      </c>
      <c r="F1641" s="21">
        <v>0</v>
      </c>
      <c r="G1641" s="22">
        <f t="shared" si="25"/>
        <v>151026.10000000015</v>
      </c>
      <c r="H1641" s="21">
        <v>0</v>
      </c>
      <c r="I1641" s="21">
        <v>0</v>
      </c>
    </row>
    <row r="1642" spans="1:9" ht="15" x14ac:dyDescent="0.25">
      <c r="A1642" s="24" t="s">
        <v>2001</v>
      </c>
      <c r="B1642" s="20">
        <v>0</v>
      </c>
      <c r="C1642" s="21">
        <v>0</v>
      </c>
      <c r="D1642" s="25">
        <v>512238.10000000003</v>
      </c>
      <c r="E1642" s="25">
        <v>344796.6</v>
      </c>
      <c r="F1642" s="21">
        <v>0</v>
      </c>
      <c r="G1642" s="22">
        <f t="shared" si="25"/>
        <v>167441.50000000006</v>
      </c>
      <c r="H1642" s="21">
        <v>0</v>
      </c>
      <c r="I1642" s="21">
        <v>0</v>
      </c>
    </row>
    <row r="1643" spans="1:9" ht="15" x14ac:dyDescent="0.25">
      <c r="A1643" s="24" t="s">
        <v>2002</v>
      </c>
      <c r="B1643" s="20">
        <v>0</v>
      </c>
      <c r="C1643" s="21">
        <v>0</v>
      </c>
      <c r="D1643" s="25">
        <v>431552.42</v>
      </c>
      <c r="E1643" s="25">
        <v>325176.90000000002</v>
      </c>
      <c r="F1643" s="21">
        <v>0</v>
      </c>
      <c r="G1643" s="22">
        <f t="shared" si="25"/>
        <v>106375.51999999996</v>
      </c>
      <c r="H1643" s="21">
        <v>0</v>
      </c>
      <c r="I1643" s="21">
        <v>0</v>
      </c>
    </row>
    <row r="1644" spans="1:9" ht="15" x14ac:dyDescent="0.25">
      <c r="A1644" s="24" t="s">
        <v>2003</v>
      </c>
      <c r="B1644" s="20">
        <v>0</v>
      </c>
      <c r="C1644" s="21">
        <v>0</v>
      </c>
      <c r="D1644" s="25">
        <v>1194288.7000000002</v>
      </c>
      <c r="E1644" s="25">
        <v>687414.6</v>
      </c>
      <c r="F1644" s="21">
        <v>0</v>
      </c>
      <c r="G1644" s="22">
        <f t="shared" si="25"/>
        <v>506874.10000000021</v>
      </c>
      <c r="H1644" s="21">
        <v>0</v>
      </c>
      <c r="I1644" s="21">
        <v>0</v>
      </c>
    </row>
    <row r="1645" spans="1:9" ht="15" x14ac:dyDescent="0.25">
      <c r="A1645" s="24" t="s">
        <v>2004</v>
      </c>
      <c r="B1645" s="20">
        <v>0</v>
      </c>
      <c r="C1645" s="21">
        <v>0</v>
      </c>
      <c r="D1645" s="25">
        <v>1119547.0000000002</v>
      </c>
      <c r="E1645" s="25">
        <v>662870.9</v>
      </c>
      <c r="F1645" s="21">
        <v>0</v>
      </c>
      <c r="G1645" s="22">
        <f t="shared" si="25"/>
        <v>456676.10000000021</v>
      </c>
      <c r="H1645" s="21">
        <v>0</v>
      </c>
      <c r="I1645" s="21">
        <v>0</v>
      </c>
    </row>
    <row r="1646" spans="1:9" ht="15" x14ac:dyDescent="0.25">
      <c r="A1646" s="24" t="s">
        <v>2005</v>
      </c>
      <c r="B1646" s="20">
        <v>0</v>
      </c>
      <c r="C1646" s="21">
        <v>0</v>
      </c>
      <c r="D1646" s="25">
        <v>2101745.7999999998</v>
      </c>
      <c r="E1646" s="25">
        <v>1559901.8300000003</v>
      </c>
      <c r="F1646" s="21">
        <v>0</v>
      </c>
      <c r="G1646" s="22">
        <f t="shared" si="25"/>
        <v>541843.96999999951</v>
      </c>
      <c r="H1646" s="21">
        <v>0</v>
      </c>
      <c r="I1646" s="21">
        <v>0</v>
      </c>
    </row>
    <row r="1647" spans="1:9" ht="15" x14ac:dyDescent="0.25">
      <c r="A1647" s="24" t="s">
        <v>2006</v>
      </c>
      <c r="B1647" s="20">
        <v>0</v>
      </c>
      <c r="C1647" s="21">
        <v>0</v>
      </c>
      <c r="D1647" s="25">
        <v>539240.9</v>
      </c>
      <c r="E1647" s="25">
        <v>472758.40000000008</v>
      </c>
      <c r="F1647" s="21">
        <v>0</v>
      </c>
      <c r="G1647" s="22">
        <f t="shared" si="25"/>
        <v>66482.499999999942</v>
      </c>
      <c r="H1647" s="21">
        <v>0</v>
      </c>
      <c r="I1647" s="21">
        <v>0</v>
      </c>
    </row>
    <row r="1648" spans="1:9" ht="15" x14ac:dyDescent="0.25">
      <c r="A1648" s="24" t="s">
        <v>2007</v>
      </c>
      <c r="B1648" s="20">
        <v>0</v>
      </c>
      <c r="C1648" s="21">
        <v>0</v>
      </c>
      <c r="D1648" s="25">
        <v>1858774.4600000002</v>
      </c>
      <c r="E1648" s="25">
        <v>1289595.6500000001</v>
      </c>
      <c r="F1648" s="21">
        <v>0</v>
      </c>
      <c r="G1648" s="22">
        <f t="shared" si="25"/>
        <v>569178.81000000006</v>
      </c>
      <c r="H1648" s="21">
        <v>0</v>
      </c>
      <c r="I1648" s="21">
        <v>0</v>
      </c>
    </row>
    <row r="1649" spans="1:9" ht="15" x14ac:dyDescent="0.25">
      <c r="A1649" s="24" t="s">
        <v>2008</v>
      </c>
      <c r="B1649" s="20">
        <v>0</v>
      </c>
      <c r="C1649" s="21">
        <v>0</v>
      </c>
      <c r="D1649" s="25">
        <v>1002426.6999999996</v>
      </c>
      <c r="E1649" s="25">
        <v>766203.42999999959</v>
      </c>
      <c r="F1649" s="21">
        <v>0</v>
      </c>
      <c r="G1649" s="22">
        <f t="shared" si="25"/>
        <v>236223.27000000002</v>
      </c>
      <c r="H1649" s="21">
        <v>0</v>
      </c>
      <c r="I1649" s="21">
        <v>0</v>
      </c>
    </row>
    <row r="1650" spans="1:9" ht="15" x14ac:dyDescent="0.25">
      <c r="A1650" s="24" t="s">
        <v>2009</v>
      </c>
      <c r="B1650" s="20">
        <v>0</v>
      </c>
      <c r="C1650" s="21">
        <v>0</v>
      </c>
      <c r="D1650" s="25">
        <v>1199294.0999999999</v>
      </c>
      <c r="E1650" s="25">
        <v>918713.10000000021</v>
      </c>
      <c r="F1650" s="21">
        <v>0</v>
      </c>
      <c r="G1650" s="22">
        <f t="shared" si="25"/>
        <v>280580.99999999965</v>
      </c>
      <c r="H1650" s="21">
        <v>0</v>
      </c>
      <c r="I1650" s="21">
        <v>0</v>
      </c>
    </row>
    <row r="1651" spans="1:9" ht="15" x14ac:dyDescent="0.25">
      <c r="A1651" s="24" t="s">
        <v>2010</v>
      </c>
      <c r="B1651" s="20">
        <v>0</v>
      </c>
      <c r="C1651" s="21">
        <v>0</v>
      </c>
      <c r="D1651" s="25">
        <v>1000643.62</v>
      </c>
      <c r="E1651" s="25">
        <v>717405.5199999999</v>
      </c>
      <c r="F1651" s="21">
        <v>0</v>
      </c>
      <c r="G1651" s="22">
        <f t="shared" si="25"/>
        <v>283238.10000000009</v>
      </c>
      <c r="H1651" s="21">
        <v>0</v>
      </c>
      <c r="I1651" s="21">
        <v>0</v>
      </c>
    </row>
    <row r="1652" spans="1:9" ht="15" x14ac:dyDescent="0.25">
      <c r="A1652" s="24" t="s">
        <v>2011</v>
      </c>
      <c r="B1652" s="20">
        <v>0</v>
      </c>
      <c r="C1652" s="21">
        <v>0</v>
      </c>
      <c r="D1652" s="25">
        <v>1708860.99</v>
      </c>
      <c r="E1652" s="25">
        <v>1150525.73</v>
      </c>
      <c r="F1652" s="21">
        <v>0</v>
      </c>
      <c r="G1652" s="22">
        <f t="shared" si="25"/>
        <v>558335.26</v>
      </c>
      <c r="H1652" s="21">
        <v>0</v>
      </c>
      <c r="I1652" s="21">
        <v>0</v>
      </c>
    </row>
    <row r="1653" spans="1:9" ht="15" x14ac:dyDescent="0.25">
      <c r="A1653" s="24" t="s">
        <v>2012</v>
      </c>
      <c r="B1653" s="20">
        <v>0</v>
      </c>
      <c r="C1653" s="21">
        <v>0</v>
      </c>
      <c r="D1653" s="25">
        <v>755705.20000000019</v>
      </c>
      <c r="E1653" s="25">
        <v>476900.94000000006</v>
      </c>
      <c r="F1653" s="21">
        <v>0</v>
      </c>
      <c r="G1653" s="22">
        <f t="shared" si="25"/>
        <v>278804.26000000013</v>
      </c>
      <c r="H1653" s="21">
        <v>0</v>
      </c>
      <c r="I1653" s="21">
        <v>0</v>
      </c>
    </row>
    <row r="1654" spans="1:9" ht="15" x14ac:dyDescent="0.25">
      <c r="A1654" s="24" t="s">
        <v>2013</v>
      </c>
      <c r="B1654" s="20">
        <v>0</v>
      </c>
      <c r="C1654" s="21">
        <v>0</v>
      </c>
      <c r="D1654" s="25">
        <v>92803.6</v>
      </c>
      <c r="E1654" s="25">
        <v>59667.780000000006</v>
      </c>
      <c r="F1654" s="21">
        <v>0</v>
      </c>
      <c r="G1654" s="22">
        <f t="shared" si="25"/>
        <v>33135.82</v>
      </c>
      <c r="H1654" s="21">
        <v>0</v>
      </c>
      <c r="I1654" s="21">
        <v>0</v>
      </c>
    </row>
    <row r="1655" spans="1:9" ht="15" x14ac:dyDescent="0.25">
      <c r="A1655" s="24" t="s">
        <v>2014</v>
      </c>
      <c r="B1655" s="20">
        <v>0</v>
      </c>
      <c r="C1655" s="21">
        <v>0</v>
      </c>
      <c r="D1655" s="25">
        <v>744319.09999999963</v>
      </c>
      <c r="E1655" s="25">
        <v>382046.39999999991</v>
      </c>
      <c r="F1655" s="21">
        <v>0</v>
      </c>
      <c r="G1655" s="22">
        <f t="shared" si="25"/>
        <v>362272.69999999972</v>
      </c>
      <c r="H1655" s="21">
        <v>0</v>
      </c>
      <c r="I1655" s="21">
        <v>0</v>
      </c>
    </row>
    <row r="1656" spans="1:9" ht="15" x14ac:dyDescent="0.25">
      <c r="A1656" s="24" t="s">
        <v>2015</v>
      </c>
      <c r="B1656" s="20">
        <v>0</v>
      </c>
      <c r="C1656" s="21">
        <v>0</v>
      </c>
      <c r="D1656" s="25">
        <v>1749842.6600000001</v>
      </c>
      <c r="E1656" s="25">
        <v>1137406.7100000002</v>
      </c>
      <c r="F1656" s="21">
        <v>0</v>
      </c>
      <c r="G1656" s="22">
        <f t="shared" si="25"/>
        <v>612435.94999999995</v>
      </c>
      <c r="H1656" s="21">
        <v>0</v>
      </c>
      <c r="I1656" s="21">
        <v>0</v>
      </c>
    </row>
    <row r="1657" spans="1:9" ht="15" x14ac:dyDescent="0.25">
      <c r="A1657" s="24" t="s">
        <v>2016</v>
      </c>
      <c r="B1657" s="20">
        <v>0</v>
      </c>
      <c r="C1657" s="21">
        <v>0</v>
      </c>
      <c r="D1657" s="25">
        <v>585396.80000000016</v>
      </c>
      <c r="E1657" s="25">
        <v>440910.3000000001</v>
      </c>
      <c r="F1657" s="21">
        <v>0</v>
      </c>
      <c r="G1657" s="22">
        <f t="shared" si="25"/>
        <v>144486.50000000006</v>
      </c>
      <c r="H1657" s="21">
        <v>0</v>
      </c>
      <c r="I1657" s="21">
        <v>0</v>
      </c>
    </row>
    <row r="1658" spans="1:9" ht="15" x14ac:dyDescent="0.25">
      <c r="A1658" s="24" t="s">
        <v>2017</v>
      </c>
      <c r="B1658" s="20">
        <v>0</v>
      </c>
      <c r="C1658" s="21">
        <v>0</v>
      </c>
      <c r="D1658" s="25">
        <v>364066.66000000003</v>
      </c>
      <c r="E1658" s="25">
        <v>276259.63999999996</v>
      </c>
      <c r="F1658" s="21">
        <v>0</v>
      </c>
      <c r="G1658" s="22">
        <f t="shared" si="25"/>
        <v>87807.020000000077</v>
      </c>
      <c r="H1658" s="21">
        <v>0</v>
      </c>
      <c r="I1658" s="21">
        <v>0</v>
      </c>
    </row>
    <row r="1659" spans="1:9" ht="15" x14ac:dyDescent="0.25">
      <c r="A1659" s="24" t="s">
        <v>2018</v>
      </c>
      <c r="B1659" s="20">
        <v>0</v>
      </c>
      <c r="C1659" s="21">
        <v>0</v>
      </c>
      <c r="D1659" s="25">
        <v>13292.4</v>
      </c>
      <c r="E1659" s="25">
        <v>0</v>
      </c>
      <c r="F1659" s="21">
        <v>0</v>
      </c>
      <c r="G1659" s="22">
        <f t="shared" si="25"/>
        <v>13292.4</v>
      </c>
      <c r="H1659" s="21">
        <v>0</v>
      </c>
      <c r="I1659" s="21">
        <v>0</v>
      </c>
    </row>
    <row r="1660" spans="1:9" ht="15" x14ac:dyDescent="0.25">
      <c r="A1660" s="24" t="s">
        <v>2019</v>
      </c>
      <c r="B1660" s="20">
        <v>0</v>
      </c>
      <c r="C1660" s="21">
        <v>0</v>
      </c>
      <c r="D1660" s="25">
        <v>17096.2</v>
      </c>
      <c r="E1660" s="25">
        <v>0</v>
      </c>
      <c r="F1660" s="21">
        <v>0</v>
      </c>
      <c r="G1660" s="22">
        <f t="shared" si="25"/>
        <v>17096.2</v>
      </c>
      <c r="H1660" s="21">
        <v>0</v>
      </c>
      <c r="I1660" s="21">
        <v>0</v>
      </c>
    </row>
    <row r="1661" spans="1:9" ht="15" x14ac:dyDescent="0.25">
      <c r="A1661" s="24" t="s">
        <v>2020</v>
      </c>
      <c r="B1661" s="20">
        <v>0</v>
      </c>
      <c r="C1661" s="21">
        <v>0</v>
      </c>
      <c r="D1661" s="25">
        <v>6897</v>
      </c>
      <c r="E1661" s="25">
        <v>0</v>
      </c>
      <c r="F1661" s="21">
        <v>0</v>
      </c>
      <c r="G1661" s="22">
        <f t="shared" si="25"/>
        <v>6897</v>
      </c>
      <c r="H1661" s="21">
        <v>0</v>
      </c>
      <c r="I1661" s="21">
        <v>0</v>
      </c>
    </row>
    <row r="1662" spans="1:9" ht="15" x14ac:dyDescent="0.25">
      <c r="A1662" s="24" t="s">
        <v>2021</v>
      </c>
      <c r="B1662" s="20">
        <v>0</v>
      </c>
      <c r="C1662" s="21">
        <v>0</v>
      </c>
      <c r="D1662" s="25">
        <v>29280.9</v>
      </c>
      <c r="E1662" s="25">
        <v>2881.2</v>
      </c>
      <c r="F1662" s="21">
        <v>0</v>
      </c>
      <c r="G1662" s="22">
        <f t="shared" si="25"/>
        <v>26399.7</v>
      </c>
      <c r="H1662" s="21">
        <v>0</v>
      </c>
      <c r="I1662" s="21">
        <v>0</v>
      </c>
    </row>
    <row r="1663" spans="1:9" ht="15" x14ac:dyDescent="0.25">
      <c r="A1663" s="24" t="s">
        <v>2022</v>
      </c>
      <c r="B1663" s="20">
        <v>0</v>
      </c>
      <c r="C1663" s="21">
        <v>0</v>
      </c>
      <c r="D1663" s="25">
        <v>44308</v>
      </c>
      <c r="E1663" s="25">
        <v>687.7</v>
      </c>
      <c r="F1663" s="21">
        <v>0</v>
      </c>
      <c r="G1663" s="22">
        <f t="shared" si="25"/>
        <v>43620.3</v>
      </c>
      <c r="H1663" s="21">
        <v>0</v>
      </c>
      <c r="I1663" s="21">
        <v>0</v>
      </c>
    </row>
    <row r="1664" spans="1:9" ht="15" x14ac:dyDescent="0.25">
      <c r="A1664" s="24" t="s">
        <v>2023</v>
      </c>
      <c r="B1664" s="20">
        <v>0</v>
      </c>
      <c r="C1664" s="21">
        <v>0</v>
      </c>
      <c r="D1664" s="25">
        <v>6029.65</v>
      </c>
      <c r="E1664" s="25">
        <v>4316.8999999999996</v>
      </c>
      <c r="F1664" s="21">
        <v>0</v>
      </c>
      <c r="G1664" s="22">
        <f t="shared" si="25"/>
        <v>1712.75</v>
      </c>
      <c r="H1664" s="21">
        <v>0</v>
      </c>
      <c r="I1664" s="21">
        <v>0</v>
      </c>
    </row>
    <row r="1665" spans="1:9" ht="15" x14ac:dyDescent="0.25">
      <c r="A1665" s="24" t="s">
        <v>2024</v>
      </c>
      <c r="B1665" s="20">
        <v>0</v>
      </c>
      <c r="C1665" s="21">
        <v>0</v>
      </c>
      <c r="D1665" s="25">
        <v>41068.5</v>
      </c>
      <c r="E1665" s="25">
        <v>16285.4</v>
      </c>
      <c r="F1665" s="21">
        <v>0</v>
      </c>
      <c r="G1665" s="22">
        <f t="shared" si="25"/>
        <v>24783.1</v>
      </c>
      <c r="H1665" s="21">
        <v>0</v>
      </c>
      <c r="I1665" s="21">
        <v>0</v>
      </c>
    </row>
    <row r="1666" spans="1:9" ht="15" x14ac:dyDescent="0.25">
      <c r="A1666" s="24" t="s">
        <v>2025</v>
      </c>
      <c r="B1666" s="20">
        <v>0</v>
      </c>
      <c r="C1666" s="21">
        <v>0</v>
      </c>
      <c r="D1666" s="25">
        <v>9300.5</v>
      </c>
      <c r="E1666" s="25">
        <v>0</v>
      </c>
      <c r="F1666" s="21">
        <v>0</v>
      </c>
      <c r="G1666" s="22">
        <f t="shared" si="25"/>
        <v>9300.5</v>
      </c>
      <c r="H1666" s="21">
        <v>0</v>
      </c>
      <c r="I1666" s="21">
        <v>0</v>
      </c>
    </row>
    <row r="1667" spans="1:9" ht="15" x14ac:dyDescent="0.25">
      <c r="A1667" s="24" t="s">
        <v>2026</v>
      </c>
      <c r="B1667" s="20">
        <v>0</v>
      </c>
      <c r="C1667" s="21">
        <v>0</v>
      </c>
      <c r="D1667" s="25">
        <v>646457.90000000014</v>
      </c>
      <c r="E1667" s="25">
        <v>565427.3600000001</v>
      </c>
      <c r="F1667" s="21">
        <v>0</v>
      </c>
      <c r="G1667" s="22">
        <f t="shared" ref="G1667:G1730" si="26">D1667-E1667</f>
        <v>81030.540000000037</v>
      </c>
      <c r="H1667" s="21">
        <v>0</v>
      </c>
      <c r="I1667" s="21">
        <v>0</v>
      </c>
    </row>
    <row r="1668" spans="1:9" ht="15" x14ac:dyDescent="0.25">
      <c r="A1668" s="24" t="s">
        <v>2027</v>
      </c>
      <c r="B1668" s="20">
        <v>0</v>
      </c>
      <c r="C1668" s="21">
        <v>0</v>
      </c>
      <c r="D1668" s="25">
        <v>693984.50000000012</v>
      </c>
      <c r="E1668" s="25">
        <v>500228.71000000014</v>
      </c>
      <c r="F1668" s="21">
        <v>0</v>
      </c>
      <c r="G1668" s="22">
        <f t="shared" si="26"/>
        <v>193755.78999999998</v>
      </c>
      <c r="H1668" s="21">
        <v>0</v>
      </c>
      <c r="I1668" s="21">
        <v>0</v>
      </c>
    </row>
    <row r="1669" spans="1:9" ht="15" x14ac:dyDescent="0.25">
      <c r="A1669" s="24" t="s">
        <v>2028</v>
      </c>
      <c r="B1669" s="20">
        <v>0</v>
      </c>
      <c r="C1669" s="21">
        <v>0</v>
      </c>
      <c r="D1669" s="25">
        <v>515561.1999999999</v>
      </c>
      <c r="E1669" s="25">
        <v>444110.71999999986</v>
      </c>
      <c r="F1669" s="21">
        <v>0</v>
      </c>
      <c r="G1669" s="22">
        <f t="shared" si="26"/>
        <v>71450.48000000004</v>
      </c>
      <c r="H1669" s="21">
        <v>0</v>
      </c>
      <c r="I1669" s="21">
        <v>0</v>
      </c>
    </row>
    <row r="1670" spans="1:9" ht="15" x14ac:dyDescent="0.25">
      <c r="A1670" s="24" t="s">
        <v>2029</v>
      </c>
      <c r="B1670" s="20">
        <v>0</v>
      </c>
      <c r="C1670" s="21">
        <v>0</v>
      </c>
      <c r="D1670" s="25">
        <v>536210.4</v>
      </c>
      <c r="E1670" s="25">
        <v>408936.00000000012</v>
      </c>
      <c r="F1670" s="21">
        <v>0</v>
      </c>
      <c r="G1670" s="22">
        <f t="shared" si="26"/>
        <v>127274.39999999991</v>
      </c>
      <c r="H1670" s="21">
        <v>0</v>
      </c>
      <c r="I1670" s="21">
        <v>0</v>
      </c>
    </row>
    <row r="1671" spans="1:9" ht="15" x14ac:dyDescent="0.25">
      <c r="A1671" s="24" t="s">
        <v>2030</v>
      </c>
      <c r="B1671" s="20">
        <v>0</v>
      </c>
      <c r="C1671" s="21">
        <v>0</v>
      </c>
      <c r="D1671" s="25">
        <v>112408.1</v>
      </c>
      <c r="E1671" s="25">
        <v>68667.900000000009</v>
      </c>
      <c r="F1671" s="21">
        <v>0</v>
      </c>
      <c r="G1671" s="22">
        <f t="shared" si="26"/>
        <v>43740.2</v>
      </c>
      <c r="H1671" s="21">
        <v>0</v>
      </c>
      <c r="I1671" s="21">
        <v>0</v>
      </c>
    </row>
    <row r="1672" spans="1:9" ht="15" x14ac:dyDescent="0.25">
      <c r="A1672" s="24" t="s">
        <v>2031</v>
      </c>
      <c r="B1672" s="20">
        <v>0</v>
      </c>
      <c r="C1672" s="21">
        <v>0</v>
      </c>
      <c r="D1672" s="25">
        <v>6876.1</v>
      </c>
      <c r="E1672" s="25">
        <v>0</v>
      </c>
      <c r="F1672" s="21">
        <v>0</v>
      </c>
      <c r="G1672" s="22">
        <f t="shared" si="26"/>
        <v>6876.1</v>
      </c>
      <c r="H1672" s="21">
        <v>0</v>
      </c>
      <c r="I1672" s="21">
        <v>0</v>
      </c>
    </row>
    <row r="1673" spans="1:9" ht="15" x14ac:dyDescent="0.25">
      <c r="A1673" s="24" t="s">
        <v>2032</v>
      </c>
      <c r="B1673" s="20">
        <v>0</v>
      </c>
      <c r="C1673" s="21">
        <v>0</v>
      </c>
      <c r="D1673" s="25">
        <v>21840.5</v>
      </c>
      <c r="E1673" s="25">
        <v>0</v>
      </c>
      <c r="F1673" s="21">
        <v>0</v>
      </c>
      <c r="G1673" s="22">
        <f t="shared" si="26"/>
        <v>21840.5</v>
      </c>
      <c r="H1673" s="21">
        <v>0</v>
      </c>
      <c r="I1673" s="21">
        <v>0</v>
      </c>
    </row>
    <row r="1674" spans="1:9" ht="15" x14ac:dyDescent="0.25">
      <c r="A1674" s="24" t="s">
        <v>2033</v>
      </c>
      <c r="B1674" s="20">
        <v>0</v>
      </c>
      <c r="C1674" s="21">
        <v>0</v>
      </c>
      <c r="D1674" s="25">
        <v>678041.09999999986</v>
      </c>
      <c r="E1674" s="25">
        <v>548141.94999999995</v>
      </c>
      <c r="F1674" s="21">
        <v>0</v>
      </c>
      <c r="G1674" s="22">
        <f t="shared" si="26"/>
        <v>129899.14999999991</v>
      </c>
      <c r="H1674" s="21">
        <v>0</v>
      </c>
      <c r="I1674" s="21">
        <v>0</v>
      </c>
    </row>
    <row r="1675" spans="1:9" ht="15" x14ac:dyDescent="0.25">
      <c r="A1675" s="24" t="s">
        <v>2034</v>
      </c>
      <c r="B1675" s="20">
        <v>0</v>
      </c>
      <c r="C1675" s="21">
        <v>0</v>
      </c>
      <c r="D1675" s="25">
        <v>799302.2</v>
      </c>
      <c r="E1675" s="25">
        <v>431962.06999999989</v>
      </c>
      <c r="F1675" s="21">
        <v>0</v>
      </c>
      <c r="G1675" s="22">
        <f t="shared" si="26"/>
        <v>367340.13000000006</v>
      </c>
      <c r="H1675" s="21">
        <v>0</v>
      </c>
      <c r="I1675" s="21">
        <v>0</v>
      </c>
    </row>
    <row r="1676" spans="1:9" ht="15" x14ac:dyDescent="0.25">
      <c r="A1676" s="24" t="s">
        <v>2035</v>
      </c>
      <c r="B1676" s="20">
        <v>0</v>
      </c>
      <c r="C1676" s="21">
        <v>0</v>
      </c>
      <c r="D1676" s="25">
        <v>914124.2</v>
      </c>
      <c r="E1676" s="25">
        <v>706175.38000000012</v>
      </c>
      <c r="F1676" s="21">
        <v>0</v>
      </c>
      <c r="G1676" s="22">
        <f t="shared" si="26"/>
        <v>207948.81999999983</v>
      </c>
      <c r="H1676" s="21">
        <v>0</v>
      </c>
      <c r="I1676" s="21">
        <v>0</v>
      </c>
    </row>
    <row r="1677" spans="1:9" ht="15" x14ac:dyDescent="0.25">
      <c r="A1677" s="24" t="s">
        <v>2036</v>
      </c>
      <c r="B1677" s="20">
        <v>0</v>
      </c>
      <c r="C1677" s="21">
        <v>0</v>
      </c>
      <c r="D1677" s="25">
        <v>1154390.6000000003</v>
      </c>
      <c r="E1677" s="25">
        <v>651826.55999999982</v>
      </c>
      <c r="F1677" s="21">
        <v>0</v>
      </c>
      <c r="G1677" s="22">
        <f t="shared" si="26"/>
        <v>502564.0400000005</v>
      </c>
      <c r="H1677" s="21">
        <v>0</v>
      </c>
      <c r="I1677" s="21">
        <v>0</v>
      </c>
    </row>
    <row r="1678" spans="1:9" ht="15" x14ac:dyDescent="0.25">
      <c r="A1678" s="24" t="s">
        <v>2037</v>
      </c>
      <c r="B1678" s="20">
        <v>0</v>
      </c>
      <c r="C1678" s="21">
        <v>0</v>
      </c>
      <c r="D1678" s="25">
        <v>1589054.2000000002</v>
      </c>
      <c r="E1678" s="25">
        <v>1197605.78</v>
      </c>
      <c r="F1678" s="21">
        <v>0</v>
      </c>
      <c r="G1678" s="22">
        <f t="shared" si="26"/>
        <v>391448.42000000016</v>
      </c>
      <c r="H1678" s="21">
        <v>0</v>
      </c>
      <c r="I1678" s="21">
        <v>0</v>
      </c>
    </row>
    <row r="1679" spans="1:9" ht="15" x14ac:dyDescent="0.25">
      <c r="A1679" s="24" t="s">
        <v>2038</v>
      </c>
      <c r="B1679" s="20">
        <v>0</v>
      </c>
      <c r="C1679" s="21">
        <v>0</v>
      </c>
      <c r="D1679" s="25">
        <v>1628137.73</v>
      </c>
      <c r="E1679" s="25">
        <v>1253149.0900000003</v>
      </c>
      <c r="F1679" s="21">
        <v>0</v>
      </c>
      <c r="G1679" s="22">
        <f t="shared" si="26"/>
        <v>374988.63999999966</v>
      </c>
      <c r="H1679" s="21">
        <v>0</v>
      </c>
      <c r="I1679" s="21">
        <v>0</v>
      </c>
    </row>
    <row r="1680" spans="1:9" ht="15" x14ac:dyDescent="0.25">
      <c r="A1680" s="24" t="s">
        <v>2039</v>
      </c>
      <c r="B1680" s="20">
        <v>0</v>
      </c>
      <c r="C1680" s="21">
        <v>0</v>
      </c>
      <c r="D1680" s="25">
        <v>172048.8</v>
      </c>
      <c r="E1680" s="25">
        <v>150172.19999999998</v>
      </c>
      <c r="F1680" s="21">
        <v>0</v>
      </c>
      <c r="G1680" s="22">
        <f t="shared" si="26"/>
        <v>21876.600000000006</v>
      </c>
      <c r="H1680" s="21">
        <v>0</v>
      </c>
      <c r="I1680" s="21">
        <v>0</v>
      </c>
    </row>
    <row r="1681" spans="1:9" ht="15" x14ac:dyDescent="0.25">
      <c r="A1681" s="24" t="s">
        <v>2040</v>
      </c>
      <c r="B1681" s="20">
        <v>0</v>
      </c>
      <c r="C1681" s="21">
        <v>0</v>
      </c>
      <c r="D1681" s="25">
        <v>171672.6</v>
      </c>
      <c r="E1681" s="25">
        <v>102310.70000000001</v>
      </c>
      <c r="F1681" s="21">
        <v>0</v>
      </c>
      <c r="G1681" s="22">
        <f t="shared" si="26"/>
        <v>69361.899999999994</v>
      </c>
      <c r="H1681" s="21">
        <v>0</v>
      </c>
      <c r="I1681" s="21">
        <v>0</v>
      </c>
    </row>
    <row r="1682" spans="1:9" ht="15" x14ac:dyDescent="0.25">
      <c r="A1682" s="24" t="s">
        <v>2041</v>
      </c>
      <c r="B1682" s="20">
        <v>0</v>
      </c>
      <c r="C1682" s="21">
        <v>0</v>
      </c>
      <c r="D1682" s="25">
        <v>186253.09999999998</v>
      </c>
      <c r="E1682" s="25">
        <v>115025.4</v>
      </c>
      <c r="F1682" s="21">
        <v>0</v>
      </c>
      <c r="G1682" s="22">
        <f t="shared" si="26"/>
        <v>71227.699999999983</v>
      </c>
      <c r="H1682" s="21">
        <v>0</v>
      </c>
      <c r="I1682" s="21">
        <v>0</v>
      </c>
    </row>
    <row r="1683" spans="1:9" ht="15" x14ac:dyDescent="0.25">
      <c r="A1683" s="24" t="s">
        <v>2042</v>
      </c>
      <c r="B1683" s="20">
        <v>0</v>
      </c>
      <c r="C1683" s="21">
        <v>0</v>
      </c>
      <c r="D1683" s="25">
        <v>153447.80000000002</v>
      </c>
      <c r="E1683" s="25">
        <v>145137.79999999999</v>
      </c>
      <c r="F1683" s="21">
        <v>0</v>
      </c>
      <c r="G1683" s="22">
        <f t="shared" si="26"/>
        <v>8310.0000000000291</v>
      </c>
      <c r="H1683" s="21">
        <v>0</v>
      </c>
      <c r="I1683" s="21">
        <v>0</v>
      </c>
    </row>
    <row r="1684" spans="1:9" ht="15" x14ac:dyDescent="0.25">
      <c r="A1684" s="24" t="s">
        <v>2043</v>
      </c>
      <c r="B1684" s="20">
        <v>0</v>
      </c>
      <c r="C1684" s="21">
        <v>0</v>
      </c>
      <c r="D1684" s="25">
        <v>57558.6</v>
      </c>
      <c r="E1684" s="25">
        <v>1426.4</v>
      </c>
      <c r="F1684" s="21">
        <v>0</v>
      </c>
      <c r="G1684" s="22">
        <f t="shared" si="26"/>
        <v>56132.2</v>
      </c>
      <c r="H1684" s="21">
        <v>0</v>
      </c>
      <c r="I1684" s="21">
        <v>0</v>
      </c>
    </row>
    <row r="1685" spans="1:9" ht="15" x14ac:dyDescent="0.25">
      <c r="A1685" s="24" t="s">
        <v>2044</v>
      </c>
      <c r="B1685" s="20">
        <v>0</v>
      </c>
      <c r="C1685" s="21">
        <v>0</v>
      </c>
      <c r="D1685" s="25">
        <v>68317.3</v>
      </c>
      <c r="E1685" s="25">
        <v>12944.05</v>
      </c>
      <c r="F1685" s="21">
        <v>0</v>
      </c>
      <c r="G1685" s="22">
        <f t="shared" si="26"/>
        <v>55373.25</v>
      </c>
      <c r="H1685" s="21">
        <v>0</v>
      </c>
      <c r="I1685" s="21">
        <v>0</v>
      </c>
    </row>
    <row r="1686" spans="1:9" ht="15" x14ac:dyDescent="0.25">
      <c r="A1686" s="24" t="s">
        <v>2045</v>
      </c>
      <c r="B1686" s="20">
        <v>0</v>
      </c>
      <c r="C1686" s="21">
        <v>0</v>
      </c>
      <c r="D1686" s="25">
        <v>10763.5</v>
      </c>
      <c r="E1686" s="25">
        <v>10506</v>
      </c>
      <c r="F1686" s="21">
        <v>0</v>
      </c>
      <c r="G1686" s="22">
        <f t="shared" si="26"/>
        <v>257.5</v>
      </c>
      <c r="H1686" s="21">
        <v>0</v>
      </c>
      <c r="I1686" s="21">
        <v>0</v>
      </c>
    </row>
    <row r="1687" spans="1:9" ht="15" x14ac:dyDescent="0.25">
      <c r="A1687" s="24" t="s">
        <v>2046</v>
      </c>
      <c r="B1687" s="20">
        <v>0</v>
      </c>
      <c r="C1687" s="21">
        <v>0</v>
      </c>
      <c r="D1687" s="25">
        <v>21745.09</v>
      </c>
      <c r="E1687" s="25">
        <v>16421.579999999998</v>
      </c>
      <c r="F1687" s="21">
        <v>0</v>
      </c>
      <c r="G1687" s="22">
        <f t="shared" si="26"/>
        <v>5323.510000000002</v>
      </c>
      <c r="H1687" s="21">
        <v>0</v>
      </c>
      <c r="I1687" s="21">
        <v>0</v>
      </c>
    </row>
    <row r="1688" spans="1:9" ht="15" x14ac:dyDescent="0.25">
      <c r="A1688" s="24" t="s">
        <v>2047</v>
      </c>
      <c r="B1688" s="20">
        <v>0</v>
      </c>
      <c r="C1688" s="21">
        <v>0</v>
      </c>
      <c r="D1688" s="25">
        <v>45307.02</v>
      </c>
      <c r="E1688" s="25">
        <v>20514.919999999998</v>
      </c>
      <c r="F1688" s="21">
        <v>0</v>
      </c>
      <c r="G1688" s="22">
        <f t="shared" si="26"/>
        <v>24792.1</v>
      </c>
      <c r="H1688" s="21">
        <v>0</v>
      </c>
      <c r="I1688" s="21">
        <v>0</v>
      </c>
    </row>
    <row r="1689" spans="1:9" ht="15" x14ac:dyDescent="0.25">
      <c r="A1689" s="24" t="s">
        <v>2048</v>
      </c>
      <c r="B1689" s="20">
        <v>0</v>
      </c>
      <c r="C1689" s="21">
        <v>0</v>
      </c>
      <c r="D1689" s="25">
        <v>58896.200000000004</v>
      </c>
      <c r="E1689" s="25">
        <v>29458.2</v>
      </c>
      <c r="F1689" s="21">
        <v>0</v>
      </c>
      <c r="G1689" s="22">
        <f t="shared" si="26"/>
        <v>29438.000000000004</v>
      </c>
      <c r="H1689" s="21">
        <v>0</v>
      </c>
      <c r="I1689" s="21">
        <v>0</v>
      </c>
    </row>
    <row r="1690" spans="1:9" ht="15" x14ac:dyDescent="0.25">
      <c r="A1690" s="24" t="s">
        <v>2049</v>
      </c>
      <c r="B1690" s="20">
        <v>0</v>
      </c>
      <c r="C1690" s="21">
        <v>0</v>
      </c>
      <c r="D1690" s="25">
        <v>9864.7999999999993</v>
      </c>
      <c r="E1690" s="25">
        <v>0</v>
      </c>
      <c r="F1690" s="21">
        <v>0</v>
      </c>
      <c r="G1690" s="22">
        <f t="shared" si="26"/>
        <v>9864.7999999999993</v>
      </c>
      <c r="H1690" s="21">
        <v>0</v>
      </c>
      <c r="I1690" s="21">
        <v>0</v>
      </c>
    </row>
    <row r="1691" spans="1:9" ht="15" x14ac:dyDescent="0.25">
      <c r="A1691" s="24" t="s">
        <v>2050</v>
      </c>
      <c r="B1691" s="20">
        <v>0</v>
      </c>
      <c r="C1691" s="21">
        <v>0</v>
      </c>
      <c r="D1691" s="25">
        <v>47443</v>
      </c>
      <c r="E1691" s="25">
        <v>27594.400000000001</v>
      </c>
      <c r="F1691" s="21">
        <v>0</v>
      </c>
      <c r="G1691" s="22">
        <f t="shared" si="26"/>
        <v>19848.599999999999</v>
      </c>
      <c r="H1691" s="21">
        <v>0</v>
      </c>
      <c r="I1691" s="21">
        <v>0</v>
      </c>
    </row>
    <row r="1692" spans="1:9" ht="15" x14ac:dyDescent="0.25">
      <c r="A1692" s="24" t="s">
        <v>2051</v>
      </c>
      <c r="B1692" s="20">
        <v>0</v>
      </c>
      <c r="C1692" s="21">
        <v>0</v>
      </c>
      <c r="D1692" s="25">
        <v>258324</v>
      </c>
      <c r="E1692" s="25">
        <v>155651.30000000002</v>
      </c>
      <c r="F1692" s="21">
        <v>0</v>
      </c>
      <c r="G1692" s="22">
        <f t="shared" si="26"/>
        <v>102672.69999999998</v>
      </c>
      <c r="H1692" s="21">
        <v>0</v>
      </c>
      <c r="I1692" s="21">
        <v>0</v>
      </c>
    </row>
    <row r="1693" spans="1:9" ht="15" x14ac:dyDescent="0.25">
      <c r="A1693" s="24" t="s">
        <v>2052</v>
      </c>
      <c r="B1693" s="20">
        <v>0</v>
      </c>
      <c r="C1693" s="21">
        <v>0</v>
      </c>
      <c r="D1693" s="25">
        <v>299580.60000000003</v>
      </c>
      <c r="E1693" s="25">
        <v>135470.80000000002</v>
      </c>
      <c r="F1693" s="21">
        <v>0</v>
      </c>
      <c r="G1693" s="22">
        <f t="shared" si="26"/>
        <v>164109.80000000002</v>
      </c>
      <c r="H1693" s="21">
        <v>0</v>
      </c>
      <c r="I1693" s="21">
        <v>0</v>
      </c>
    </row>
    <row r="1694" spans="1:9" ht="15" x14ac:dyDescent="0.25">
      <c r="A1694" s="24" t="s">
        <v>2053</v>
      </c>
      <c r="B1694" s="20">
        <v>0</v>
      </c>
      <c r="C1694" s="21">
        <v>0</v>
      </c>
      <c r="D1694" s="25">
        <v>298470.61999999994</v>
      </c>
      <c r="E1694" s="25">
        <v>229057.02000000002</v>
      </c>
      <c r="F1694" s="21">
        <v>0</v>
      </c>
      <c r="G1694" s="22">
        <f t="shared" si="26"/>
        <v>69413.599999999919</v>
      </c>
      <c r="H1694" s="21">
        <v>0</v>
      </c>
      <c r="I1694" s="21">
        <v>0</v>
      </c>
    </row>
    <row r="1695" spans="1:9" ht="15" x14ac:dyDescent="0.25">
      <c r="A1695" s="24" t="s">
        <v>2054</v>
      </c>
      <c r="B1695" s="20">
        <v>0</v>
      </c>
      <c r="C1695" s="21">
        <v>0</v>
      </c>
      <c r="D1695" s="25">
        <v>806987.14999999991</v>
      </c>
      <c r="E1695" s="25">
        <v>537106.82999999996</v>
      </c>
      <c r="F1695" s="21">
        <v>0</v>
      </c>
      <c r="G1695" s="22">
        <f t="shared" si="26"/>
        <v>269880.31999999995</v>
      </c>
      <c r="H1695" s="21">
        <v>0</v>
      </c>
      <c r="I1695" s="21">
        <v>0</v>
      </c>
    </row>
    <row r="1696" spans="1:9" ht="15" x14ac:dyDescent="0.25">
      <c r="A1696" s="24" t="s">
        <v>2055</v>
      </c>
      <c r="B1696" s="20">
        <v>0</v>
      </c>
      <c r="C1696" s="21">
        <v>0</v>
      </c>
      <c r="D1696" s="25">
        <v>771209.20000000019</v>
      </c>
      <c r="E1696" s="25">
        <v>514182.34000000008</v>
      </c>
      <c r="F1696" s="21">
        <v>0</v>
      </c>
      <c r="G1696" s="22">
        <f t="shared" si="26"/>
        <v>257026.8600000001</v>
      </c>
      <c r="H1696" s="21">
        <v>0</v>
      </c>
      <c r="I1696" s="21">
        <v>0</v>
      </c>
    </row>
    <row r="1697" spans="1:9" ht="15" x14ac:dyDescent="0.25">
      <c r="A1697" s="24" t="s">
        <v>2056</v>
      </c>
      <c r="B1697" s="20">
        <v>0</v>
      </c>
      <c r="C1697" s="21">
        <v>0</v>
      </c>
      <c r="D1697" s="25">
        <v>314482.3</v>
      </c>
      <c r="E1697" s="25">
        <v>219787.69999999998</v>
      </c>
      <c r="F1697" s="21">
        <v>0</v>
      </c>
      <c r="G1697" s="22">
        <f t="shared" si="26"/>
        <v>94694.6</v>
      </c>
      <c r="H1697" s="21">
        <v>0</v>
      </c>
      <c r="I1697" s="21">
        <v>0</v>
      </c>
    </row>
    <row r="1698" spans="1:9" ht="15" x14ac:dyDescent="0.25">
      <c r="A1698" s="24" t="s">
        <v>2057</v>
      </c>
      <c r="B1698" s="20">
        <v>0</v>
      </c>
      <c r="C1698" s="21">
        <v>0</v>
      </c>
      <c r="D1698" s="25">
        <v>142308.1</v>
      </c>
      <c r="E1698" s="25">
        <v>82127.299999999988</v>
      </c>
      <c r="F1698" s="21">
        <v>0</v>
      </c>
      <c r="G1698" s="22">
        <f t="shared" si="26"/>
        <v>60180.800000000017</v>
      </c>
      <c r="H1698" s="21">
        <v>0</v>
      </c>
      <c r="I1698" s="21">
        <v>0</v>
      </c>
    </row>
    <row r="1699" spans="1:9" ht="15" x14ac:dyDescent="0.25">
      <c r="A1699" s="24" t="s">
        <v>2058</v>
      </c>
      <c r="B1699" s="20">
        <v>0</v>
      </c>
      <c r="C1699" s="21">
        <v>0</v>
      </c>
      <c r="D1699" s="25">
        <v>124125.09999999998</v>
      </c>
      <c r="E1699" s="25">
        <v>107913.09999999998</v>
      </c>
      <c r="F1699" s="21">
        <v>0</v>
      </c>
      <c r="G1699" s="22">
        <f t="shared" si="26"/>
        <v>16212</v>
      </c>
      <c r="H1699" s="21">
        <v>0</v>
      </c>
      <c r="I1699" s="21">
        <v>0</v>
      </c>
    </row>
    <row r="1700" spans="1:9" ht="15" x14ac:dyDescent="0.25">
      <c r="A1700" s="24" t="s">
        <v>2059</v>
      </c>
      <c r="B1700" s="20">
        <v>0</v>
      </c>
      <c r="C1700" s="21">
        <v>0</v>
      </c>
      <c r="D1700" s="25">
        <v>133091.20000000001</v>
      </c>
      <c r="E1700" s="25">
        <v>95008.3</v>
      </c>
      <c r="F1700" s="21">
        <v>0</v>
      </c>
      <c r="G1700" s="22">
        <f t="shared" si="26"/>
        <v>38082.900000000009</v>
      </c>
      <c r="H1700" s="21">
        <v>0</v>
      </c>
      <c r="I1700" s="21">
        <v>0</v>
      </c>
    </row>
    <row r="1701" spans="1:9" ht="15" x14ac:dyDescent="0.25">
      <c r="A1701" s="24" t="s">
        <v>2060</v>
      </c>
      <c r="B1701" s="20">
        <v>0</v>
      </c>
      <c r="C1701" s="21">
        <v>0</v>
      </c>
      <c r="D1701" s="25">
        <v>132213.4</v>
      </c>
      <c r="E1701" s="25">
        <v>48287.199999999997</v>
      </c>
      <c r="F1701" s="21">
        <v>0</v>
      </c>
      <c r="G1701" s="22">
        <f t="shared" si="26"/>
        <v>83926.2</v>
      </c>
      <c r="H1701" s="21">
        <v>0</v>
      </c>
      <c r="I1701" s="21">
        <v>0</v>
      </c>
    </row>
    <row r="1702" spans="1:9" ht="15" x14ac:dyDescent="0.25">
      <c r="A1702" s="24" t="s">
        <v>2061</v>
      </c>
      <c r="B1702" s="20">
        <v>0</v>
      </c>
      <c r="C1702" s="21">
        <v>0</v>
      </c>
      <c r="D1702" s="25">
        <v>129538.2</v>
      </c>
      <c r="E1702" s="25">
        <v>69939.53</v>
      </c>
      <c r="F1702" s="21">
        <v>0</v>
      </c>
      <c r="G1702" s="22">
        <f t="shared" si="26"/>
        <v>59598.67</v>
      </c>
      <c r="H1702" s="21">
        <v>0</v>
      </c>
      <c r="I1702" s="21">
        <v>0</v>
      </c>
    </row>
    <row r="1703" spans="1:9" ht="15" x14ac:dyDescent="0.25">
      <c r="A1703" s="24" t="s">
        <v>2062</v>
      </c>
      <c r="B1703" s="20">
        <v>0</v>
      </c>
      <c r="C1703" s="21">
        <v>0</v>
      </c>
      <c r="D1703" s="25">
        <v>151291.40999999997</v>
      </c>
      <c r="E1703" s="25">
        <v>95684.459999999992</v>
      </c>
      <c r="F1703" s="21">
        <v>0</v>
      </c>
      <c r="G1703" s="22">
        <f t="shared" si="26"/>
        <v>55606.949999999983</v>
      </c>
      <c r="H1703" s="21">
        <v>0</v>
      </c>
      <c r="I1703" s="21">
        <v>0</v>
      </c>
    </row>
    <row r="1704" spans="1:9" ht="15" x14ac:dyDescent="0.25">
      <c r="A1704" s="24" t="s">
        <v>2063</v>
      </c>
      <c r="B1704" s="20">
        <v>0</v>
      </c>
      <c r="C1704" s="21">
        <v>0</v>
      </c>
      <c r="D1704" s="25">
        <v>108824.14</v>
      </c>
      <c r="E1704" s="25">
        <v>54987.700000000004</v>
      </c>
      <c r="F1704" s="21">
        <v>0</v>
      </c>
      <c r="G1704" s="22">
        <f t="shared" si="26"/>
        <v>53836.439999999995</v>
      </c>
      <c r="H1704" s="21">
        <v>0</v>
      </c>
      <c r="I1704" s="21">
        <v>0</v>
      </c>
    </row>
    <row r="1705" spans="1:9" ht="15" x14ac:dyDescent="0.25">
      <c r="A1705" s="24" t="s">
        <v>2064</v>
      </c>
      <c r="B1705" s="20">
        <v>0</v>
      </c>
      <c r="C1705" s="21">
        <v>0</v>
      </c>
      <c r="D1705" s="25">
        <v>132156.5</v>
      </c>
      <c r="E1705" s="25">
        <v>87972.25</v>
      </c>
      <c r="F1705" s="21">
        <v>0</v>
      </c>
      <c r="G1705" s="22">
        <f t="shared" si="26"/>
        <v>44184.25</v>
      </c>
      <c r="H1705" s="21">
        <v>0</v>
      </c>
      <c r="I1705" s="21">
        <v>0</v>
      </c>
    </row>
    <row r="1706" spans="1:9" ht="15" x14ac:dyDescent="0.25">
      <c r="A1706" s="24" t="s">
        <v>2065</v>
      </c>
      <c r="B1706" s="20">
        <v>0</v>
      </c>
      <c r="C1706" s="21">
        <v>0</v>
      </c>
      <c r="D1706" s="25">
        <v>113445.20000000001</v>
      </c>
      <c r="E1706" s="25">
        <v>82736.2</v>
      </c>
      <c r="F1706" s="21">
        <v>0</v>
      </c>
      <c r="G1706" s="22">
        <f t="shared" si="26"/>
        <v>30709.000000000015</v>
      </c>
      <c r="H1706" s="21">
        <v>0</v>
      </c>
      <c r="I1706" s="21">
        <v>0</v>
      </c>
    </row>
    <row r="1707" spans="1:9" ht="15" x14ac:dyDescent="0.25">
      <c r="A1707" s="24" t="s">
        <v>2066</v>
      </c>
      <c r="B1707" s="20">
        <v>0</v>
      </c>
      <c r="C1707" s="21">
        <v>0</v>
      </c>
      <c r="D1707" s="25">
        <v>121512.6</v>
      </c>
      <c r="E1707" s="25">
        <v>67383.599999999991</v>
      </c>
      <c r="F1707" s="21">
        <v>0</v>
      </c>
      <c r="G1707" s="22">
        <f t="shared" si="26"/>
        <v>54129.000000000015</v>
      </c>
      <c r="H1707" s="21">
        <v>0</v>
      </c>
      <c r="I1707" s="21">
        <v>0</v>
      </c>
    </row>
    <row r="1708" spans="1:9" ht="15" x14ac:dyDescent="0.25">
      <c r="A1708" s="24" t="s">
        <v>2067</v>
      </c>
      <c r="B1708" s="20">
        <v>0</v>
      </c>
      <c r="C1708" s="21">
        <v>0</v>
      </c>
      <c r="D1708" s="25">
        <v>125538.86</v>
      </c>
      <c r="E1708" s="25">
        <v>74752.460000000006</v>
      </c>
      <c r="F1708" s="21">
        <v>0</v>
      </c>
      <c r="G1708" s="22">
        <f t="shared" si="26"/>
        <v>50786.399999999994</v>
      </c>
      <c r="H1708" s="21">
        <v>0</v>
      </c>
      <c r="I1708" s="21">
        <v>0</v>
      </c>
    </row>
    <row r="1709" spans="1:9" ht="15" x14ac:dyDescent="0.25">
      <c r="A1709" s="24" t="s">
        <v>2068</v>
      </c>
      <c r="B1709" s="20">
        <v>0</v>
      </c>
      <c r="C1709" s="21">
        <v>0</v>
      </c>
      <c r="D1709" s="25">
        <v>131858.1</v>
      </c>
      <c r="E1709" s="25">
        <v>86316.5</v>
      </c>
      <c r="F1709" s="21">
        <v>0</v>
      </c>
      <c r="G1709" s="22">
        <f t="shared" si="26"/>
        <v>45541.600000000006</v>
      </c>
      <c r="H1709" s="21">
        <v>0</v>
      </c>
      <c r="I1709" s="21">
        <v>0</v>
      </c>
    </row>
    <row r="1710" spans="1:9" ht="15" x14ac:dyDescent="0.25">
      <c r="A1710" s="24" t="s">
        <v>2069</v>
      </c>
      <c r="B1710" s="20">
        <v>0</v>
      </c>
      <c r="C1710" s="21">
        <v>0</v>
      </c>
      <c r="D1710" s="25">
        <v>142930.92000000004</v>
      </c>
      <c r="E1710" s="25">
        <v>83692.800000000003</v>
      </c>
      <c r="F1710" s="21">
        <v>0</v>
      </c>
      <c r="G1710" s="22">
        <f t="shared" si="26"/>
        <v>59238.120000000039</v>
      </c>
      <c r="H1710" s="21">
        <v>0</v>
      </c>
      <c r="I1710" s="21">
        <v>0</v>
      </c>
    </row>
    <row r="1711" spans="1:9" ht="15" x14ac:dyDescent="0.25">
      <c r="A1711" s="24" t="s">
        <v>2070</v>
      </c>
      <c r="B1711" s="20">
        <v>0</v>
      </c>
      <c r="C1711" s="21">
        <v>0</v>
      </c>
      <c r="D1711" s="25">
        <v>113298.9</v>
      </c>
      <c r="E1711" s="25">
        <v>98161.139999999985</v>
      </c>
      <c r="F1711" s="21">
        <v>0</v>
      </c>
      <c r="G1711" s="22">
        <f t="shared" si="26"/>
        <v>15137.760000000009</v>
      </c>
      <c r="H1711" s="21">
        <v>0</v>
      </c>
      <c r="I1711" s="21">
        <v>0</v>
      </c>
    </row>
    <row r="1712" spans="1:9" ht="15" x14ac:dyDescent="0.25">
      <c r="A1712" s="24" t="s">
        <v>2071</v>
      </c>
      <c r="B1712" s="20">
        <v>0</v>
      </c>
      <c r="C1712" s="21">
        <v>0</v>
      </c>
      <c r="D1712" s="25">
        <v>136205.30000000002</v>
      </c>
      <c r="E1712" s="25">
        <v>113275.69999999998</v>
      </c>
      <c r="F1712" s="21">
        <v>0</v>
      </c>
      <c r="G1712" s="22">
        <f t="shared" si="26"/>
        <v>22929.600000000035</v>
      </c>
      <c r="H1712" s="21">
        <v>0</v>
      </c>
      <c r="I1712" s="21">
        <v>0</v>
      </c>
    </row>
    <row r="1713" spans="1:9" ht="15" x14ac:dyDescent="0.25">
      <c r="A1713" s="24" t="s">
        <v>2072</v>
      </c>
      <c r="B1713" s="20">
        <v>0</v>
      </c>
      <c r="C1713" s="21">
        <v>0</v>
      </c>
      <c r="D1713" s="25">
        <v>144053.25000000003</v>
      </c>
      <c r="E1713" s="25">
        <v>80549.45</v>
      </c>
      <c r="F1713" s="21">
        <v>0</v>
      </c>
      <c r="G1713" s="22">
        <f t="shared" si="26"/>
        <v>63503.800000000032</v>
      </c>
      <c r="H1713" s="21">
        <v>0</v>
      </c>
      <c r="I1713" s="21">
        <v>0</v>
      </c>
    </row>
    <row r="1714" spans="1:9" ht="15" x14ac:dyDescent="0.25">
      <c r="A1714" s="24" t="s">
        <v>2073</v>
      </c>
      <c r="B1714" s="20">
        <v>0</v>
      </c>
      <c r="C1714" s="21">
        <v>0</v>
      </c>
      <c r="D1714" s="25">
        <v>66900.899999999994</v>
      </c>
      <c r="E1714" s="25">
        <v>9986.2999999999993</v>
      </c>
      <c r="F1714" s="21">
        <v>0</v>
      </c>
      <c r="G1714" s="22">
        <f t="shared" si="26"/>
        <v>56914.599999999991</v>
      </c>
      <c r="H1714" s="21">
        <v>0</v>
      </c>
      <c r="I1714" s="21">
        <v>0</v>
      </c>
    </row>
    <row r="1715" spans="1:9" ht="15" x14ac:dyDescent="0.25">
      <c r="A1715" s="24" t="s">
        <v>2074</v>
      </c>
      <c r="B1715" s="20">
        <v>0</v>
      </c>
      <c r="C1715" s="21">
        <v>0</v>
      </c>
      <c r="D1715" s="25">
        <v>132673.20000000001</v>
      </c>
      <c r="E1715" s="25">
        <v>93156.5</v>
      </c>
      <c r="F1715" s="21">
        <v>0</v>
      </c>
      <c r="G1715" s="22">
        <f t="shared" si="26"/>
        <v>39516.700000000012</v>
      </c>
      <c r="H1715" s="21">
        <v>0</v>
      </c>
      <c r="I1715" s="21">
        <v>0</v>
      </c>
    </row>
    <row r="1716" spans="1:9" ht="15" x14ac:dyDescent="0.25">
      <c r="A1716" s="24" t="s">
        <v>2075</v>
      </c>
      <c r="B1716" s="20">
        <v>0</v>
      </c>
      <c r="C1716" s="21">
        <v>0</v>
      </c>
      <c r="D1716" s="25">
        <v>123686.20000000001</v>
      </c>
      <c r="E1716" s="25">
        <v>75163.400000000009</v>
      </c>
      <c r="F1716" s="21">
        <v>0</v>
      </c>
      <c r="G1716" s="22">
        <f t="shared" si="26"/>
        <v>48522.8</v>
      </c>
      <c r="H1716" s="21">
        <v>0</v>
      </c>
      <c r="I1716" s="21">
        <v>0</v>
      </c>
    </row>
    <row r="1717" spans="1:9" ht="15" x14ac:dyDescent="0.25">
      <c r="A1717" s="24" t="s">
        <v>2076</v>
      </c>
      <c r="B1717" s="20">
        <v>0</v>
      </c>
      <c r="C1717" s="21">
        <v>0</v>
      </c>
      <c r="D1717" s="25">
        <v>891970.20000000007</v>
      </c>
      <c r="E1717" s="25">
        <v>598799.80000000016</v>
      </c>
      <c r="F1717" s="21">
        <v>0</v>
      </c>
      <c r="G1717" s="22">
        <f t="shared" si="26"/>
        <v>293170.39999999991</v>
      </c>
      <c r="H1717" s="21">
        <v>0</v>
      </c>
      <c r="I1717" s="21">
        <v>0</v>
      </c>
    </row>
    <row r="1718" spans="1:9" ht="15" x14ac:dyDescent="0.25">
      <c r="A1718" s="24" t="s">
        <v>2077</v>
      </c>
      <c r="B1718" s="20">
        <v>0</v>
      </c>
      <c r="C1718" s="21">
        <v>0</v>
      </c>
      <c r="D1718" s="25">
        <v>600728.69999999995</v>
      </c>
      <c r="E1718" s="25">
        <v>470454.12</v>
      </c>
      <c r="F1718" s="21">
        <v>0</v>
      </c>
      <c r="G1718" s="22">
        <f t="shared" si="26"/>
        <v>130274.57999999996</v>
      </c>
      <c r="H1718" s="21">
        <v>0</v>
      </c>
      <c r="I1718" s="21">
        <v>0</v>
      </c>
    </row>
    <row r="1719" spans="1:9" ht="15" x14ac:dyDescent="0.25">
      <c r="A1719" s="24" t="s">
        <v>2078</v>
      </c>
      <c r="B1719" s="20">
        <v>0</v>
      </c>
      <c r="C1719" s="21">
        <v>0</v>
      </c>
      <c r="D1719" s="25">
        <v>881912.17000000016</v>
      </c>
      <c r="E1719" s="25">
        <v>661706.82000000018</v>
      </c>
      <c r="F1719" s="21">
        <v>0</v>
      </c>
      <c r="G1719" s="22">
        <f t="shared" si="26"/>
        <v>220205.34999999998</v>
      </c>
      <c r="H1719" s="21">
        <v>0</v>
      </c>
      <c r="I1719" s="21">
        <v>0</v>
      </c>
    </row>
    <row r="1720" spans="1:9" ht="15" x14ac:dyDescent="0.25">
      <c r="A1720" s="24" t="s">
        <v>2079</v>
      </c>
      <c r="B1720" s="20">
        <v>0</v>
      </c>
      <c r="C1720" s="21">
        <v>0</v>
      </c>
      <c r="D1720" s="25">
        <v>854733.30000000016</v>
      </c>
      <c r="E1720" s="25">
        <v>606656.80000000005</v>
      </c>
      <c r="F1720" s="21">
        <v>0</v>
      </c>
      <c r="G1720" s="22">
        <f t="shared" si="26"/>
        <v>248076.50000000012</v>
      </c>
      <c r="H1720" s="21">
        <v>0</v>
      </c>
      <c r="I1720" s="21">
        <v>0</v>
      </c>
    </row>
    <row r="1721" spans="1:9" ht="15" x14ac:dyDescent="0.25">
      <c r="A1721" s="24" t="s">
        <v>2080</v>
      </c>
      <c r="B1721" s="20">
        <v>0</v>
      </c>
      <c r="C1721" s="21">
        <v>0</v>
      </c>
      <c r="D1721" s="25">
        <v>866820.19999999984</v>
      </c>
      <c r="E1721" s="25">
        <v>624333.64</v>
      </c>
      <c r="F1721" s="21">
        <v>0</v>
      </c>
      <c r="G1721" s="22">
        <f t="shared" si="26"/>
        <v>242486.55999999982</v>
      </c>
      <c r="H1721" s="21">
        <v>0</v>
      </c>
      <c r="I1721" s="21">
        <v>0</v>
      </c>
    </row>
    <row r="1722" spans="1:9" ht="15" x14ac:dyDescent="0.25">
      <c r="A1722" s="24" t="s">
        <v>2081</v>
      </c>
      <c r="B1722" s="20">
        <v>0</v>
      </c>
      <c r="C1722" s="21">
        <v>0</v>
      </c>
      <c r="D1722" s="25">
        <v>797374.04</v>
      </c>
      <c r="E1722" s="25">
        <v>625628.64</v>
      </c>
      <c r="F1722" s="21">
        <v>0</v>
      </c>
      <c r="G1722" s="22">
        <f t="shared" si="26"/>
        <v>171745.40000000002</v>
      </c>
      <c r="H1722" s="21">
        <v>0</v>
      </c>
      <c r="I1722" s="21">
        <v>0</v>
      </c>
    </row>
    <row r="1723" spans="1:9" ht="15" x14ac:dyDescent="0.25">
      <c r="A1723" s="24" t="s">
        <v>2082</v>
      </c>
      <c r="B1723" s="20">
        <v>0</v>
      </c>
      <c r="C1723" s="21">
        <v>0</v>
      </c>
      <c r="D1723" s="25">
        <v>1245297.8999999997</v>
      </c>
      <c r="E1723" s="25">
        <v>1027680.1099999999</v>
      </c>
      <c r="F1723" s="21">
        <v>0</v>
      </c>
      <c r="G1723" s="22">
        <f t="shared" si="26"/>
        <v>217617.7899999998</v>
      </c>
      <c r="H1723" s="21">
        <v>0</v>
      </c>
      <c r="I1723" s="21">
        <v>0</v>
      </c>
    </row>
    <row r="1724" spans="1:9" ht="15" x14ac:dyDescent="0.25">
      <c r="A1724" s="24" t="s">
        <v>2083</v>
      </c>
      <c r="B1724" s="20">
        <v>0</v>
      </c>
      <c r="C1724" s="21">
        <v>0</v>
      </c>
      <c r="D1724" s="25">
        <v>1031893.1000000003</v>
      </c>
      <c r="E1724" s="25">
        <v>646578.80000000016</v>
      </c>
      <c r="F1724" s="21">
        <v>0</v>
      </c>
      <c r="G1724" s="22">
        <f t="shared" si="26"/>
        <v>385314.30000000016</v>
      </c>
      <c r="H1724" s="21">
        <v>0</v>
      </c>
      <c r="I1724" s="21">
        <v>0</v>
      </c>
    </row>
    <row r="1725" spans="1:9" ht="15" x14ac:dyDescent="0.25">
      <c r="A1725" s="24" t="s">
        <v>2084</v>
      </c>
      <c r="B1725" s="20">
        <v>0</v>
      </c>
      <c r="C1725" s="21">
        <v>0</v>
      </c>
      <c r="D1725" s="25">
        <v>539261.80000000005</v>
      </c>
      <c r="E1725" s="25">
        <v>448192.6</v>
      </c>
      <c r="F1725" s="21">
        <v>0</v>
      </c>
      <c r="G1725" s="22">
        <f t="shared" si="26"/>
        <v>91069.20000000007</v>
      </c>
      <c r="H1725" s="21">
        <v>0</v>
      </c>
      <c r="I1725" s="21">
        <v>0</v>
      </c>
    </row>
    <row r="1726" spans="1:9" ht="15" x14ac:dyDescent="0.25">
      <c r="A1726" s="24" t="s">
        <v>2085</v>
      </c>
      <c r="B1726" s="20">
        <v>0</v>
      </c>
      <c r="C1726" s="21">
        <v>0</v>
      </c>
      <c r="D1726" s="25">
        <v>729556.3</v>
      </c>
      <c r="E1726" s="25">
        <v>553209.59999999986</v>
      </c>
      <c r="F1726" s="21">
        <v>0</v>
      </c>
      <c r="G1726" s="22">
        <f t="shared" si="26"/>
        <v>176346.70000000019</v>
      </c>
      <c r="H1726" s="21">
        <v>0</v>
      </c>
      <c r="I1726" s="21">
        <v>0</v>
      </c>
    </row>
    <row r="1727" spans="1:9" ht="15" x14ac:dyDescent="0.25">
      <c r="A1727" s="24" t="s">
        <v>2086</v>
      </c>
      <c r="B1727" s="20">
        <v>0</v>
      </c>
      <c r="C1727" s="21">
        <v>0</v>
      </c>
      <c r="D1727" s="25">
        <v>774285.4800000001</v>
      </c>
      <c r="E1727" s="25">
        <v>582428.68000000017</v>
      </c>
      <c r="F1727" s="21">
        <v>0</v>
      </c>
      <c r="G1727" s="22">
        <f t="shared" si="26"/>
        <v>191856.79999999993</v>
      </c>
      <c r="H1727" s="21">
        <v>0</v>
      </c>
      <c r="I1727" s="21">
        <v>0</v>
      </c>
    </row>
    <row r="1728" spans="1:9" ht="15" x14ac:dyDescent="0.25">
      <c r="A1728" s="24" t="s">
        <v>2087</v>
      </c>
      <c r="B1728" s="20">
        <v>0</v>
      </c>
      <c r="C1728" s="21">
        <v>0</v>
      </c>
      <c r="D1728" s="25">
        <v>970544.1</v>
      </c>
      <c r="E1728" s="25">
        <v>731886.0900000002</v>
      </c>
      <c r="F1728" s="21">
        <v>0</v>
      </c>
      <c r="G1728" s="22">
        <f t="shared" si="26"/>
        <v>238658.00999999978</v>
      </c>
      <c r="H1728" s="21">
        <v>0</v>
      </c>
      <c r="I1728" s="21">
        <v>0</v>
      </c>
    </row>
    <row r="1729" spans="1:9" ht="15" x14ac:dyDescent="0.25">
      <c r="A1729" s="24" t="s">
        <v>2088</v>
      </c>
      <c r="B1729" s="20">
        <v>0</v>
      </c>
      <c r="C1729" s="21">
        <v>0</v>
      </c>
      <c r="D1729" s="25">
        <v>636467.70000000007</v>
      </c>
      <c r="E1729" s="25">
        <v>518941.89999999985</v>
      </c>
      <c r="F1729" s="21">
        <v>0</v>
      </c>
      <c r="G1729" s="22">
        <f t="shared" si="26"/>
        <v>117525.80000000022</v>
      </c>
      <c r="H1729" s="21">
        <v>0</v>
      </c>
      <c r="I1729" s="21">
        <v>0</v>
      </c>
    </row>
    <row r="1730" spans="1:9" ht="15" x14ac:dyDescent="0.25">
      <c r="A1730" s="24" t="s">
        <v>2089</v>
      </c>
      <c r="B1730" s="20">
        <v>0</v>
      </c>
      <c r="C1730" s="21">
        <v>0</v>
      </c>
      <c r="D1730" s="25">
        <v>529773.81000000006</v>
      </c>
      <c r="E1730" s="25">
        <v>324549.51</v>
      </c>
      <c r="F1730" s="21">
        <v>0</v>
      </c>
      <c r="G1730" s="22">
        <f t="shared" si="26"/>
        <v>205224.30000000005</v>
      </c>
      <c r="H1730" s="21">
        <v>0</v>
      </c>
      <c r="I1730" s="21">
        <v>0</v>
      </c>
    </row>
    <row r="1731" spans="1:9" ht="15" x14ac:dyDescent="0.25">
      <c r="A1731" s="24" t="s">
        <v>2090</v>
      </c>
      <c r="B1731" s="20">
        <v>0</v>
      </c>
      <c r="C1731" s="21">
        <v>0</v>
      </c>
      <c r="D1731" s="25">
        <v>1233546.5100000002</v>
      </c>
      <c r="E1731" s="25">
        <v>1014217.0900000003</v>
      </c>
      <c r="F1731" s="21">
        <v>0</v>
      </c>
      <c r="G1731" s="22">
        <f t="shared" ref="G1731:G1794" si="27">D1731-E1731</f>
        <v>219329.41999999993</v>
      </c>
      <c r="H1731" s="21">
        <v>0</v>
      </c>
      <c r="I1731" s="21">
        <v>0</v>
      </c>
    </row>
    <row r="1732" spans="1:9" ht="15" x14ac:dyDescent="0.25">
      <c r="A1732" s="24" t="s">
        <v>2091</v>
      </c>
      <c r="B1732" s="20">
        <v>0</v>
      </c>
      <c r="C1732" s="21">
        <v>0</v>
      </c>
      <c r="D1732" s="25">
        <v>625432.49999999977</v>
      </c>
      <c r="E1732" s="25">
        <v>503474.39000000007</v>
      </c>
      <c r="F1732" s="21">
        <v>0</v>
      </c>
      <c r="G1732" s="22">
        <f t="shared" si="27"/>
        <v>121958.10999999969</v>
      </c>
      <c r="H1732" s="21">
        <v>0</v>
      </c>
      <c r="I1732" s="21">
        <v>0</v>
      </c>
    </row>
    <row r="1733" spans="1:9" ht="15" x14ac:dyDescent="0.25">
      <c r="A1733" s="24" t="s">
        <v>2092</v>
      </c>
      <c r="B1733" s="20">
        <v>0</v>
      </c>
      <c r="C1733" s="21">
        <v>0</v>
      </c>
      <c r="D1733" s="25">
        <v>1486311.1999999993</v>
      </c>
      <c r="E1733" s="25">
        <v>816201.5</v>
      </c>
      <c r="F1733" s="21">
        <v>0</v>
      </c>
      <c r="G1733" s="22">
        <f t="shared" si="27"/>
        <v>670109.69999999925</v>
      </c>
      <c r="H1733" s="21">
        <v>0</v>
      </c>
      <c r="I1733" s="21">
        <v>0</v>
      </c>
    </row>
    <row r="1734" spans="1:9" ht="15" x14ac:dyDescent="0.25">
      <c r="A1734" s="24" t="s">
        <v>2093</v>
      </c>
      <c r="B1734" s="20">
        <v>0</v>
      </c>
      <c r="C1734" s="21">
        <v>0</v>
      </c>
      <c r="D1734" s="25">
        <v>1524160.5699999996</v>
      </c>
      <c r="E1734" s="25">
        <v>806262.77999999991</v>
      </c>
      <c r="F1734" s="21">
        <v>0</v>
      </c>
      <c r="G1734" s="22">
        <f t="shared" si="27"/>
        <v>717897.78999999969</v>
      </c>
      <c r="H1734" s="21">
        <v>0</v>
      </c>
      <c r="I1734" s="21">
        <v>0</v>
      </c>
    </row>
    <row r="1735" spans="1:9" ht="15" x14ac:dyDescent="0.25">
      <c r="A1735" s="24" t="s">
        <v>2094</v>
      </c>
      <c r="B1735" s="20">
        <v>0</v>
      </c>
      <c r="C1735" s="21">
        <v>0</v>
      </c>
      <c r="D1735" s="25">
        <v>720360.99</v>
      </c>
      <c r="E1735" s="25">
        <v>543701.28999999992</v>
      </c>
      <c r="F1735" s="21">
        <v>0</v>
      </c>
      <c r="G1735" s="22">
        <f t="shared" si="27"/>
        <v>176659.70000000007</v>
      </c>
      <c r="H1735" s="21">
        <v>0</v>
      </c>
      <c r="I1735" s="21">
        <v>0</v>
      </c>
    </row>
    <row r="1736" spans="1:9" ht="15" x14ac:dyDescent="0.25">
      <c r="A1736" s="24" t="s">
        <v>2095</v>
      </c>
      <c r="B1736" s="20">
        <v>0</v>
      </c>
      <c r="C1736" s="21">
        <v>0</v>
      </c>
      <c r="D1736" s="25">
        <v>918005.7</v>
      </c>
      <c r="E1736" s="25">
        <v>414486.44999999995</v>
      </c>
      <c r="F1736" s="21">
        <v>0</v>
      </c>
      <c r="G1736" s="22">
        <f t="shared" si="27"/>
        <v>503519.25</v>
      </c>
      <c r="H1736" s="21">
        <v>0</v>
      </c>
      <c r="I1736" s="21">
        <v>0</v>
      </c>
    </row>
    <row r="1737" spans="1:9" ht="15" x14ac:dyDescent="0.25">
      <c r="A1737" s="24" t="s">
        <v>2096</v>
      </c>
      <c r="B1737" s="20">
        <v>0</v>
      </c>
      <c r="C1737" s="21">
        <v>0</v>
      </c>
      <c r="D1737" s="25">
        <v>555319.63000000035</v>
      </c>
      <c r="E1737" s="25">
        <v>372214.13000000006</v>
      </c>
      <c r="F1737" s="21">
        <v>0</v>
      </c>
      <c r="G1737" s="22">
        <f t="shared" si="27"/>
        <v>183105.50000000029</v>
      </c>
      <c r="H1737" s="21">
        <v>0</v>
      </c>
      <c r="I1737" s="21">
        <v>0</v>
      </c>
    </row>
    <row r="1738" spans="1:9" ht="15" x14ac:dyDescent="0.25">
      <c r="A1738" s="24" t="s">
        <v>2097</v>
      </c>
      <c r="B1738" s="20">
        <v>0</v>
      </c>
      <c r="C1738" s="21">
        <v>0</v>
      </c>
      <c r="D1738" s="25">
        <v>1477149.3</v>
      </c>
      <c r="E1738" s="25">
        <v>925563.3</v>
      </c>
      <c r="F1738" s="21">
        <v>0</v>
      </c>
      <c r="G1738" s="22">
        <f t="shared" si="27"/>
        <v>551586</v>
      </c>
      <c r="H1738" s="21">
        <v>0</v>
      </c>
      <c r="I1738" s="21">
        <v>0</v>
      </c>
    </row>
    <row r="1739" spans="1:9" ht="15" x14ac:dyDescent="0.25">
      <c r="A1739" s="24" t="s">
        <v>2098</v>
      </c>
      <c r="B1739" s="20">
        <v>0</v>
      </c>
      <c r="C1739" s="21">
        <v>0</v>
      </c>
      <c r="D1739" s="25">
        <v>1087012.9999999995</v>
      </c>
      <c r="E1739" s="25">
        <v>856026.09999999974</v>
      </c>
      <c r="F1739" s="21">
        <v>0</v>
      </c>
      <c r="G1739" s="22">
        <f t="shared" si="27"/>
        <v>230986.89999999979</v>
      </c>
      <c r="H1739" s="21">
        <v>0</v>
      </c>
      <c r="I1739" s="21">
        <v>0</v>
      </c>
    </row>
    <row r="1740" spans="1:9" ht="15" x14ac:dyDescent="0.25">
      <c r="A1740" s="24" t="s">
        <v>2099</v>
      </c>
      <c r="B1740" s="20">
        <v>0</v>
      </c>
      <c r="C1740" s="21">
        <v>0</v>
      </c>
      <c r="D1740" s="25">
        <v>761583.72</v>
      </c>
      <c r="E1740" s="25">
        <v>621569.21999999986</v>
      </c>
      <c r="F1740" s="21">
        <v>0</v>
      </c>
      <c r="G1740" s="22">
        <f t="shared" si="27"/>
        <v>140014.50000000012</v>
      </c>
      <c r="H1740" s="21">
        <v>0</v>
      </c>
      <c r="I1740" s="21">
        <v>0</v>
      </c>
    </row>
    <row r="1741" spans="1:9" ht="15" x14ac:dyDescent="0.25">
      <c r="A1741" s="24" t="s">
        <v>2100</v>
      </c>
      <c r="B1741" s="20">
        <v>0</v>
      </c>
      <c r="C1741" s="21">
        <v>0</v>
      </c>
      <c r="D1741" s="25">
        <v>1056977.7000000004</v>
      </c>
      <c r="E1741" s="25">
        <v>866533.52000000037</v>
      </c>
      <c r="F1741" s="21">
        <v>0</v>
      </c>
      <c r="G1741" s="22">
        <f t="shared" si="27"/>
        <v>190444.18000000005</v>
      </c>
      <c r="H1741" s="21">
        <v>0</v>
      </c>
      <c r="I1741" s="21">
        <v>0</v>
      </c>
    </row>
    <row r="1742" spans="1:9" ht="15" x14ac:dyDescent="0.25">
      <c r="A1742" s="24" t="s">
        <v>2101</v>
      </c>
      <c r="B1742" s="20">
        <v>0</v>
      </c>
      <c r="C1742" s="21">
        <v>0</v>
      </c>
      <c r="D1742" s="25">
        <v>523064.29999999993</v>
      </c>
      <c r="E1742" s="25">
        <v>378469.5</v>
      </c>
      <c r="F1742" s="21">
        <v>0</v>
      </c>
      <c r="G1742" s="22">
        <f t="shared" si="27"/>
        <v>144594.79999999993</v>
      </c>
      <c r="H1742" s="21">
        <v>0</v>
      </c>
      <c r="I1742" s="21">
        <v>0</v>
      </c>
    </row>
    <row r="1743" spans="1:9" ht="15" x14ac:dyDescent="0.25">
      <c r="A1743" s="24" t="s">
        <v>2102</v>
      </c>
      <c r="B1743" s="20">
        <v>0</v>
      </c>
      <c r="C1743" s="21">
        <v>0</v>
      </c>
      <c r="D1743" s="25">
        <v>825995.46000000008</v>
      </c>
      <c r="E1743" s="25">
        <v>629380.9500000003</v>
      </c>
      <c r="F1743" s="21">
        <v>0</v>
      </c>
      <c r="G1743" s="22">
        <f t="shared" si="27"/>
        <v>196614.50999999978</v>
      </c>
      <c r="H1743" s="21">
        <v>0</v>
      </c>
      <c r="I1743" s="21">
        <v>0</v>
      </c>
    </row>
    <row r="1744" spans="1:9" ht="15" x14ac:dyDescent="0.25">
      <c r="A1744" s="24" t="s">
        <v>2103</v>
      </c>
      <c r="B1744" s="20">
        <v>0</v>
      </c>
      <c r="C1744" s="21">
        <v>0</v>
      </c>
      <c r="D1744" s="25">
        <v>375999.79999999987</v>
      </c>
      <c r="E1744" s="25">
        <v>270658.02999999997</v>
      </c>
      <c r="F1744" s="21">
        <v>0</v>
      </c>
      <c r="G1744" s="22">
        <f t="shared" si="27"/>
        <v>105341.7699999999</v>
      </c>
      <c r="H1744" s="21">
        <v>0</v>
      </c>
      <c r="I1744" s="21">
        <v>0</v>
      </c>
    </row>
    <row r="1745" spans="1:9" ht="15" x14ac:dyDescent="0.25">
      <c r="A1745" s="24" t="s">
        <v>2104</v>
      </c>
      <c r="B1745" s="20">
        <v>0</v>
      </c>
      <c r="C1745" s="21">
        <v>0</v>
      </c>
      <c r="D1745" s="25">
        <v>9530.4</v>
      </c>
      <c r="E1745" s="25">
        <v>0</v>
      </c>
      <c r="F1745" s="21">
        <v>0</v>
      </c>
      <c r="G1745" s="22">
        <f t="shared" si="27"/>
        <v>9530.4</v>
      </c>
      <c r="H1745" s="21">
        <v>0</v>
      </c>
      <c r="I1745" s="21">
        <v>0</v>
      </c>
    </row>
    <row r="1746" spans="1:9" ht="15" x14ac:dyDescent="0.25">
      <c r="A1746" s="24" t="s">
        <v>2105</v>
      </c>
      <c r="B1746" s="20">
        <v>0</v>
      </c>
      <c r="C1746" s="21">
        <v>0</v>
      </c>
      <c r="D1746" s="25">
        <v>196335.6</v>
      </c>
      <c r="E1746" s="25">
        <v>16889.079999999998</v>
      </c>
      <c r="F1746" s="21">
        <v>0</v>
      </c>
      <c r="G1746" s="22">
        <f t="shared" si="27"/>
        <v>179446.52000000002</v>
      </c>
      <c r="H1746" s="21">
        <v>0</v>
      </c>
      <c r="I1746" s="21">
        <v>0</v>
      </c>
    </row>
    <row r="1747" spans="1:9" ht="15" x14ac:dyDescent="0.25">
      <c r="A1747" s="24" t="s">
        <v>2106</v>
      </c>
      <c r="B1747" s="20">
        <v>0</v>
      </c>
      <c r="C1747" s="21">
        <v>0</v>
      </c>
      <c r="D1747" s="25">
        <v>807307.09999999963</v>
      </c>
      <c r="E1747" s="25">
        <v>609111.45999999973</v>
      </c>
      <c r="F1747" s="21">
        <v>0</v>
      </c>
      <c r="G1747" s="22">
        <f t="shared" si="27"/>
        <v>198195.6399999999</v>
      </c>
      <c r="H1747" s="21">
        <v>0</v>
      </c>
      <c r="I1747" s="21">
        <v>0</v>
      </c>
    </row>
    <row r="1748" spans="1:9" ht="15" x14ac:dyDescent="0.25">
      <c r="A1748" s="24" t="s">
        <v>2107</v>
      </c>
      <c r="B1748" s="20">
        <v>0</v>
      </c>
      <c r="C1748" s="21">
        <v>0</v>
      </c>
      <c r="D1748" s="25">
        <v>7632.5</v>
      </c>
      <c r="E1748" s="25">
        <v>12815.3</v>
      </c>
      <c r="F1748" s="21">
        <v>0</v>
      </c>
      <c r="G1748" s="22">
        <f t="shared" si="27"/>
        <v>-5182.7999999999993</v>
      </c>
      <c r="H1748" s="21">
        <v>0</v>
      </c>
      <c r="I1748" s="21">
        <v>0</v>
      </c>
    </row>
    <row r="1749" spans="1:9" ht="15" x14ac:dyDescent="0.25">
      <c r="A1749" s="24" t="s">
        <v>2108</v>
      </c>
      <c r="B1749" s="20">
        <v>0</v>
      </c>
      <c r="C1749" s="21">
        <v>0</v>
      </c>
      <c r="D1749" s="25">
        <v>682573.09999999986</v>
      </c>
      <c r="E1749" s="25">
        <v>571381.96</v>
      </c>
      <c r="F1749" s="21">
        <v>0</v>
      </c>
      <c r="G1749" s="22">
        <f t="shared" si="27"/>
        <v>111191.1399999999</v>
      </c>
      <c r="H1749" s="21">
        <v>0</v>
      </c>
      <c r="I1749" s="21">
        <v>0</v>
      </c>
    </row>
    <row r="1750" spans="1:9" ht="15" x14ac:dyDescent="0.25">
      <c r="A1750" s="24" t="s">
        <v>2109</v>
      </c>
      <c r="B1750" s="20">
        <v>0</v>
      </c>
      <c r="C1750" s="21">
        <v>0</v>
      </c>
      <c r="D1750" s="25">
        <v>8672.5</v>
      </c>
      <c r="E1750" s="25">
        <v>2084</v>
      </c>
      <c r="F1750" s="21">
        <v>0</v>
      </c>
      <c r="G1750" s="22">
        <f t="shared" si="27"/>
        <v>6588.5</v>
      </c>
      <c r="H1750" s="21">
        <v>0</v>
      </c>
      <c r="I1750" s="21">
        <v>0</v>
      </c>
    </row>
    <row r="1751" spans="1:9" ht="15" x14ac:dyDescent="0.25">
      <c r="A1751" s="24" t="s">
        <v>2110</v>
      </c>
      <c r="B1751" s="20">
        <v>0</v>
      </c>
      <c r="C1751" s="21">
        <v>0</v>
      </c>
      <c r="D1751" s="25">
        <v>12540</v>
      </c>
      <c r="E1751" s="25">
        <v>0</v>
      </c>
      <c r="F1751" s="21">
        <v>0</v>
      </c>
      <c r="G1751" s="22">
        <f t="shared" si="27"/>
        <v>12540</v>
      </c>
      <c r="H1751" s="21">
        <v>0</v>
      </c>
      <c r="I1751" s="21">
        <v>0</v>
      </c>
    </row>
    <row r="1752" spans="1:9" ht="15" x14ac:dyDescent="0.25">
      <c r="A1752" s="24" t="s">
        <v>2111</v>
      </c>
      <c r="B1752" s="20">
        <v>0</v>
      </c>
      <c r="C1752" s="21">
        <v>0</v>
      </c>
      <c r="D1752" s="25">
        <v>5995</v>
      </c>
      <c r="E1752" s="25">
        <v>3362.5</v>
      </c>
      <c r="F1752" s="21">
        <v>0</v>
      </c>
      <c r="G1752" s="22">
        <f t="shared" si="27"/>
        <v>2632.5</v>
      </c>
      <c r="H1752" s="21">
        <v>0</v>
      </c>
      <c r="I1752" s="21">
        <v>0</v>
      </c>
    </row>
    <row r="1753" spans="1:9" ht="15" x14ac:dyDescent="0.25">
      <c r="A1753" s="24" t="s">
        <v>2112</v>
      </c>
      <c r="B1753" s="20">
        <v>0</v>
      </c>
      <c r="C1753" s="21">
        <v>0</v>
      </c>
      <c r="D1753" s="25">
        <v>1443</v>
      </c>
      <c r="E1753" s="25">
        <v>721.5</v>
      </c>
      <c r="F1753" s="21">
        <v>0</v>
      </c>
      <c r="G1753" s="22">
        <f t="shared" si="27"/>
        <v>721.5</v>
      </c>
      <c r="H1753" s="21">
        <v>0</v>
      </c>
      <c r="I1753" s="21">
        <v>0</v>
      </c>
    </row>
    <row r="1754" spans="1:9" ht="15" x14ac:dyDescent="0.25">
      <c r="A1754" s="24" t="s">
        <v>2113</v>
      </c>
      <c r="B1754" s="20">
        <v>0</v>
      </c>
      <c r="C1754" s="21">
        <v>0</v>
      </c>
      <c r="D1754" s="25">
        <v>8525</v>
      </c>
      <c r="E1754" s="25">
        <v>2940.5</v>
      </c>
      <c r="F1754" s="21">
        <v>0</v>
      </c>
      <c r="G1754" s="22">
        <f t="shared" si="27"/>
        <v>5584.5</v>
      </c>
      <c r="H1754" s="21">
        <v>0</v>
      </c>
      <c r="I1754" s="21">
        <v>0</v>
      </c>
    </row>
    <row r="1755" spans="1:9" ht="15" x14ac:dyDescent="0.25">
      <c r="A1755" s="24" t="s">
        <v>2114</v>
      </c>
      <c r="B1755" s="20">
        <v>0</v>
      </c>
      <c r="C1755" s="21">
        <v>0</v>
      </c>
      <c r="D1755" s="25">
        <v>454219.6999999999</v>
      </c>
      <c r="E1755" s="25">
        <v>372436.65999999992</v>
      </c>
      <c r="F1755" s="21">
        <v>0</v>
      </c>
      <c r="G1755" s="22">
        <f t="shared" si="27"/>
        <v>81783.039999999979</v>
      </c>
      <c r="H1755" s="21">
        <v>0</v>
      </c>
      <c r="I1755" s="21">
        <v>0</v>
      </c>
    </row>
    <row r="1756" spans="1:9" ht="15" x14ac:dyDescent="0.25">
      <c r="A1756" s="24" t="s">
        <v>2115</v>
      </c>
      <c r="B1756" s="20">
        <v>0</v>
      </c>
      <c r="C1756" s="21">
        <v>0</v>
      </c>
      <c r="D1756" s="25">
        <v>7260</v>
      </c>
      <c r="E1756" s="25">
        <v>0</v>
      </c>
      <c r="F1756" s="21">
        <v>0</v>
      </c>
      <c r="G1756" s="22">
        <f t="shared" si="27"/>
        <v>7260</v>
      </c>
      <c r="H1756" s="21">
        <v>0</v>
      </c>
      <c r="I1756" s="21">
        <v>0</v>
      </c>
    </row>
    <row r="1757" spans="1:9" ht="15" x14ac:dyDescent="0.25">
      <c r="A1757" s="24" t="s">
        <v>2116</v>
      </c>
      <c r="B1757" s="20">
        <v>0</v>
      </c>
      <c r="C1757" s="21">
        <v>0</v>
      </c>
      <c r="D1757" s="25">
        <v>494761.60000000015</v>
      </c>
      <c r="E1757" s="25">
        <v>390193.70000000013</v>
      </c>
      <c r="F1757" s="21">
        <v>0</v>
      </c>
      <c r="G1757" s="22">
        <f t="shared" si="27"/>
        <v>104567.90000000002</v>
      </c>
      <c r="H1757" s="21">
        <v>0</v>
      </c>
      <c r="I1757" s="21">
        <v>0</v>
      </c>
    </row>
    <row r="1758" spans="1:9" ht="15" x14ac:dyDescent="0.25">
      <c r="A1758" s="24" t="s">
        <v>2117</v>
      </c>
      <c r="B1758" s="20">
        <v>0</v>
      </c>
      <c r="C1758" s="21">
        <v>0</v>
      </c>
      <c r="D1758" s="25">
        <v>8562.5</v>
      </c>
      <c r="E1758" s="25">
        <v>997</v>
      </c>
      <c r="F1758" s="21">
        <v>0</v>
      </c>
      <c r="G1758" s="22">
        <f t="shared" si="27"/>
        <v>7565.5</v>
      </c>
      <c r="H1758" s="21">
        <v>0</v>
      </c>
      <c r="I1758" s="21">
        <v>0</v>
      </c>
    </row>
    <row r="1759" spans="1:9" ht="15" x14ac:dyDescent="0.25">
      <c r="A1759" s="24" t="s">
        <v>2118</v>
      </c>
      <c r="B1759" s="20">
        <v>0</v>
      </c>
      <c r="C1759" s="21">
        <v>0</v>
      </c>
      <c r="D1759" s="25">
        <v>133822.70000000001</v>
      </c>
      <c r="E1759" s="25">
        <v>127686</v>
      </c>
      <c r="F1759" s="21">
        <v>0</v>
      </c>
      <c r="G1759" s="22">
        <f t="shared" si="27"/>
        <v>6136.7000000000116</v>
      </c>
      <c r="H1759" s="21">
        <v>0</v>
      </c>
      <c r="I1759" s="21">
        <v>0</v>
      </c>
    </row>
    <row r="1760" spans="1:9" ht="15" x14ac:dyDescent="0.25">
      <c r="A1760" s="24" t="s">
        <v>2119</v>
      </c>
      <c r="B1760" s="20">
        <v>0</v>
      </c>
      <c r="C1760" s="21">
        <v>0</v>
      </c>
      <c r="D1760" s="25">
        <v>17188.5</v>
      </c>
      <c r="E1760" s="25">
        <v>10810</v>
      </c>
      <c r="F1760" s="21">
        <v>0</v>
      </c>
      <c r="G1760" s="22">
        <f t="shared" si="27"/>
        <v>6378.5</v>
      </c>
      <c r="H1760" s="21">
        <v>0</v>
      </c>
      <c r="I1760" s="21">
        <v>0</v>
      </c>
    </row>
    <row r="1761" spans="1:9" ht="15" x14ac:dyDescent="0.25">
      <c r="A1761" s="24" t="s">
        <v>2120</v>
      </c>
      <c r="B1761" s="20">
        <v>0</v>
      </c>
      <c r="C1761" s="21">
        <v>0</v>
      </c>
      <c r="D1761" s="25">
        <v>747446.69999999984</v>
      </c>
      <c r="E1761" s="25">
        <v>654693.09999999986</v>
      </c>
      <c r="F1761" s="21">
        <v>0</v>
      </c>
      <c r="G1761" s="22">
        <f t="shared" si="27"/>
        <v>92753.599999999977</v>
      </c>
      <c r="H1761" s="21">
        <v>0</v>
      </c>
      <c r="I1761" s="21">
        <v>0</v>
      </c>
    </row>
    <row r="1762" spans="1:9" ht="15" x14ac:dyDescent="0.25">
      <c r="A1762" s="24" t="s">
        <v>2121</v>
      </c>
      <c r="B1762" s="20">
        <v>0</v>
      </c>
      <c r="C1762" s="21">
        <v>0</v>
      </c>
      <c r="D1762" s="25">
        <v>783332</v>
      </c>
      <c r="E1762" s="25">
        <v>682454.23999999976</v>
      </c>
      <c r="F1762" s="21">
        <v>0</v>
      </c>
      <c r="G1762" s="22">
        <f t="shared" si="27"/>
        <v>100877.76000000024</v>
      </c>
      <c r="H1762" s="21">
        <v>0</v>
      </c>
      <c r="I1762" s="21">
        <v>0</v>
      </c>
    </row>
    <row r="1763" spans="1:9" ht="15" x14ac:dyDescent="0.25">
      <c r="A1763" s="24" t="s">
        <v>2122</v>
      </c>
      <c r="B1763" s="20">
        <v>0</v>
      </c>
      <c r="C1763" s="21">
        <v>0</v>
      </c>
      <c r="D1763" s="25">
        <v>771535.79999999958</v>
      </c>
      <c r="E1763" s="25">
        <v>615380.29999999993</v>
      </c>
      <c r="F1763" s="21">
        <v>0</v>
      </c>
      <c r="G1763" s="22">
        <f t="shared" si="27"/>
        <v>156155.49999999965</v>
      </c>
      <c r="H1763" s="21">
        <v>0</v>
      </c>
      <c r="I1763" s="21">
        <v>0</v>
      </c>
    </row>
    <row r="1764" spans="1:9" ht="15" x14ac:dyDescent="0.25">
      <c r="A1764" s="24" t="s">
        <v>2123</v>
      </c>
      <c r="B1764" s="20">
        <v>0</v>
      </c>
      <c r="C1764" s="21">
        <v>0</v>
      </c>
      <c r="D1764" s="25">
        <v>657827.49999999988</v>
      </c>
      <c r="E1764" s="25">
        <v>516514.88</v>
      </c>
      <c r="F1764" s="21">
        <v>0</v>
      </c>
      <c r="G1764" s="22">
        <f t="shared" si="27"/>
        <v>141312.61999999988</v>
      </c>
      <c r="H1764" s="21">
        <v>0</v>
      </c>
      <c r="I1764" s="21">
        <v>0</v>
      </c>
    </row>
    <row r="1765" spans="1:9" ht="15" x14ac:dyDescent="0.25">
      <c r="A1765" s="24" t="s">
        <v>2124</v>
      </c>
      <c r="B1765" s="20">
        <v>0</v>
      </c>
      <c r="C1765" s="21">
        <v>0</v>
      </c>
      <c r="D1765" s="25">
        <v>419017.83</v>
      </c>
      <c r="E1765" s="25">
        <v>371495.28</v>
      </c>
      <c r="F1765" s="21">
        <v>0</v>
      </c>
      <c r="G1765" s="22">
        <f t="shared" si="27"/>
        <v>47522.549999999988</v>
      </c>
      <c r="H1765" s="21">
        <v>0</v>
      </c>
      <c r="I1765" s="21">
        <v>0</v>
      </c>
    </row>
    <row r="1766" spans="1:9" ht="15" x14ac:dyDescent="0.25">
      <c r="A1766" s="24" t="s">
        <v>2125</v>
      </c>
      <c r="B1766" s="20">
        <v>0</v>
      </c>
      <c r="C1766" s="21">
        <v>0</v>
      </c>
      <c r="D1766" s="25">
        <v>719043.59999999986</v>
      </c>
      <c r="E1766" s="25">
        <v>638267.7999999997</v>
      </c>
      <c r="F1766" s="21">
        <v>0</v>
      </c>
      <c r="G1766" s="22">
        <f t="shared" si="27"/>
        <v>80775.800000000163</v>
      </c>
      <c r="H1766" s="21">
        <v>0</v>
      </c>
      <c r="I1766" s="21">
        <v>0</v>
      </c>
    </row>
    <row r="1767" spans="1:9" ht="15" x14ac:dyDescent="0.25">
      <c r="A1767" s="24" t="s">
        <v>2126</v>
      </c>
      <c r="B1767" s="20">
        <v>0</v>
      </c>
      <c r="C1767" s="21">
        <v>0</v>
      </c>
      <c r="D1767" s="25">
        <v>1079278.8</v>
      </c>
      <c r="E1767" s="25">
        <v>900498.58000000031</v>
      </c>
      <c r="F1767" s="21">
        <v>0</v>
      </c>
      <c r="G1767" s="22">
        <f t="shared" si="27"/>
        <v>178780.21999999974</v>
      </c>
      <c r="H1767" s="21">
        <v>0</v>
      </c>
      <c r="I1767" s="21">
        <v>0</v>
      </c>
    </row>
    <row r="1768" spans="1:9" ht="15" x14ac:dyDescent="0.25">
      <c r="A1768" s="24" t="s">
        <v>2127</v>
      </c>
      <c r="B1768" s="20">
        <v>0</v>
      </c>
      <c r="C1768" s="21">
        <v>0</v>
      </c>
      <c r="D1768" s="25">
        <v>518948.3000000001</v>
      </c>
      <c r="E1768" s="25">
        <v>468118.00000000017</v>
      </c>
      <c r="F1768" s="21">
        <v>0</v>
      </c>
      <c r="G1768" s="22">
        <f t="shared" si="27"/>
        <v>50830.29999999993</v>
      </c>
      <c r="H1768" s="21">
        <v>0</v>
      </c>
      <c r="I1768" s="21">
        <v>0</v>
      </c>
    </row>
    <row r="1769" spans="1:9" ht="15" x14ac:dyDescent="0.25">
      <c r="A1769" s="24" t="s">
        <v>2128</v>
      </c>
      <c r="B1769" s="20">
        <v>0</v>
      </c>
      <c r="C1769" s="21">
        <v>0</v>
      </c>
      <c r="D1769" s="25">
        <v>455702.18999999994</v>
      </c>
      <c r="E1769" s="25">
        <v>414269.28999999986</v>
      </c>
      <c r="F1769" s="21">
        <v>0</v>
      </c>
      <c r="G1769" s="22">
        <f t="shared" si="27"/>
        <v>41432.900000000081</v>
      </c>
      <c r="H1769" s="21">
        <v>0</v>
      </c>
      <c r="I1769" s="21">
        <v>0</v>
      </c>
    </row>
    <row r="1770" spans="1:9" ht="15" x14ac:dyDescent="0.25">
      <c r="A1770" s="24" t="s">
        <v>2129</v>
      </c>
      <c r="B1770" s="20">
        <v>0</v>
      </c>
      <c r="C1770" s="21">
        <v>0</v>
      </c>
      <c r="D1770" s="25">
        <v>447803.39999999985</v>
      </c>
      <c r="E1770" s="25">
        <v>370419.66999999993</v>
      </c>
      <c r="F1770" s="21">
        <v>0</v>
      </c>
      <c r="G1770" s="22">
        <f t="shared" si="27"/>
        <v>77383.729999999923</v>
      </c>
      <c r="H1770" s="21">
        <v>0</v>
      </c>
      <c r="I1770" s="21">
        <v>0</v>
      </c>
    </row>
    <row r="1771" spans="1:9" ht="15" x14ac:dyDescent="0.25">
      <c r="A1771" s="24" t="s">
        <v>2130</v>
      </c>
      <c r="B1771" s="20">
        <v>0</v>
      </c>
      <c r="C1771" s="21">
        <v>0</v>
      </c>
      <c r="D1771" s="25">
        <v>427196.00000000006</v>
      </c>
      <c r="E1771" s="25">
        <v>355295.67</v>
      </c>
      <c r="F1771" s="21">
        <v>0</v>
      </c>
      <c r="G1771" s="22">
        <f t="shared" si="27"/>
        <v>71900.330000000075</v>
      </c>
      <c r="H1771" s="21">
        <v>0</v>
      </c>
      <c r="I1771" s="21">
        <v>0</v>
      </c>
    </row>
    <row r="1772" spans="1:9" ht="15" x14ac:dyDescent="0.25">
      <c r="A1772" s="24" t="s">
        <v>2131</v>
      </c>
      <c r="B1772" s="20">
        <v>0</v>
      </c>
      <c r="C1772" s="21">
        <v>0</v>
      </c>
      <c r="D1772" s="25">
        <v>953045.19999999937</v>
      </c>
      <c r="E1772" s="25">
        <v>736399.24999999988</v>
      </c>
      <c r="F1772" s="21">
        <v>0</v>
      </c>
      <c r="G1772" s="22">
        <f t="shared" si="27"/>
        <v>216645.94999999949</v>
      </c>
      <c r="H1772" s="21">
        <v>0</v>
      </c>
      <c r="I1772" s="21">
        <v>0</v>
      </c>
    </row>
    <row r="1773" spans="1:9" ht="15" x14ac:dyDescent="0.25">
      <c r="A1773" s="24" t="s">
        <v>2132</v>
      </c>
      <c r="B1773" s="20">
        <v>0</v>
      </c>
      <c r="C1773" s="21">
        <v>0</v>
      </c>
      <c r="D1773" s="25">
        <v>934257.99999999988</v>
      </c>
      <c r="E1773" s="25">
        <v>763004.29999999993</v>
      </c>
      <c r="F1773" s="21">
        <v>0</v>
      </c>
      <c r="G1773" s="22">
        <f t="shared" si="27"/>
        <v>171253.69999999995</v>
      </c>
      <c r="H1773" s="21">
        <v>0</v>
      </c>
      <c r="I1773" s="21">
        <v>0</v>
      </c>
    </row>
    <row r="1774" spans="1:9" ht="15" x14ac:dyDescent="0.25">
      <c r="A1774" s="24" t="s">
        <v>2133</v>
      </c>
      <c r="B1774" s="20">
        <v>0</v>
      </c>
      <c r="C1774" s="21">
        <v>0</v>
      </c>
      <c r="D1774" s="25">
        <v>20691</v>
      </c>
      <c r="E1774" s="25">
        <v>0</v>
      </c>
      <c r="F1774" s="21">
        <v>0</v>
      </c>
      <c r="G1774" s="22">
        <f t="shared" si="27"/>
        <v>20691</v>
      </c>
      <c r="H1774" s="21">
        <v>0</v>
      </c>
      <c r="I1774" s="21">
        <v>0</v>
      </c>
    </row>
    <row r="1775" spans="1:9" ht="15" x14ac:dyDescent="0.25">
      <c r="A1775" s="24" t="s">
        <v>2134</v>
      </c>
      <c r="B1775" s="20">
        <v>0</v>
      </c>
      <c r="C1775" s="21">
        <v>0</v>
      </c>
      <c r="D1775" s="25">
        <v>6374.5</v>
      </c>
      <c r="E1775" s="25">
        <v>6222</v>
      </c>
      <c r="F1775" s="21">
        <v>0</v>
      </c>
      <c r="G1775" s="22">
        <f t="shared" si="27"/>
        <v>152.5</v>
      </c>
      <c r="H1775" s="21">
        <v>0</v>
      </c>
      <c r="I1775" s="21">
        <v>0</v>
      </c>
    </row>
    <row r="1776" spans="1:9" ht="15" x14ac:dyDescent="0.25">
      <c r="A1776" s="24" t="s">
        <v>2135</v>
      </c>
      <c r="B1776" s="20">
        <v>0</v>
      </c>
      <c r="C1776" s="21">
        <v>0</v>
      </c>
      <c r="D1776" s="25">
        <v>85841.2</v>
      </c>
      <c r="E1776" s="25">
        <v>72414.759999999995</v>
      </c>
      <c r="F1776" s="21">
        <v>0</v>
      </c>
      <c r="G1776" s="22">
        <f t="shared" si="27"/>
        <v>13426.440000000002</v>
      </c>
      <c r="H1776" s="21">
        <v>0</v>
      </c>
      <c r="I1776" s="21">
        <v>0</v>
      </c>
    </row>
    <row r="1777" spans="1:9" ht="15" x14ac:dyDescent="0.25">
      <c r="A1777" s="24" t="s">
        <v>2136</v>
      </c>
      <c r="B1777" s="20">
        <v>0</v>
      </c>
      <c r="C1777" s="21">
        <v>0</v>
      </c>
      <c r="D1777" s="25">
        <v>110803.95000000001</v>
      </c>
      <c r="E1777" s="25">
        <v>66070.3</v>
      </c>
      <c r="F1777" s="21">
        <v>0</v>
      </c>
      <c r="G1777" s="22">
        <f t="shared" si="27"/>
        <v>44733.650000000009</v>
      </c>
      <c r="H1777" s="21">
        <v>0</v>
      </c>
      <c r="I1777" s="21">
        <v>0</v>
      </c>
    </row>
    <row r="1778" spans="1:9" ht="15" x14ac:dyDescent="0.25">
      <c r="A1778" s="24" t="s">
        <v>2137</v>
      </c>
      <c r="B1778" s="20">
        <v>0</v>
      </c>
      <c r="C1778" s="21">
        <v>0</v>
      </c>
      <c r="D1778" s="25">
        <v>44664.299999999996</v>
      </c>
      <c r="E1778" s="25">
        <v>5850.6</v>
      </c>
      <c r="F1778" s="21">
        <v>0</v>
      </c>
      <c r="G1778" s="22">
        <f t="shared" si="27"/>
        <v>38813.699999999997</v>
      </c>
      <c r="H1778" s="21">
        <v>0</v>
      </c>
      <c r="I1778" s="21">
        <v>0</v>
      </c>
    </row>
    <row r="1779" spans="1:9" ht="15" x14ac:dyDescent="0.25">
      <c r="A1779" s="24" t="s">
        <v>2138</v>
      </c>
      <c r="B1779" s="20">
        <v>0</v>
      </c>
      <c r="C1779" s="21">
        <v>0</v>
      </c>
      <c r="D1779" s="25">
        <v>91918.2</v>
      </c>
      <c r="E1779" s="25">
        <v>7248.27</v>
      </c>
      <c r="F1779" s="21">
        <v>0</v>
      </c>
      <c r="G1779" s="22">
        <f t="shared" si="27"/>
        <v>84669.93</v>
      </c>
      <c r="H1779" s="21">
        <v>0</v>
      </c>
      <c r="I1779" s="21">
        <v>0</v>
      </c>
    </row>
    <row r="1780" spans="1:9" ht="15" x14ac:dyDescent="0.25">
      <c r="A1780" s="24" t="s">
        <v>2139</v>
      </c>
      <c r="B1780" s="20">
        <v>0</v>
      </c>
      <c r="C1780" s="21">
        <v>0</v>
      </c>
      <c r="D1780" s="25">
        <v>140134.50000000003</v>
      </c>
      <c r="E1780" s="25">
        <v>113278.52</v>
      </c>
      <c r="F1780" s="21">
        <v>0</v>
      </c>
      <c r="G1780" s="22">
        <f t="shared" si="27"/>
        <v>26855.980000000025</v>
      </c>
      <c r="H1780" s="21">
        <v>0</v>
      </c>
      <c r="I1780" s="21">
        <v>0</v>
      </c>
    </row>
    <row r="1781" spans="1:9" ht="15" x14ac:dyDescent="0.25">
      <c r="A1781" s="24" t="s">
        <v>2140</v>
      </c>
      <c r="B1781" s="20">
        <v>0</v>
      </c>
      <c r="C1781" s="21">
        <v>0</v>
      </c>
      <c r="D1781" s="25">
        <v>12302.5</v>
      </c>
      <c r="E1781" s="25">
        <v>9834.5</v>
      </c>
      <c r="F1781" s="21">
        <v>0</v>
      </c>
      <c r="G1781" s="22">
        <f t="shared" si="27"/>
        <v>2468</v>
      </c>
      <c r="H1781" s="21">
        <v>0</v>
      </c>
      <c r="I1781" s="21">
        <v>0</v>
      </c>
    </row>
    <row r="1782" spans="1:9" ht="15" x14ac:dyDescent="0.25">
      <c r="A1782" s="24" t="s">
        <v>2141</v>
      </c>
      <c r="B1782" s="20">
        <v>0</v>
      </c>
      <c r="C1782" s="21">
        <v>0</v>
      </c>
      <c r="D1782" s="25">
        <v>305688.49999999994</v>
      </c>
      <c r="E1782" s="25">
        <v>150727.66</v>
      </c>
      <c r="F1782" s="21">
        <v>0</v>
      </c>
      <c r="G1782" s="22">
        <f t="shared" si="27"/>
        <v>154960.83999999994</v>
      </c>
      <c r="H1782" s="21">
        <v>0</v>
      </c>
      <c r="I1782" s="21">
        <v>0</v>
      </c>
    </row>
    <row r="1783" spans="1:9" ht="15" x14ac:dyDescent="0.25">
      <c r="A1783" s="24" t="s">
        <v>2142</v>
      </c>
      <c r="B1783" s="20">
        <v>0</v>
      </c>
      <c r="C1783" s="21">
        <v>0</v>
      </c>
      <c r="D1783" s="25">
        <v>785094.46999999986</v>
      </c>
      <c r="E1783" s="25">
        <v>668035.7699999999</v>
      </c>
      <c r="F1783" s="21">
        <v>0</v>
      </c>
      <c r="G1783" s="22">
        <f t="shared" si="27"/>
        <v>117058.69999999995</v>
      </c>
      <c r="H1783" s="21">
        <v>0</v>
      </c>
      <c r="I1783" s="21">
        <v>0</v>
      </c>
    </row>
    <row r="1784" spans="1:9" ht="15" x14ac:dyDescent="0.25">
      <c r="A1784" s="24" t="s">
        <v>2143</v>
      </c>
      <c r="B1784" s="20">
        <v>0</v>
      </c>
      <c r="C1784" s="21">
        <v>0</v>
      </c>
      <c r="D1784" s="25">
        <v>835316.79999999993</v>
      </c>
      <c r="E1784" s="25">
        <v>649429.39999999991</v>
      </c>
      <c r="F1784" s="21">
        <v>0</v>
      </c>
      <c r="G1784" s="22">
        <f t="shared" si="27"/>
        <v>185887.40000000002</v>
      </c>
      <c r="H1784" s="21">
        <v>0</v>
      </c>
      <c r="I1784" s="21">
        <v>0</v>
      </c>
    </row>
    <row r="1785" spans="1:9" ht="15" x14ac:dyDescent="0.25">
      <c r="A1785" s="24" t="s">
        <v>2144</v>
      </c>
      <c r="B1785" s="20">
        <v>0</v>
      </c>
      <c r="C1785" s="21">
        <v>0</v>
      </c>
      <c r="D1785" s="25">
        <v>110749.10000000002</v>
      </c>
      <c r="E1785" s="25">
        <v>72649.299999999988</v>
      </c>
      <c r="F1785" s="21">
        <v>0</v>
      </c>
      <c r="G1785" s="22">
        <f t="shared" si="27"/>
        <v>38099.800000000032</v>
      </c>
      <c r="H1785" s="21">
        <v>0</v>
      </c>
      <c r="I1785" s="21">
        <v>0</v>
      </c>
    </row>
    <row r="1786" spans="1:9" ht="15" x14ac:dyDescent="0.25">
      <c r="A1786" s="24" t="s">
        <v>2145</v>
      </c>
      <c r="B1786" s="20">
        <v>0</v>
      </c>
      <c r="C1786" s="21">
        <v>0</v>
      </c>
      <c r="D1786" s="25">
        <v>634795.09999999986</v>
      </c>
      <c r="E1786" s="25">
        <v>550494.5</v>
      </c>
      <c r="F1786" s="21">
        <v>0</v>
      </c>
      <c r="G1786" s="22">
        <f t="shared" si="27"/>
        <v>84300.59999999986</v>
      </c>
      <c r="H1786" s="21">
        <v>0</v>
      </c>
      <c r="I1786" s="21">
        <v>0</v>
      </c>
    </row>
    <row r="1787" spans="1:9" ht="15" x14ac:dyDescent="0.25">
      <c r="A1787" s="24" t="s">
        <v>2146</v>
      </c>
      <c r="B1787" s="20">
        <v>0</v>
      </c>
      <c r="C1787" s="21">
        <v>0</v>
      </c>
      <c r="D1787" s="25">
        <v>654305.84999999974</v>
      </c>
      <c r="E1787" s="25">
        <v>523733.19999999995</v>
      </c>
      <c r="F1787" s="21">
        <v>0</v>
      </c>
      <c r="G1787" s="22">
        <f t="shared" si="27"/>
        <v>130572.64999999979</v>
      </c>
      <c r="H1787" s="21">
        <v>0</v>
      </c>
      <c r="I1787" s="21">
        <v>0</v>
      </c>
    </row>
    <row r="1788" spans="1:9" ht="15" x14ac:dyDescent="0.25">
      <c r="A1788" s="24" t="s">
        <v>2147</v>
      </c>
      <c r="B1788" s="20">
        <v>0</v>
      </c>
      <c r="C1788" s="21">
        <v>0</v>
      </c>
      <c r="D1788" s="25">
        <v>669482.99000000011</v>
      </c>
      <c r="E1788" s="25">
        <v>570424.29000000027</v>
      </c>
      <c r="F1788" s="21">
        <v>0</v>
      </c>
      <c r="G1788" s="22">
        <f t="shared" si="27"/>
        <v>99058.699999999837</v>
      </c>
      <c r="H1788" s="21">
        <v>0</v>
      </c>
      <c r="I1788" s="21">
        <v>0</v>
      </c>
    </row>
    <row r="1789" spans="1:9" ht="15" x14ac:dyDescent="0.25">
      <c r="A1789" s="24" t="s">
        <v>2148</v>
      </c>
      <c r="B1789" s="20">
        <v>0</v>
      </c>
      <c r="C1789" s="21">
        <v>0</v>
      </c>
      <c r="D1789" s="25">
        <v>1133177.0999999996</v>
      </c>
      <c r="E1789" s="25">
        <v>945424.4</v>
      </c>
      <c r="F1789" s="21">
        <v>0</v>
      </c>
      <c r="G1789" s="22">
        <f t="shared" si="27"/>
        <v>187752.6999999996</v>
      </c>
      <c r="H1789" s="21">
        <v>0</v>
      </c>
      <c r="I1789" s="21">
        <v>0</v>
      </c>
    </row>
    <row r="1790" spans="1:9" ht="15" x14ac:dyDescent="0.25">
      <c r="A1790" s="24" t="s">
        <v>2149</v>
      </c>
      <c r="B1790" s="20">
        <v>0</v>
      </c>
      <c r="C1790" s="21">
        <v>0</v>
      </c>
      <c r="D1790" s="25">
        <v>98997.589999999982</v>
      </c>
      <c r="E1790" s="25">
        <v>62820.590000000011</v>
      </c>
      <c r="F1790" s="21">
        <v>0</v>
      </c>
      <c r="G1790" s="22">
        <f t="shared" si="27"/>
        <v>36176.999999999971</v>
      </c>
      <c r="H1790" s="21">
        <v>0</v>
      </c>
      <c r="I1790" s="21">
        <v>0</v>
      </c>
    </row>
    <row r="1791" spans="1:9" ht="15" x14ac:dyDescent="0.25">
      <c r="A1791" s="24" t="s">
        <v>2150</v>
      </c>
      <c r="B1791" s="20">
        <v>0</v>
      </c>
      <c r="C1791" s="21">
        <v>0</v>
      </c>
      <c r="D1791" s="25">
        <v>736673.99999999977</v>
      </c>
      <c r="E1791" s="25">
        <v>659419.56999999995</v>
      </c>
      <c r="F1791" s="21">
        <v>0</v>
      </c>
      <c r="G1791" s="22">
        <f t="shared" si="27"/>
        <v>77254.429999999818</v>
      </c>
      <c r="H1791" s="21">
        <v>0</v>
      </c>
      <c r="I1791" s="21">
        <v>0</v>
      </c>
    </row>
    <row r="1792" spans="1:9" ht="15" x14ac:dyDescent="0.25">
      <c r="A1792" s="24" t="s">
        <v>2151</v>
      </c>
      <c r="B1792" s="20">
        <v>0</v>
      </c>
      <c r="C1792" s="21">
        <v>0</v>
      </c>
      <c r="D1792" s="25">
        <v>1139259.8000000003</v>
      </c>
      <c r="E1792" s="25">
        <v>897262.7200000002</v>
      </c>
      <c r="F1792" s="21">
        <v>0</v>
      </c>
      <c r="G1792" s="22">
        <f t="shared" si="27"/>
        <v>241997.08000000007</v>
      </c>
      <c r="H1792" s="21">
        <v>0</v>
      </c>
      <c r="I1792" s="21">
        <v>0</v>
      </c>
    </row>
    <row r="1793" spans="1:9" ht="15" x14ac:dyDescent="0.25">
      <c r="A1793" s="24" t="s">
        <v>2152</v>
      </c>
      <c r="B1793" s="20">
        <v>0</v>
      </c>
      <c r="C1793" s="21">
        <v>0</v>
      </c>
      <c r="D1793" s="25">
        <v>688613.20000000007</v>
      </c>
      <c r="E1793" s="25">
        <v>547825.4800000001</v>
      </c>
      <c r="F1793" s="21">
        <v>0</v>
      </c>
      <c r="G1793" s="22">
        <f t="shared" si="27"/>
        <v>140787.71999999997</v>
      </c>
      <c r="H1793" s="21">
        <v>0</v>
      </c>
      <c r="I1793" s="21">
        <v>0</v>
      </c>
    </row>
    <row r="1794" spans="1:9" ht="15" x14ac:dyDescent="0.25">
      <c r="A1794" s="24" t="s">
        <v>2153</v>
      </c>
      <c r="B1794" s="20">
        <v>0</v>
      </c>
      <c r="C1794" s="21">
        <v>0</v>
      </c>
      <c r="D1794" s="25">
        <v>391046.50999999989</v>
      </c>
      <c r="E1794" s="25">
        <v>236117.1999999999</v>
      </c>
      <c r="F1794" s="21">
        <v>0</v>
      </c>
      <c r="G1794" s="22">
        <f t="shared" si="27"/>
        <v>154929.31</v>
      </c>
      <c r="H1794" s="21">
        <v>0</v>
      </c>
      <c r="I1794" s="21">
        <v>0</v>
      </c>
    </row>
    <row r="1795" spans="1:9" ht="15" x14ac:dyDescent="0.25">
      <c r="A1795" s="24" t="s">
        <v>2154</v>
      </c>
      <c r="B1795" s="20">
        <v>0</v>
      </c>
      <c r="C1795" s="21">
        <v>0</v>
      </c>
      <c r="D1795" s="25">
        <v>1128786.8499999996</v>
      </c>
      <c r="E1795" s="25">
        <v>825545.50999999989</v>
      </c>
      <c r="F1795" s="21">
        <v>0</v>
      </c>
      <c r="G1795" s="22">
        <f t="shared" ref="G1795:G1858" si="28">D1795-E1795</f>
        <v>303241.33999999973</v>
      </c>
      <c r="H1795" s="21">
        <v>0</v>
      </c>
      <c r="I1795" s="21">
        <v>0</v>
      </c>
    </row>
    <row r="1796" spans="1:9" ht="15" x14ac:dyDescent="0.25">
      <c r="A1796" s="24" t="s">
        <v>2155</v>
      </c>
      <c r="B1796" s="20">
        <v>0</v>
      </c>
      <c r="C1796" s="21">
        <v>0</v>
      </c>
      <c r="D1796" s="25">
        <v>100320</v>
      </c>
      <c r="E1796" s="25">
        <v>33708.9</v>
      </c>
      <c r="F1796" s="21">
        <v>0</v>
      </c>
      <c r="G1796" s="22">
        <f t="shared" si="28"/>
        <v>66611.100000000006</v>
      </c>
      <c r="H1796" s="21">
        <v>0</v>
      </c>
      <c r="I1796" s="21">
        <v>0</v>
      </c>
    </row>
    <row r="1797" spans="1:9" ht="15" x14ac:dyDescent="0.25">
      <c r="A1797" s="24" t="s">
        <v>2156</v>
      </c>
      <c r="B1797" s="20">
        <v>0</v>
      </c>
      <c r="C1797" s="21">
        <v>0</v>
      </c>
      <c r="D1797" s="25">
        <v>90664.2</v>
      </c>
      <c r="E1797" s="25">
        <v>2580</v>
      </c>
      <c r="F1797" s="21">
        <v>0</v>
      </c>
      <c r="G1797" s="22">
        <f t="shared" si="28"/>
        <v>88084.2</v>
      </c>
      <c r="H1797" s="21">
        <v>0</v>
      </c>
      <c r="I1797" s="21">
        <v>0</v>
      </c>
    </row>
    <row r="1798" spans="1:9" ht="15" x14ac:dyDescent="0.25">
      <c r="A1798" s="24" t="s">
        <v>2157</v>
      </c>
      <c r="B1798" s="20">
        <v>0</v>
      </c>
      <c r="C1798" s="21">
        <v>0</v>
      </c>
      <c r="D1798" s="25">
        <v>80256</v>
      </c>
      <c r="E1798" s="25">
        <v>6664.8</v>
      </c>
      <c r="F1798" s="21">
        <v>0</v>
      </c>
      <c r="G1798" s="22">
        <f t="shared" si="28"/>
        <v>73591.199999999997</v>
      </c>
      <c r="H1798" s="21">
        <v>0</v>
      </c>
      <c r="I1798" s="21">
        <v>0</v>
      </c>
    </row>
    <row r="1799" spans="1:9" ht="15" x14ac:dyDescent="0.25">
      <c r="A1799" s="24" t="s">
        <v>2158</v>
      </c>
      <c r="B1799" s="20">
        <v>0</v>
      </c>
      <c r="C1799" s="21">
        <v>0</v>
      </c>
      <c r="D1799" s="25">
        <v>84185.199999999983</v>
      </c>
      <c r="E1799" s="25">
        <v>26923.3</v>
      </c>
      <c r="F1799" s="21">
        <v>0</v>
      </c>
      <c r="G1799" s="22">
        <f t="shared" si="28"/>
        <v>57261.89999999998</v>
      </c>
      <c r="H1799" s="21">
        <v>0</v>
      </c>
      <c r="I1799" s="21">
        <v>0</v>
      </c>
    </row>
    <row r="1800" spans="1:9" ht="15" x14ac:dyDescent="0.25">
      <c r="A1800" s="24" t="s">
        <v>2159</v>
      </c>
      <c r="B1800" s="20">
        <v>0</v>
      </c>
      <c r="C1800" s="21">
        <v>0</v>
      </c>
      <c r="D1800" s="25">
        <v>75051.899999999994</v>
      </c>
      <c r="E1800" s="25">
        <v>11866.4</v>
      </c>
      <c r="F1800" s="21">
        <v>0</v>
      </c>
      <c r="G1800" s="22">
        <f t="shared" si="28"/>
        <v>63185.499999999993</v>
      </c>
      <c r="H1800" s="21">
        <v>0</v>
      </c>
      <c r="I1800" s="21">
        <v>0</v>
      </c>
    </row>
    <row r="1801" spans="1:9" ht="15" x14ac:dyDescent="0.25">
      <c r="A1801" s="24" t="s">
        <v>2160</v>
      </c>
      <c r="B1801" s="20">
        <v>0</v>
      </c>
      <c r="C1801" s="21">
        <v>0</v>
      </c>
      <c r="D1801" s="25">
        <v>146216.4</v>
      </c>
      <c r="E1801" s="25">
        <v>9301.5000000000018</v>
      </c>
      <c r="F1801" s="21">
        <v>0</v>
      </c>
      <c r="G1801" s="22">
        <f t="shared" si="28"/>
        <v>136914.9</v>
      </c>
      <c r="H1801" s="21">
        <v>0</v>
      </c>
      <c r="I1801" s="21">
        <v>0</v>
      </c>
    </row>
    <row r="1802" spans="1:9" ht="15" x14ac:dyDescent="0.25">
      <c r="A1802" s="24" t="s">
        <v>2161</v>
      </c>
      <c r="B1802" s="20">
        <v>0</v>
      </c>
      <c r="C1802" s="21">
        <v>0</v>
      </c>
      <c r="D1802" s="25">
        <v>64225.7</v>
      </c>
      <c r="E1802" s="25">
        <v>20348.7</v>
      </c>
      <c r="F1802" s="21">
        <v>0</v>
      </c>
      <c r="G1802" s="22">
        <f t="shared" si="28"/>
        <v>43877</v>
      </c>
      <c r="H1802" s="21">
        <v>0</v>
      </c>
      <c r="I1802" s="21">
        <v>0</v>
      </c>
    </row>
    <row r="1803" spans="1:9" ht="15" x14ac:dyDescent="0.25">
      <c r="A1803" s="24" t="s">
        <v>2162</v>
      </c>
      <c r="B1803" s="20">
        <v>0</v>
      </c>
      <c r="C1803" s="21">
        <v>0</v>
      </c>
      <c r="D1803" s="25">
        <v>52981.500000000007</v>
      </c>
      <c r="E1803" s="25">
        <v>6433.8</v>
      </c>
      <c r="F1803" s="21">
        <v>0</v>
      </c>
      <c r="G1803" s="22">
        <f t="shared" si="28"/>
        <v>46547.700000000004</v>
      </c>
      <c r="H1803" s="21">
        <v>0</v>
      </c>
      <c r="I1803" s="21">
        <v>0</v>
      </c>
    </row>
    <row r="1804" spans="1:9" ht="15" x14ac:dyDescent="0.25">
      <c r="A1804" s="24" t="s">
        <v>2163</v>
      </c>
      <c r="B1804" s="20">
        <v>0</v>
      </c>
      <c r="C1804" s="21">
        <v>0</v>
      </c>
      <c r="D1804" s="25">
        <v>145232.78</v>
      </c>
      <c r="E1804" s="25">
        <v>25740.899999999998</v>
      </c>
      <c r="F1804" s="21">
        <v>0</v>
      </c>
      <c r="G1804" s="22">
        <f t="shared" si="28"/>
        <v>119491.88</v>
      </c>
      <c r="H1804" s="21">
        <v>0</v>
      </c>
      <c r="I1804" s="21">
        <v>0</v>
      </c>
    </row>
    <row r="1805" spans="1:9" ht="15" x14ac:dyDescent="0.25">
      <c r="A1805" s="24" t="s">
        <v>2164</v>
      </c>
      <c r="B1805" s="20">
        <v>0</v>
      </c>
      <c r="C1805" s="21">
        <v>0</v>
      </c>
      <c r="D1805" s="25">
        <v>64568.459999999992</v>
      </c>
      <c r="E1805" s="25">
        <v>23686.35</v>
      </c>
      <c r="F1805" s="21">
        <v>0</v>
      </c>
      <c r="G1805" s="22">
        <f t="shared" si="28"/>
        <v>40882.109999999993</v>
      </c>
      <c r="H1805" s="21">
        <v>0</v>
      </c>
      <c r="I1805" s="21">
        <v>0</v>
      </c>
    </row>
    <row r="1806" spans="1:9" ht="15" x14ac:dyDescent="0.25">
      <c r="A1806" s="24" t="s">
        <v>2165</v>
      </c>
      <c r="B1806" s="20">
        <v>0</v>
      </c>
      <c r="C1806" s="21">
        <v>0</v>
      </c>
      <c r="D1806" s="25">
        <v>76703</v>
      </c>
      <c r="E1806" s="25">
        <v>22115.3</v>
      </c>
      <c r="F1806" s="21">
        <v>0</v>
      </c>
      <c r="G1806" s="22">
        <f t="shared" si="28"/>
        <v>54587.7</v>
      </c>
      <c r="H1806" s="21">
        <v>0</v>
      </c>
      <c r="I1806" s="21">
        <v>0</v>
      </c>
    </row>
    <row r="1807" spans="1:9" ht="15" x14ac:dyDescent="0.25">
      <c r="A1807" s="24" t="s">
        <v>2166</v>
      </c>
      <c r="B1807" s="20">
        <v>0</v>
      </c>
      <c r="C1807" s="21">
        <v>0</v>
      </c>
      <c r="D1807" s="25">
        <v>122996.49999999999</v>
      </c>
      <c r="E1807" s="25">
        <v>43776.05</v>
      </c>
      <c r="F1807" s="21">
        <v>0</v>
      </c>
      <c r="G1807" s="22">
        <f t="shared" si="28"/>
        <v>79220.449999999983</v>
      </c>
      <c r="H1807" s="21">
        <v>0</v>
      </c>
      <c r="I1807" s="21">
        <v>0</v>
      </c>
    </row>
    <row r="1808" spans="1:9" ht="15" x14ac:dyDescent="0.25">
      <c r="A1808" s="24" t="s">
        <v>2167</v>
      </c>
      <c r="B1808" s="20">
        <v>0</v>
      </c>
      <c r="C1808" s="21">
        <v>0</v>
      </c>
      <c r="D1808" s="25">
        <v>71534.429999999993</v>
      </c>
      <c r="E1808" s="25">
        <v>41567.279999999999</v>
      </c>
      <c r="F1808" s="21">
        <v>0</v>
      </c>
      <c r="G1808" s="22">
        <f t="shared" si="28"/>
        <v>29967.149999999994</v>
      </c>
      <c r="H1808" s="21">
        <v>0</v>
      </c>
      <c r="I1808" s="21">
        <v>0</v>
      </c>
    </row>
    <row r="1809" spans="1:9" ht="15" x14ac:dyDescent="0.25">
      <c r="A1809" s="24" t="s">
        <v>2168</v>
      </c>
      <c r="B1809" s="20">
        <v>0</v>
      </c>
      <c r="C1809" s="21">
        <v>0</v>
      </c>
      <c r="D1809" s="25">
        <v>85632.62</v>
      </c>
      <c r="E1809" s="25">
        <v>14711.699999999999</v>
      </c>
      <c r="F1809" s="21">
        <v>0</v>
      </c>
      <c r="G1809" s="22">
        <f t="shared" si="28"/>
        <v>70920.92</v>
      </c>
      <c r="H1809" s="21">
        <v>0</v>
      </c>
      <c r="I1809" s="21">
        <v>0</v>
      </c>
    </row>
    <row r="1810" spans="1:9" ht="15" x14ac:dyDescent="0.25">
      <c r="A1810" s="24" t="s">
        <v>2169</v>
      </c>
      <c r="B1810" s="20">
        <v>0</v>
      </c>
      <c r="C1810" s="21">
        <v>0</v>
      </c>
      <c r="D1810" s="25">
        <v>26563.9</v>
      </c>
      <c r="E1810" s="25">
        <v>9852</v>
      </c>
      <c r="F1810" s="21">
        <v>0</v>
      </c>
      <c r="G1810" s="22">
        <f t="shared" si="28"/>
        <v>16711.900000000001</v>
      </c>
      <c r="H1810" s="21">
        <v>0</v>
      </c>
      <c r="I1810" s="21">
        <v>0</v>
      </c>
    </row>
    <row r="1811" spans="1:9" ht="15" x14ac:dyDescent="0.25">
      <c r="A1811" s="24" t="s">
        <v>2170</v>
      </c>
      <c r="B1811" s="20">
        <v>0</v>
      </c>
      <c r="C1811" s="21">
        <v>0</v>
      </c>
      <c r="D1811" s="25">
        <v>44684.2</v>
      </c>
      <c r="E1811" s="25">
        <v>1680.8</v>
      </c>
      <c r="F1811" s="21">
        <v>0</v>
      </c>
      <c r="G1811" s="22">
        <f t="shared" si="28"/>
        <v>43003.399999999994</v>
      </c>
      <c r="H1811" s="21">
        <v>0</v>
      </c>
      <c r="I1811" s="21">
        <v>0</v>
      </c>
    </row>
    <row r="1812" spans="1:9" ht="15" x14ac:dyDescent="0.25">
      <c r="A1812" s="24" t="s">
        <v>2171</v>
      </c>
      <c r="B1812" s="20">
        <v>0</v>
      </c>
      <c r="C1812" s="21">
        <v>0</v>
      </c>
      <c r="D1812" s="25">
        <v>29573.5</v>
      </c>
      <c r="E1812" s="25">
        <v>0</v>
      </c>
      <c r="F1812" s="21">
        <v>0</v>
      </c>
      <c r="G1812" s="22">
        <f t="shared" si="28"/>
        <v>29573.5</v>
      </c>
      <c r="H1812" s="21">
        <v>0</v>
      </c>
      <c r="I1812" s="21">
        <v>0</v>
      </c>
    </row>
    <row r="1813" spans="1:9" ht="15" x14ac:dyDescent="0.25">
      <c r="A1813" s="24" t="s">
        <v>2172</v>
      </c>
      <c r="B1813" s="20">
        <v>0</v>
      </c>
      <c r="C1813" s="21">
        <v>0</v>
      </c>
      <c r="D1813" s="25">
        <v>33816.199999999997</v>
      </c>
      <c r="E1813" s="25">
        <v>1108</v>
      </c>
      <c r="F1813" s="21">
        <v>0</v>
      </c>
      <c r="G1813" s="22">
        <f t="shared" si="28"/>
        <v>32708.199999999997</v>
      </c>
      <c r="H1813" s="21">
        <v>0</v>
      </c>
      <c r="I1813" s="21">
        <v>0</v>
      </c>
    </row>
    <row r="1814" spans="1:9" ht="15" x14ac:dyDescent="0.25">
      <c r="A1814" s="24" t="s">
        <v>2173</v>
      </c>
      <c r="B1814" s="20">
        <v>0</v>
      </c>
      <c r="C1814" s="21">
        <v>0</v>
      </c>
      <c r="D1814" s="25">
        <v>12916.2</v>
      </c>
      <c r="E1814" s="25">
        <v>4247.2</v>
      </c>
      <c r="F1814" s="21">
        <v>0</v>
      </c>
      <c r="G1814" s="22">
        <f t="shared" si="28"/>
        <v>8669</v>
      </c>
      <c r="H1814" s="21">
        <v>0</v>
      </c>
      <c r="I1814" s="21">
        <v>0</v>
      </c>
    </row>
    <row r="1815" spans="1:9" ht="15" x14ac:dyDescent="0.25">
      <c r="A1815" s="24" t="s">
        <v>2174</v>
      </c>
      <c r="B1815" s="20">
        <v>0</v>
      </c>
      <c r="C1815" s="21">
        <v>0</v>
      </c>
      <c r="D1815" s="25">
        <v>98020.999999999985</v>
      </c>
      <c r="E1815" s="25">
        <v>39165.1</v>
      </c>
      <c r="F1815" s="21">
        <v>0</v>
      </c>
      <c r="G1815" s="22">
        <f t="shared" si="28"/>
        <v>58855.899999999987</v>
      </c>
      <c r="H1815" s="21">
        <v>0</v>
      </c>
      <c r="I1815" s="21">
        <v>0</v>
      </c>
    </row>
    <row r="1816" spans="1:9" ht="15" x14ac:dyDescent="0.25">
      <c r="A1816" s="24" t="s">
        <v>2175</v>
      </c>
      <c r="B1816" s="20">
        <v>0</v>
      </c>
      <c r="C1816" s="21">
        <v>0</v>
      </c>
      <c r="D1816" s="25">
        <v>84812.2</v>
      </c>
      <c r="E1816" s="25">
        <v>0</v>
      </c>
      <c r="F1816" s="21">
        <v>0</v>
      </c>
      <c r="G1816" s="22">
        <f t="shared" si="28"/>
        <v>84812.2</v>
      </c>
      <c r="H1816" s="21">
        <v>0</v>
      </c>
      <c r="I1816" s="21">
        <v>0</v>
      </c>
    </row>
    <row r="1817" spans="1:9" ht="15" x14ac:dyDescent="0.25">
      <c r="A1817" s="24" t="s">
        <v>2176</v>
      </c>
      <c r="B1817" s="20">
        <v>0</v>
      </c>
      <c r="C1817" s="21">
        <v>0</v>
      </c>
      <c r="D1817" s="25">
        <v>9258.7000000000007</v>
      </c>
      <c r="E1817" s="25">
        <v>0</v>
      </c>
      <c r="F1817" s="21">
        <v>0</v>
      </c>
      <c r="G1817" s="22">
        <f t="shared" si="28"/>
        <v>9258.7000000000007</v>
      </c>
      <c r="H1817" s="21">
        <v>0</v>
      </c>
      <c r="I1817" s="21">
        <v>0</v>
      </c>
    </row>
    <row r="1818" spans="1:9" ht="15" x14ac:dyDescent="0.25">
      <c r="A1818" s="24" t="s">
        <v>2177</v>
      </c>
      <c r="B1818" s="20">
        <v>0</v>
      </c>
      <c r="C1818" s="21">
        <v>0</v>
      </c>
      <c r="D1818" s="25">
        <v>142715.65</v>
      </c>
      <c r="E1818" s="25">
        <v>45574.3</v>
      </c>
      <c r="F1818" s="21">
        <v>0</v>
      </c>
      <c r="G1818" s="22">
        <f t="shared" si="28"/>
        <v>97141.349999999991</v>
      </c>
      <c r="H1818" s="21">
        <v>0</v>
      </c>
      <c r="I1818" s="21">
        <v>0</v>
      </c>
    </row>
    <row r="1819" spans="1:9" ht="15" x14ac:dyDescent="0.25">
      <c r="A1819" s="24" t="s">
        <v>2178</v>
      </c>
      <c r="B1819" s="20">
        <v>0</v>
      </c>
      <c r="C1819" s="21">
        <v>0</v>
      </c>
      <c r="D1819" s="25">
        <v>65061.7</v>
      </c>
      <c r="E1819" s="25">
        <v>10773.8</v>
      </c>
      <c r="F1819" s="21">
        <v>0</v>
      </c>
      <c r="G1819" s="22">
        <f t="shared" si="28"/>
        <v>54287.899999999994</v>
      </c>
      <c r="H1819" s="21">
        <v>0</v>
      </c>
      <c r="I1819" s="21">
        <v>0</v>
      </c>
    </row>
    <row r="1820" spans="1:9" ht="15" x14ac:dyDescent="0.25">
      <c r="A1820" s="24" t="s">
        <v>2179</v>
      </c>
      <c r="B1820" s="20">
        <v>0</v>
      </c>
      <c r="C1820" s="21">
        <v>0</v>
      </c>
      <c r="D1820" s="25">
        <v>98689.8</v>
      </c>
      <c r="E1820" s="25">
        <v>26266.2</v>
      </c>
      <c r="F1820" s="21">
        <v>0</v>
      </c>
      <c r="G1820" s="22">
        <f t="shared" si="28"/>
        <v>72423.600000000006</v>
      </c>
      <c r="H1820" s="21">
        <v>0</v>
      </c>
      <c r="I1820" s="21">
        <v>0</v>
      </c>
    </row>
    <row r="1821" spans="1:9" ht="15" x14ac:dyDescent="0.25">
      <c r="A1821" s="24" t="s">
        <v>2180</v>
      </c>
      <c r="B1821" s="20">
        <v>0</v>
      </c>
      <c r="C1821" s="21">
        <v>0</v>
      </c>
      <c r="D1821" s="25">
        <v>52918.799999999996</v>
      </c>
      <c r="E1821" s="25">
        <v>9800.3000000000011</v>
      </c>
      <c r="F1821" s="21">
        <v>0</v>
      </c>
      <c r="G1821" s="22">
        <f t="shared" si="28"/>
        <v>43118.499999999993</v>
      </c>
      <c r="H1821" s="21">
        <v>0</v>
      </c>
      <c r="I1821" s="21">
        <v>0</v>
      </c>
    </row>
    <row r="1822" spans="1:9" ht="15" x14ac:dyDescent="0.25">
      <c r="A1822" s="24" t="s">
        <v>2181</v>
      </c>
      <c r="B1822" s="20">
        <v>0</v>
      </c>
      <c r="C1822" s="21">
        <v>0</v>
      </c>
      <c r="D1822" s="25">
        <v>43722.8</v>
      </c>
      <c r="E1822" s="25">
        <v>0</v>
      </c>
      <c r="F1822" s="21">
        <v>0</v>
      </c>
      <c r="G1822" s="22">
        <f t="shared" si="28"/>
        <v>43722.8</v>
      </c>
      <c r="H1822" s="21">
        <v>0</v>
      </c>
      <c r="I1822" s="21">
        <v>0</v>
      </c>
    </row>
    <row r="1823" spans="1:9" ht="15" x14ac:dyDescent="0.25">
      <c r="A1823" s="24" t="s">
        <v>2182</v>
      </c>
      <c r="B1823" s="20">
        <v>0</v>
      </c>
      <c r="C1823" s="21">
        <v>0</v>
      </c>
      <c r="D1823" s="25">
        <v>5078.7</v>
      </c>
      <c r="E1823" s="25">
        <v>0</v>
      </c>
      <c r="F1823" s="21">
        <v>0</v>
      </c>
      <c r="G1823" s="22">
        <f t="shared" si="28"/>
        <v>5078.7</v>
      </c>
      <c r="H1823" s="21">
        <v>0</v>
      </c>
      <c r="I1823" s="21">
        <v>0</v>
      </c>
    </row>
    <row r="1824" spans="1:9" ht="15" x14ac:dyDescent="0.25">
      <c r="A1824" s="24" t="s">
        <v>2183</v>
      </c>
      <c r="B1824" s="20">
        <v>0</v>
      </c>
      <c r="C1824" s="21">
        <v>0</v>
      </c>
      <c r="D1824" s="25">
        <v>59230.599999999991</v>
      </c>
      <c r="E1824" s="25">
        <v>5211.2</v>
      </c>
      <c r="F1824" s="21">
        <v>0</v>
      </c>
      <c r="G1824" s="22">
        <f t="shared" si="28"/>
        <v>54019.399999999994</v>
      </c>
      <c r="H1824" s="21">
        <v>0</v>
      </c>
      <c r="I1824" s="21">
        <v>0</v>
      </c>
    </row>
    <row r="1825" spans="1:9" ht="15" x14ac:dyDescent="0.25">
      <c r="A1825" s="24" t="s">
        <v>2184</v>
      </c>
      <c r="B1825" s="20">
        <v>0</v>
      </c>
      <c r="C1825" s="21">
        <v>0</v>
      </c>
      <c r="D1825" s="25">
        <v>48383.5</v>
      </c>
      <c r="E1825" s="25">
        <v>0</v>
      </c>
      <c r="F1825" s="21">
        <v>0</v>
      </c>
      <c r="G1825" s="22">
        <f t="shared" si="28"/>
        <v>48383.5</v>
      </c>
      <c r="H1825" s="21">
        <v>0</v>
      </c>
      <c r="I1825" s="21">
        <v>0</v>
      </c>
    </row>
    <row r="1826" spans="1:9" ht="15" x14ac:dyDescent="0.25">
      <c r="A1826" s="24" t="s">
        <v>2185</v>
      </c>
      <c r="B1826" s="20">
        <v>0</v>
      </c>
      <c r="C1826" s="21">
        <v>0</v>
      </c>
      <c r="D1826" s="25">
        <v>30702.100000000002</v>
      </c>
      <c r="E1826" s="25">
        <v>0</v>
      </c>
      <c r="F1826" s="21">
        <v>0</v>
      </c>
      <c r="G1826" s="22">
        <f t="shared" si="28"/>
        <v>30702.100000000002</v>
      </c>
      <c r="H1826" s="21">
        <v>0</v>
      </c>
      <c r="I1826" s="21">
        <v>0</v>
      </c>
    </row>
    <row r="1827" spans="1:9" ht="15" x14ac:dyDescent="0.25">
      <c r="A1827" s="24" t="s">
        <v>799</v>
      </c>
      <c r="B1827" s="20">
        <v>0</v>
      </c>
      <c r="C1827" s="21">
        <v>0</v>
      </c>
      <c r="D1827" s="25">
        <v>11954.8</v>
      </c>
      <c r="E1827" s="25">
        <v>0</v>
      </c>
      <c r="F1827" s="21">
        <v>0</v>
      </c>
      <c r="G1827" s="22">
        <f t="shared" si="28"/>
        <v>11954.8</v>
      </c>
      <c r="H1827" s="21">
        <v>0</v>
      </c>
      <c r="I1827" s="21">
        <v>0</v>
      </c>
    </row>
    <row r="1828" spans="1:9" ht="15" x14ac:dyDescent="0.25">
      <c r="A1828" s="24" t="s">
        <v>2186</v>
      </c>
      <c r="B1828" s="20">
        <v>0</v>
      </c>
      <c r="C1828" s="21">
        <v>0</v>
      </c>
      <c r="D1828" s="25">
        <v>109704.09999999999</v>
      </c>
      <c r="E1828" s="25">
        <v>13008.3</v>
      </c>
      <c r="F1828" s="21">
        <v>0</v>
      </c>
      <c r="G1828" s="22">
        <f t="shared" si="28"/>
        <v>96695.799999999988</v>
      </c>
      <c r="H1828" s="21">
        <v>0</v>
      </c>
      <c r="I1828" s="21">
        <v>0</v>
      </c>
    </row>
    <row r="1829" spans="1:9" ht="15" x14ac:dyDescent="0.25">
      <c r="A1829" s="24" t="s">
        <v>2187</v>
      </c>
      <c r="B1829" s="20">
        <v>0</v>
      </c>
      <c r="C1829" s="21">
        <v>0</v>
      </c>
      <c r="D1829" s="25">
        <v>91311.3</v>
      </c>
      <c r="E1829" s="25">
        <v>11294.900000000001</v>
      </c>
      <c r="F1829" s="21">
        <v>0</v>
      </c>
      <c r="G1829" s="22">
        <f t="shared" si="28"/>
        <v>80016.399999999994</v>
      </c>
      <c r="H1829" s="21">
        <v>0</v>
      </c>
      <c r="I1829" s="21">
        <v>0</v>
      </c>
    </row>
    <row r="1830" spans="1:9" ht="15" x14ac:dyDescent="0.25">
      <c r="A1830" s="24" t="s">
        <v>2188</v>
      </c>
      <c r="B1830" s="20">
        <v>0</v>
      </c>
      <c r="C1830" s="21">
        <v>0</v>
      </c>
      <c r="D1830" s="25">
        <v>97414.89999999998</v>
      </c>
      <c r="E1830" s="25">
        <v>16223.599999999999</v>
      </c>
      <c r="F1830" s="21">
        <v>0</v>
      </c>
      <c r="G1830" s="22">
        <f t="shared" si="28"/>
        <v>81191.299999999988</v>
      </c>
      <c r="H1830" s="21">
        <v>0</v>
      </c>
      <c r="I1830" s="21">
        <v>0</v>
      </c>
    </row>
    <row r="1831" spans="1:9" ht="15" x14ac:dyDescent="0.25">
      <c r="A1831" s="24" t="s">
        <v>2189</v>
      </c>
      <c r="B1831" s="20">
        <v>0</v>
      </c>
      <c r="C1831" s="21">
        <v>0</v>
      </c>
      <c r="D1831" s="25">
        <v>77819.060000000012</v>
      </c>
      <c r="E1831" s="25">
        <v>31591.5</v>
      </c>
      <c r="F1831" s="21">
        <v>0</v>
      </c>
      <c r="G1831" s="22">
        <f t="shared" si="28"/>
        <v>46227.560000000012</v>
      </c>
      <c r="H1831" s="21">
        <v>0</v>
      </c>
      <c r="I1831" s="21">
        <v>0</v>
      </c>
    </row>
    <row r="1832" spans="1:9" ht="15" x14ac:dyDescent="0.25">
      <c r="A1832" s="24" t="s">
        <v>2190</v>
      </c>
      <c r="B1832" s="20">
        <v>0</v>
      </c>
      <c r="C1832" s="21">
        <v>0</v>
      </c>
      <c r="D1832" s="25">
        <v>570138.00000000012</v>
      </c>
      <c r="E1832" s="25">
        <v>464434.00000000017</v>
      </c>
      <c r="F1832" s="21">
        <v>0</v>
      </c>
      <c r="G1832" s="22">
        <f t="shared" si="28"/>
        <v>105703.99999999994</v>
      </c>
      <c r="H1832" s="21">
        <v>0</v>
      </c>
      <c r="I1832" s="21">
        <v>0</v>
      </c>
    </row>
    <row r="1833" spans="1:9" ht="15" x14ac:dyDescent="0.25">
      <c r="A1833" s="24" t="s">
        <v>2191</v>
      </c>
      <c r="B1833" s="20">
        <v>0</v>
      </c>
      <c r="C1833" s="21">
        <v>0</v>
      </c>
      <c r="D1833" s="25">
        <v>297723.00000000006</v>
      </c>
      <c r="E1833" s="25">
        <v>277287</v>
      </c>
      <c r="F1833" s="21">
        <v>0</v>
      </c>
      <c r="G1833" s="22">
        <f t="shared" si="28"/>
        <v>20436.000000000058</v>
      </c>
      <c r="H1833" s="21">
        <v>0</v>
      </c>
      <c r="I1833" s="21">
        <v>0</v>
      </c>
    </row>
    <row r="1834" spans="1:9" ht="15" x14ac:dyDescent="0.25">
      <c r="A1834" s="24" t="s">
        <v>2192</v>
      </c>
      <c r="B1834" s="20">
        <v>0</v>
      </c>
      <c r="C1834" s="21">
        <v>0</v>
      </c>
      <c r="D1834" s="25">
        <v>828948.8200000003</v>
      </c>
      <c r="E1834" s="25">
        <v>718740.82000000007</v>
      </c>
      <c r="F1834" s="21">
        <v>0</v>
      </c>
      <c r="G1834" s="22">
        <f t="shared" si="28"/>
        <v>110208.00000000023</v>
      </c>
      <c r="H1834" s="21">
        <v>0</v>
      </c>
      <c r="I1834" s="21">
        <v>0</v>
      </c>
    </row>
    <row r="1835" spans="1:9" ht="15" x14ac:dyDescent="0.25">
      <c r="A1835" s="24" t="s">
        <v>2193</v>
      </c>
      <c r="B1835" s="20">
        <v>0</v>
      </c>
      <c r="C1835" s="21">
        <v>0</v>
      </c>
      <c r="D1835" s="25">
        <v>299057.07</v>
      </c>
      <c r="E1835" s="25">
        <v>176540.47</v>
      </c>
      <c r="F1835" s="21">
        <v>0</v>
      </c>
      <c r="G1835" s="22">
        <f t="shared" si="28"/>
        <v>122516.6</v>
      </c>
      <c r="H1835" s="21">
        <v>0</v>
      </c>
      <c r="I1835" s="21">
        <v>0</v>
      </c>
    </row>
    <row r="1836" spans="1:9" ht="15" x14ac:dyDescent="0.25">
      <c r="A1836" s="24" t="s">
        <v>2194</v>
      </c>
      <c r="B1836" s="20">
        <v>0</v>
      </c>
      <c r="C1836" s="21">
        <v>0</v>
      </c>
      <c r="D1836" s="25">
        <v>283081.57000000007</v>
      </c>
      <c r="E1836" s="25">
        <v>109413.43</v>
      </c>
      <c r="F1836" s="21">
        <v>0</v>
      </c>
      <c r="G1836" s="22">
        <f t="shared" si="28"/>
        <v>173668.14000000007</v>
      </c>
      <c r="H1836" s="21">
        <v>0</v>
      </c>
      <c r="I1836" s="21">
        <v>0</v>
      </c>
    </row>
    <row r="1837" spans="1:9" ht="15" x14ac:dyDescent="0.25">
      <c r="A1837" s="24" t="s">
        <v>2195</v>
      </c>
      <c r="B1837" s="20">
        <v>0</v>
      </c>
      <c r="C1837" s="21">
        <v>0</v>
      </c>
      <c r="D1837" s="25">
        <v>407696.29999999993</v>
      </c>
      <c r="E1837" s="25">
        <v>313402.04000000004</v>
      </c>
      <c r="F1837" s="21">
        <v>0</v>
      </c>
      <c r="G1837" s="22">
        <f t="shared" si="28"/>
        <v>94294.259999999893</v>
      </c>
      <c r="H1837" s="21">
        <v>0</v>
      </c>
      <c r="I1837" s="21">
        <v>0</v>
      </c>
    </row>
    <row r="1838" spans="1:9" ht="15" x14ac:dyDescent="0.25">
      <c r="A1838" s="24" t="s">
        <v>2196</v>
      </c>
      <c r="B1838" s="20">
        <v>0</v>
      </c>
      <c r="C1838" s="21">
        <v>0</v>
      </c>
      <c r="D1838" s="25">
        <v>519478.89999999985</v>
      </c>
      <c r="E1838" s="25">
        <v>472135.49999999988</v>
      </c>
      <c r="F1838" s="21">
        <v>0</v>
      </c>
      <c r="G1838" s="22">
        <f t="shared" si="28"/>
        <v>47343.399999999965</v>
      </c>
      <c r="H1838" s="21">
        <v>0</v>
      </c>
      <c r="I1838" s="21">
        <v>0</v>
      </c>
    </row>
    <row r="1839" spans="1:9" ht="15" x14ac:dyDescent="0.25">
      <c r="A1839" s="24" t="s">
        <v>2197</v>
      </c>
      <c r="B1839" s="20">
        <v>0</v>
      </c>
      <c r="C1839" s="21">
        <v>0</v>
      </c>
      <c r="D1839" s="25">
        <v>1537583.399999999</v>
      </c>
      <c r="E1839" s="25">
        <v>1285546.7599999998</v>
      </c>
      <c r="F1839" s="21">
        <v>0</v>
      </c>
      <c r="G1839" s="22">
        <f t="shared" si="28"/>
        <v>252036.6399999992</v>
      </c>
      <c r="H1839" s="21">
        <v>0</v>
      </c>
      <c r="I1839" s="21">
        <v>0</v>
      </c>
    </row>
    <row r="1840" spans="1:9" ht="15" x14ac:dyDescent="0.25">
      <c r="A1840" s="24" t="s">
        <v>2198</v>
      </c>
      <c r="B1840" s="20">
        <v>0</v>
      </c>
      <c r="C1840" s="21">
        <v>0</v>
      </c>
      <c r="D1840" s="25">
        <v>103392.29999999999</v>
      </c>
      <c r="E1840" s="25">
        <v>44963</v>
      </c>
      <c r="F1840" s="21">
        <v>0</v>
      </c>
      <c r="G1840" s="22">
        <f t="shared" si="28"/>
        <v>58429.299999999988</v>
      </c>
      <c r="H1840" s="21">
        <v>0</v>
      </c>
      <c r="I1840" s="21">
        <v>0</v>
      </c>
    </row>
    <row r="1841" spans="1:9" ht="15" x14ac:dyDescent="0.25">
      <c r="A1841" s="24" t="s">
        <v>2199</v>
      </c>
      <c r="B1841" s="20">
        <v>0</v>
      </c>
      <c r="C1841" s="21">
        <v>0</v>
      </c>
      <c r="D1841" s="25">
        <v>56994.299999999988</v>
      </c>
      <c r="E1841" s="25">
        <v>19873.999999999996</v>
      </c>
      <c r="F1841" s="21">
        <v>0</v>
      </c>
      <c r="G1841" s="22">
        <f t="shared" si="28"/>
        <v>37120.299999999988</v>
      </c>
      <c r="H1841" s="21">
        <v>0</v>
      </c>
      <c r="I1841" s="21">
        <v>0</v>
      </c>
    </row>
    <row r="1842" spans="1:9" ht="15" x14ac:dyDescent="0.25">
      <c r="A1842" s="24" t="s">
        <v>2200</v>
      </c>
      <c r="B1842" s="20">
        <v>0</v>
      </c>
      <c r="C1842" s="21">
        <v>0</v>
      </c>
      <c r="D1842" s="25">
        <v>32750.300000000003</v>
      </c>
      <c r="E1842" s="25">
        <v>9116.1</v>
      </c>
      <c r="F1842" s="21">
        <v>0</v>
      </c>
      <c r="G1842" s="22">
        <f t="shared" si="28"/>
        <v>23634.200000000004</v>
      </c>
      <c r="H1842" s="21">
        <v>0</v>
      </c>
      <c r="I1842" s="21">
        <v>0</v>
      </c>
    </row>
    <row r="1843" spans="1:9" ht="15" x14ac:dyDescent="0.25">
      <c r="A1843" s="24" t="s">
        <v>2201</v>
      </c>
      <c r="B1843" s="20">
        <v>0</v>
      </c>
      <c r="C1843" s="21">
        <v>0</v>
      </c>
      <c r="D1843" s="25">
        <v>2224023.2000000011</v>
      </c>
      <c r="E1843" s="25">
        <v>1962830.7700000009</v>
      </c>
      <c r="F1843" s="21">
        <v>0</v>
      </c>
      <c r="G1843" s="22">
        <f t="shared" si="28"/>
        <v>261192.43000000017</v>
      </c>
      <c r="H1843" s="21">
        <v>0</v>
      </c>
      <c r="I1843" s="21">
        <v>0</v>
      </c>
    </row>
    <row r="1844" spans="1:9" ht="15" x14ac:dyDescent="0.25">
      <c r="A1844" s="24" t="s">
        <v>2202</v>
      </c>
      <c r="B1844" s="20">
        <v>0</v>
      </c>
      <c r="C1844" s="21">
        <v>0</v>
      </c>
      <c r="D1844" s="25">
        <v>30377.1</v>
      </c>
      <c r="E1844" s="25">
        <v>0</v>
      </c>
      <c r="F1844" s="21">
        <v>0</v>
      </c>
      <c r="G1844" s="22">
        <f t="shared" si="28"/>
        <v>30377.1</v>
      </c>
      <c r="H1844" s="21">
        <v>0</v>
      </c>
      <c r="I1844" s="21">
        <v>0</v>
      </c>
    </row>
    <row r="1845" spans="1:9" ht="15" x14ac:dyDescent="0.25">
      <c r="A1845" s="24" t="s">
        <v>2203</v>
      </c>
      <c r="B1845" s="20">
        <v>0</v>
      </c>
      <c r="C1845" s="21">
        <v>0</v>
      </c>
      <c r="D1845" s="25">
        <v>31872.5</v>
      </c>
      <c r="E1845" s="25">
        <v>19350</v>
      </c>
      <c r="F1845" s="21">
        <v>0</v>
      </c>
      <c r="G1845" s="22">
        <f t="shared" si="28"/>
        <v>12522.5</v>
      </c>
      <c r="H1845" s="21">
        <v>0</v>
      </c>
      <c r="I1845" s="21">
        <v>0</v>
      </c>
    </row>
    <row r="1846" spans="1:9" ht="15" x14ac:dyDescent="0.25">
      <c r="A1846" s="24" t="s">
        <v>2204</v>
      </c>
      <c r="B1846" s="20">
        <v>0</v>
      </c>
      <c r="C1846" s="21">
        <v>0</v>
      </c>
      <c r="D1846" s="25">
        <v>934653.53999999992</v>
      </c>
      <c r="E1846" s="25">
        <v>767559.23999999987</v>
      </c>
      <c r="F1846" s="21">
        <v>0</v>
      </c>
      <c r="G1846" s="22">
        <f t="shared" si="28"/>
        <v>167094.30000000005</v>
      </c>
      <c r="H1846" s="21">
        <v>0</v>
      </c>
      <c r="I1846" s="21">
        <v>0</v>
      </c>
    </row>
    <row r="1847" spans="1:9" ht="15" x14ac:dyDescent="0.25">
      <c r="A1847" s="24" t="s">
        <v>2205</v>
      </c>
      <c r="B1847" s="20">
        <v>0</v>
      </c>
      <c r="C1847" s="21">
        <v>0</v>
      </c>
      <c r="D1847" s="25">
        <v>912529.53</v>
      </c>
      <c r="E1847" s="25">
        <v>694701.25000000012</v>
      </c>
      <c r="F1847" s="21">
        <v>0</v>
      </c>
      <c r="G1847" s="22">
        <f t="shared" si="28"/>
        <v>217828.27999999991</v>
      </c>
      <c r="H1847" s="21">
        <v>0</v>
      </c>
      <c r="I1847" s="21">
        <v>0</v>
      </c>
    </row>
    <row r="1848" spans="1:9" ht="15" x14ac:dyDescent="0.25">
      <c r="A1848" s="24" t="s">
        <v>2206</v>
      </c>
      <c r="B1848" s="20">
        <v>0</v>
      </c>
      <c r="C1848" s="21">
        <v>0</v>
      </c>
      <c r="D1848" s="25">
        <v>984475.99999999977</v>
      </c>
      <c r="E1848" s="25">
        <v>832542.96</v>
      </c>
      <c r="F1848" s="21">
        <v>0</v>
      </c>
      <c r="G1848" s="22">
        <f t="shared" si="28"/>
        <v>151933.0399999998</v>
      </c>
      <c r="H1848" s="21">
        <v>0</v>
      </c>
      <c r="I1848" s="21">
        <v>0</v>
      </c>
    </row>
    <row r="1849" spans="1:9" ht="15" x14ac:dyDescent="0.25">
      <c r="A1849" s="24" t="s">
        <v>2207</v>
      </c>
      <c r="B1849" s="20">
        <v>0</v>
      </c>
      <c r="C1849" s="21">
        <v>0</v>
      </c>
      <c r="D1849" s="25">
        <v>1037356.2000000004</v>
      </c>
      <c r="E1849" s="25">
        <v>825620.40000000037</v>
      </c>
      <c r="F1849" s="21">
        <v>0</v>
      </c>
      <c r="G1849" s="22">
        <f t="shared" si="28"/>
        <v>211735.80000000005</v>
      </c>
      <c r="H1849" s="21">
        <v>0</v>
      </c>
      <c r="I1849" s="21">
        <v>0</v>
      </c>
    </row>
    <row r="1850" spans="1:9" ht="15" x14ac:dyDescent="0.25">
      <c r="A1850" s="24" t="s">
        <v>2208</v>
      </c>
      <c r="B1850" s="20">
        <v>0</v>
      </c>
      <c r="C1850" s="21">
        <v>0</v>
      </c>
      <c r="D1850" s="25">
        <v>950330</v>
      </c>
      <c r="E1850" s="25">
        <v>696997.01000000036</v>
      </c>
      <c r="F1850" s="21">
        <v>0</v>
      </c>
      <c r="G1850" s="22">
        <f t="shared" si="28"/>
        <v>253332.98999999964</v>
      </c>
      <c r="H1850" s="21">
        <v>0</v>
      </c>
      <c r="I1850" s="21">
        <v>0</v>
      </c>
    </row>
    <row r="1851" spans="1:9" ht="15" x14ac:dyDescent="0.25">
      <c r="A1851" s="24" t="s">
        <v>2209</v>
      </c>
      <c r="B1851" s="20">
        <v>0</v>
      </c>
      <c r="C1851" s="21">
        <v>0</v>
      </c>
      <c r="D1851" s="25">
        <v>428742.60000000003</v>
      </c>
      <c r="E1851" s="25">
        <v>226849.78</v>
      </c>
      <c r="F1851" s="21">
        <v>0</v>
      </c>
      <c r="G1851" s="22">
        <f t="shared" si="28"/>
        <v>201892.82000000004</v>
      </c>
      <c r="H1851" s="21">
        <v>0</v>
      </c>
      <c r="I1851" s="21">
        <v>0</v>
      </c>
    </row>
    <row r="1852" spans="1:9" ht="15" x14ac:dyDescent="0.25">
      <c r="A1852" s="24" t="s">
        <v>2210</v>
      </c>
      <c r="B1852" s="20">
        <v>0</v>
      </c>
      <c r="C1852" s="21">
        <v>0</v>
      </c>
      <c r="D1852" s="25">
        <v>1330339.94</v>
      </c>
      <c r="E1852" s="25">
        <v>212412.24999999997</v>
      </c>
      <c r="F1852" s="21">
        <v>0</v>
      </c>
      <c r="G1852" s="22">
        <f t="shared" si="28"/>
        <v>1117927.69</v>
      </c>
      <c r="H1852" s="21">
        <v>0</v>
      </c>
      <c r="I1852" s="21">
        <v>0</v>
      </c>
    </row>
    <row r="1853" spans="1:9" ht="15" x14ac:dyDescent="0.25">
      <c r="A1853" s="24" t="s">
        <v>2211</v>
      </c>
      <c r="B1853" s="20">
        <v>0</v>
      </c>
      <c r="C1853" s="21">
        <v>0</v>
      </c>
      <c r="D1853" s="25">
        <v>1251345.7000000004</v>
      </c>
      <c r="E1853" s="25">
        <v>848551.80000000016</v>
      </c>
      <c r="F1853" s="21">
        <v>0</v>
      </c>
      <c r="G1853" s="22">
        <f t="shared" si="28"/>
        <v>402793.90000000026</v>
      </c>
      <c r="H1853" s="21">
        <v>0</v>
      </c>
      <c r="I1853" s="21">
        <v>0</v>
      </c>
    </row>
    <row r="1854" spans="1:9" ht="15" x14ac:dyDescent="0.25">
      <c r="A1854" s="24" t="s">
        <v>2212</v>
      </c>
      <c r="B1854" s="20">
        <v>0</v>
      </c>
      <c r="C1854" s="21">
        <v>0</v>
      </c>
      <c r="D1854" s="25">
        <v>8589.9</v>
      </c>
      <c r="E1854" s="25">
        <v>0</v>
      </c>
      <c r="F1854" s="21">
        <v>0</v>
      </c>
      <c r="G1854" s="22">
        <f t="shared" si="28"/>
        <v>8589.9</v>
      </c>
      <c r="H1854" s="21">
        <v>0</v>
      </c>
      <c r="I1854" s="21">
        <v>0</v>
      </c>
    </row>
    <row r="1855" spans="1:9" ht="15" x14ac:dyDescent="0.25">
      <c r="A1855" s="24" t="s">
        <v>2213</v>
      </c>
      <c r="B1855" s="20">
        <v>0</v>
      </c>
      <c r="C1855" s="21">
        <v>0</v>
      </c>
      <c r="D1855" s="25">
        <v>29531.699999999997</v>
      </c>
      <c r="E1855" s="25">
        <v>4389.6000000000004</v>
      </c>
      <c r="F1855" s="21">
        <v>0</v>
      </c>
      <c r="G1855" s="22">
        <f t="shared" si="28"/>
        <v>25142.1</v>
      </c>
      <c r="H1855" s="21">
        <v>0</v>
      </c>
      <c r="I1855" s="21">
        <v>0</v>
      </c>
    </row>
    <row r="1856" spans="1:9" ht="15" x14ac:dyDescent="0.25">
      <c r="A1856" s="24" t="s">
        <v>2214</v>
      </c>
      <c r="B1856" s="20">
        <v>0</v>
      </c>
      <c r="C1856" s="21">
        <v>0</v>
      </c>
      <c r="D1856" s="25">
        <v>24076.800000000003</v>
      </c>
      <c r="E1856" s="25">
        <v>370</v>
      </c>
      <c r="F1856" s="21">
        <v>0</v>
      </c>
      <c r="G1856" s="22">
        <f t="shared" si="28"/>
        <v>23706.800000000003</v>
      </c>
      <c r="H1856" s="21">
        <v>0</v>
      </c>
      <c r="I1856" s="21">
        <v>0</v>
      </c>
    </row>
    <row r="1857" spans="1:9" ht="15" x14ac:dyDescent="0.25">
      <c r="A1857" s="24" t="s">
        <v>2215</v>
      </c>
      <c r="B1857" s="20">
        <v>0</v>
      </c>
      <c r="C1857" s="21">
        <v>0</v>
      </c>
      <c r="D1857" s="25">
        <v>6729.8</v>
      </c>
      <c r="E1857" s="25">
        <v>0</v>
      </c>
      <c r="F1857" s="21">
        <v>0</v>
      </c>
      <c r="G1857" s="22">
        <f t="shared" si="28"/>
        <v>6729.8</v>
      </c>
      <c r="H1857" s="21">
        <v>0</v>
      </c>
      <c r="I1857" s="21">
        <v>0</v>
      </c>
    </row>
    <row r="1858" spans="1:9" ht="15" x14ac:dyDescent="0.25">
      <c r="A1858" s="24" t="s">
        <v>2216</v>
      </c>
      <c r="B1858" s="20">
        <v>0</v>
      </c>
      <c r="C1858" s="21">
        <v>0</v>
      </c>
      <c r="D1858" s="25">
        <v>39145.699999999997</v>
      </c>
      <c r="E1858" s="25">
        <v>0</v>
      </c>
      <c r="F1858" s="21">
        <v>0</v>
      </c>
      <c r="G1858" s="22">
        <f t="shared" si="28"/>
        <v>39145.699999999997</v>
      </c>
      <c r="H1858" s="21">
        <v>0</v>
      </c>
      <c r="I1858" s="21">
        <v>0</v>
      </c>
    </row>
    <row r="1859" spans="1:9" ht="15" x14ac:dyDescent="0.25">
      <c r="A1859" s="24" t="s">
        <v>2217</v>
      </c>
      <c r="B1859" s="20">
        <v>0</v>
      </c>
      <c r="C1859" s="21">
        <v>0</v>
      </c>
      <c r="D1859" s="25">
        <v>76159.599999999991</v>
      </c>
      <c r="E1859" s="25">
        <v>0</v>
      </c>
      <c r="F1859" s="21">
        <v>0</v>
      </c>
      <c r="G1859" s="22">
        <f t="shared" ref="G1859:G1922" si="29">D1859-E1859</f>
        <v>76159.599999999991</v>
      </c>
      <c r="H1859" s="21">
        <v>0</v>
      </c>
      <c r="I1859" s="21">
        <v>0</v>
      </c>
    </row>
    <row r="1860" spans="1:9" ht="15" x14ac:dyDescent="0.25">
      <c r="A1860" s="24" t="s">
        <v>2218</v>
      </c>
      <c r="B1860" s="20">
        <v>0</v>
      </c>
      <c r="C1860" s="21">
        <v>0</v>
      </c>
      <c r="D1860" s="25">
        <v>28528.500000000004</v>
      </c>
      <c r="E1860" s="25">
        <v>7266.5999999999995</v>
      </c>
      <c r="F1860" s="21">
        <v>0</v>
      </c>
      <c r="G1860" s="22">
        <f t="shared" si="29"/>
        <v>21261.900000000005</v>
      </c>
      <c r="H1860" s="21">
        <v>0</v>
      </c>
      <c r="I1860" s="21">
        <v>0</v>
      </c>
    </row>
    <row r="1861" spans="1:9" ht="15" x14ac:dyDescent="0.25">
      <c r="A1861" s="24" t="s">
        <v>2219</v>
      </c>
      <c r="B1861" s="20">
        <v>0</v>
      </c>
      <c r="C1861" s="21">
        <v>0</v>
      </c>
      <c r="D1861" s="25">
        <v>314273.3</v>
      </c>
      <c r="E1861" s="25">
        <v>184864.20000000004</v>
      </c>
      <c r="F1861" s="21">
        <v>0</v>
      </c>
      <c r="G1861" s="22">
        <f t="shared" si="29"/>
        <v>129409.09999999995</v>
      </c>
      <c r="H1861" s="21">
        <v>0</v>
      </c>
      <c r="I1861" s="21">
        <v>0</v>
      </c>
    </row>
    <row r="1862" spans="1:9" ht="15" x14ac:dyDescent="0.25">
      <c r="A1862" s="24" t="s">
        <v>2220</v>
      </c>
      <c r="B1862" s="20">
        <v>0</v>
      </c>
      <c r="C1862" s="21">
        <v>0</v>
      </c>
      <c r="D1862" s="25">
        <v>35634.31</v>
      </c>
      <c r="E1862" s="25">
        <v>6764</v>
      </c>
      <c r="F1862" s="21">
        <v>0</v>
      </c>
      <c r="G1862" s="22">
        <f t="shared" si="29"/>
        <v>28870.309999999998</v>
      </c>
      <c r="H1862" s="21">
        <v>0</v>
      </c>
      <c r="I1862" s="21">
        <v>0</v>
      </c>
    </row>
    <row r="1863" spans="1:9" ht="15" x14ac:dyDescent="0.25">
      <c r="A1863" s="24" t="s">
        <v>2221</v>
      </c>
      <c r="B1863" s="20">
        <v>0</v>
      </c>
      <c r="C1863" s="21">
        <v>0</v>
      </c>
      <c r="D1863" s="25">
        <v>32332.3</v>
      </c>
      <c r="E1863" s="25">
        <v>3106</v>
      </c>
      <c r="F1863" s="21">
        <v>0</v>
      </c>
      <c r="G1863" s="22">
        <f t="shared" si="29"/>
        <v>29226.3</v>
      </c>
      <c r="H1863" s="21">
        <v>0</v>
      </c>
      <c r="I1863" s="21">
        <v>0</v>
      </c>
    </row>
    <row r="1864" spans="1:9" ht="15" x14ac:dyDescent="0.25">
      <c r="A1864" s="24" t="s">
        <v>2222</v>
      </c>
      <c r="B1864" s="20">
        <v>0</v>
      </c>
      <c r="C1864" s="21">
        <v>0</v>
      </c>
      <c r="D1864" s="25">
        <v>42615.1</v>
      </c>
      <c r="E1864" s="25">
        <v>0</v>
      </c>
      <c r="F1864" s="21">
        <v>0</v>
      </c>
      <c r="G1864" s="22">
        <f t="shared" si="29"/>
        <v>42615.1</v>
      </c>
      <c r="H1864" s="21">
        <v>0</v>
      </c>
      <c r="I1864" s="21">
        <v>0</v>
      </c>
    </row>
    <row r="1865" spans="1:9" ht="15" x14ac:dyDescent="0.25">
      <c r="A1865" s="24" t="s">
        <v>2223</v>
      </c>
      <c r="B1865" s="20">
        <v>0</v>
      </c>
      <c r="C1865" s="21">
        <v>0</v>
      </c>
      <c r="D1865" s="25">
        <v>28737.5</v>
      </c>
      <c r="E1865" s="25">
        <v>24059.599999999999</v>
      </c>
      <c r="F1865" s="21">
        <v>0</v>
      </c>
      <c r="G1865" s="22">
        <f t="shared" si="29"/>
        <v>4677.9000000000015</v>
      </c>
      <c r="H1865" s="21">
        <v>0</v>
      </c>
      <c r="I1865" s="21">
        <v>0</v>
      </c>
    </row>
    <row r="1866" spans="1:9" ht="15" x14ac:dyDescent="0.25">
      <c r="A1866" s="24" t="s">
        <v>2224</v>
      </c>
      <c r="B1866" s="20">
        <v>0</v>
      </c>
      <c r="C1866" s="21">
        <v>0</v>
      </c>
      <c r="D1866" s="25">
        <v>14003</v>
      </c>
      <c r="E1866" s="25">
        <v>0</v>
      </c>
      <c r="F1866" s="21">
        <v>0</v>
      </c>
      <c r="G1866" s="22">
        <f t="shared" si="29"/>
        <v>14003</v>
      </c>
      <c r="H1866" s="21">
        <v>0</v>
      </c>
      <c r="I1866" s="21">
        <v>0</v>
      </c>
    </row>
    <row r="1867" spans="1:9" ht="15" x14ac:dyDescent="0.25">
      <c r="A1867" s="24" t="s">
        <v>2225</v>
      </c>
      <c r="B1867" s="20">
        <v>0</v>
      </c>
      <c r="C1867" s="21">
        <v>0</v>
      </c>
      <c r="D1867" s="25">
        <v>54994.299999999996</v>
      </c>
      <c r="E1867" s="25">
        <v>3710</v>
      </c>
      <c r="F1867" s="21">
        <v>0</v>
      </c>
      <c r="G1867" s="22">
        <f t="shared" si="29"/>
        <v>51284.299999999996</v>
      </c>
      <c r="H1867" s="21">
        <v>0</v>
      </c>
      <c r="I1867" s="21">
        <v>0</v>
      </c>
    </row>
    <row r="1868" spans="1:9" ht="15" x14ac:dyDescent="0.25">
      <c r="A1868" s="24" t="s">
        <v>2226</v>
      </c>
      <c r="B1868" s="20">
        <v>0</v>
      </c>
      <c r="C1868" s="21">
        <v>0</v>
      </c>
      <c r="D1868" s="25">
        <v>12142.900000000001</v>
      </c>
      <c r="E1868" s="25">
        <v>1210.5</v>
      </c>
      <c r="F1868" s="21">
        <v>0</v>
      </c>
      <c r="G1868" s="22">
        <f t="shared" si="29"/>
        <v>10932.400000000001</v>
      </c>
      <c r="H1868" s="21">
        <v>0</v>
      </c>
      <c r="I1868" s="21">
        <v>0</v>
      </c>
    </row>
    <row r="1869" spans="1:9" ht="15" x14ac:dyDescent="0.25">
      <c r="A1869" s="24" t="s">
        <v>2227</v>
      </c>
      <c r="B1869" s="20">
        <v>0</v>
      </c>
      <c r="C1869" s="21">
        <v>0</v>
      </c>
      <c r="D1869" s="25">
        <v>19520.599999999999</v>
      </c>
      <c r="E1869" s="25">
        <v>399</v>
      </c>
      <c r="F1869" s="21">
        <v>0</v>
      </c>
      <c r="G1869" s="22">
        <f t="shared" si="29"/>
        <v>19121.599999999999</v>
      </c>
      <c r="H1869" s="21">
        <v>0</v>
      </c>
      <c r="I1869" s="21">
        <v>0</v>
      </c>
    </row>
    <row r="1870" spans="1:9" ht="15" x14ac:dyDescent="0.25">
      <c r="A1870" s="24" t="s">
        <v>2228</v>
      </c>
      <c r="B1870" s="20">
        <v>0</v>
      </c>
      <c r="C1870" s="21">
        <v>0</v>
      </c>
      <c r="D1870" s="25">
        <v>37264.699999999997</v>
      </c>
      <c r="E1870" s="25">
        <v>576.44000000000005</v>
      </c>
      <c r="F1870" s="21">
        <v>0</v>
      </c>
      <c r="G1870" s="22">
        <f t="shared" si="29"/>
        <v>36688.259999999995</v>
      </c>
      <c r="H1870" s="21">
        <v>0</v>
      </c>
      <c r="I1870" s="21">
        <v>0</v>
      </c>
    </row>
    <row r="1871" spans="1:9" ht="15" x14ac:dyDescent="0.25">
      <c r="A1871" s="24" t="s">
        <v>2229</v>
      </c>
      <c r="B1871" s="20">
        <v>0</v>
      </c>
      <c r="C1871" s="21">
        <v>0</v>
      </c>
      <c r="D1871" s="25">
        <v>15591.4</v>
      </c>
      <c r="E1871" s="25">
        <v>298.41000000000003</v>
      </c>
      <c r="F1871" s="21">
        <v>0</v>
      </c>
      <c r="G1871" s="22">
        <f t="shared" si="29"/>
        <v>15292.99</v>
      </c>
      <c r="H1871" s="21">
        <v>0</v>
      </c>
      <c r="I1871" s="21">
        <v>0</v>
      </c>
    </row>
    <row r="1872" spans="1:9" ht="15" x14ac:dyDescent="0.25">
      <c r="A1872" s="24" t="s">
        <v>2230</v>
      </c>
      <c r="B1872" s="20">
        <v>0</v>
      </c>
      <c r="C1872" s="21">
        <v>0</v>
      </c>
      <c r="D1872" s="25">
        <v>857113.20000000007</v>
      </c>
      <c r="E1872" s="25">
        <v>630589.97</v>
      </c>
      <c r="F1872" s="21">
        <v>0</v>
      </c>
      <c r="G1872" s="22">
        <f t="shared" si="29"/>
        <v>226523.2300000001</v>
      </c>
      <c r="H1872" s="21">
        <v>0</v>
      </c>
      <c r="I1872" s="21">
        <v>0</v>
      </c>
    </row>
    <row r="1873" spans="1:9" ht="15" x14ac:dyDescent="0.25">
      <c r="A1873" s="24" t="s">
        <v>2231</v>
      </c>
      <c r="B1873" s="20">
        <v>0</v>
      </c>
      <c r="C1873" s="21">
        <v>0</v>
      </c>
      <c r="D1873" s="25">
        <v>1146030.0400000003</v>
      </c>
      <c r="E1873" s="25">
        <v>926513.68000000028</v>
      </c>
      <c r="F1873" s="21">
        <v>0</v>
      </c>
      <c r="G1873" s="22">
        <f t="shared" si="29"/>
        <v>219516.36</v>
      </c>
      <c r="H1873" s="21">
        <v>0</v>
      </c>
      <c r="I1873" s="21">
        <v>0</v>
      </c>
    </row>
    <row r="1874" spans="1:9" ht="15" x14ac:dyDescent="0.25">
      <c r="A1874" s="24" t="s">
        <v>2232</v>
      </c>
      <c r="B1874" s="20">
        <v>0</v>
      </c>
      <c r="C1874" s="21">
        <v>0</v>
      </c>
      <c r="D1874" s="25">
        <v>56095.6</v>
      </c>
      <c r="E1874" s="25">
        <v>23174.04</v>
      </c>
      <c r="F1874" s="21">
        <v>0</v>
      </c>
      <c r="G1874" s="22">
        <f t="shared" si="29"/>
        <v>32921.56</v>
      </c>
      <c r="H1874" s="21">
        <v>0</v>
      </c>
      <c r="I1874" s="21">
        <v>0</v>
      </c>
    </row>
    <row r="1875" spans="1:9" ht="15" x14ac:dyDescent="0.25">
      <c r="A1875" s="24" t="s">
        <v>2233</v>
      </c>
      <c r="B1875" s="20">
        <v>0</v>
      </c>
      <c r="C1875" s="21">
        <v>0</v>
      </c>
      <c r="D1875" s="25">
        <v>56179.199999999997</v>
      </c>
      <c r="E1875" s="25">
        <v>27649.64</v>
      </c>
      <c r="F1875" s="21">
        <v>0</v>
      </c>
      <c r="G1875" s="22">
        <f t="shared" si="29"/>
        <v>28529.559999999998</v>
      </c>
      <c r="H1875" s="21">
        <v>0</v>
      </c>
      <c r="I1875" s="21">
        <v>0</v>
      </c>
    </row>
    <row r="1876" spans="1:9" ht="15" x14ac:dyDescent="0.25">
      <c r="A1876" s="24" t="s">
        <v>2234</v>
      </c>
      <c r="B1876" s="20">
        <v>0</v>
      </c>
      <c r="C1876" s="21">
        <v>0</v>
      </c>
      <c r="D1876" s="25">
        <v>141481.83999999997</v>
      </c>
      <c r="E1876" s="25">
        <v>99364.379999999976</v>
      </c>
      <c r="F1876" s="21">
        <v>0</v>
      </c>
      <c r="G1876" s="22">
        <f t="shared" si="29"/>
        <v>42117.459999999992</v>
      </c>
      <c r="H1876" s="21">
        <v>0</v>
      </c>
      <c r="I1876" s="21">
        <v>0</v>
      </c>
    </row>
    <row r="1877" spans="1:9" ht="15" x14ac:dyDescent="0.25">
      <c r="A1877" s="24" t="s">
        <v>2235</v>
      </c>
      <c r="B1877" s="20">
        <v>0</v>
      </c>
      <c r="C1877" s="21">
        <v>0</v>
      </c>
      <c r="D1877" s="25">
        <v>147658.5</v>
      </c>
      <c r="E1877" s="25">
        <v>72496.800000000003</v>
      </c>
      <c r="F1877" s="21">
        <v>0</v>
      </c>
      <c r="G1877" s="22">
        <f t="shared" si="29"/>
        <v>75161.7</v>
      </c>
      <c r="H1877" s="21">
        <v>0</v>
      </c>
      <c r="I1877" s="21">
        <v>0</v>
      </c>
    </row>
    <row r="1878" spans="1:9" ht="15" x14ac:dyDescent="0.25">
      <c r="A1878" s="24" t="s">
        <v>2236</v>
      </c>
      <c r="B1878" s="20">
        <v>0</v>
      </c>
      <c r="C1878" s="21">
        <v>0</v>
      </c>
      <c r="D1878" s="25">
        <v>18601</v>
      </c>
      <c r="E1878" s="25">
        <v>156</v>
      </c>
      <c r="F1878" s="21">
        <v>0</v>
      </c>
      <c r="G1878" s="22">
        <f t="shared" si="29"/>
        <v>18445</v>
      </c>
      <c r="H1878" s="21">
        <v>0</v>
      </c>
      <c r="I1878" s="21">
        <v>0</v>
      </c>
    </row>
    <row r="1879" spans="1:9" ht="15" x14ac:dyDescent="0.25">
      <c r="A1879" s="24" t="s">
        <v>2237</v>
      </c>
      <c r="B1879" s="20">
        <v>0</v>
      </c>
      <c r="C1879" s="21">
        <v>0</v>
      </c>
      <c r="D1879" s="25">
        <v>55886.599999999991</v>
      </c>
      <c r="E1879" s="25">
        <v>53949.600000000006</v>
      </c>
      <c r="F1879" s="21">
        <v>0</v>
      </c>
      <c r="G1879" s="22">
        <f t="shared" si="29"/>
        <v>1936.9999999999854</v>
      </c>
      <c r="H1879" s="21">
        <v>0</v>
      </c>
      <c r="I1879" s="21">
        <v>0</v>
      </c>
    </row>
    <row r="1880" spans="1:9" ht="15" x14ac:dyDescent="0.25">
      <c r="A1880" s="24" t="s">
        <v>2238</v>
      </c>
      <c r="B1880" s="20">
        <v>0</v>
      </c>
      <c r="C1880" s="21">
        <v>0</v>
      </c>
      <c r="D1880" s="25">
        <v>56638.999999999993</v>
      </c>
      <c r="E1880" s="25">
        <v>15513.6</v>
      </c>
      <c r="F1880" s="21">
        <v>0</v>
      </c>
      <c r="G1880" s="22">
        <f t="shared" si="29"/>
        <v>41125.399999999994</v>
      </c>
      <c r="H1880" s="21">
        <v>0</v>
      </c>
      <c r="I1880" s="21">
        <v>0</v>
      </c>
    </row>
    <row r="1881" spans="1:9" ht="15" x14ac:dyDescent="0.25">
      <c r="A1881" s="24" t="s">
        <v>2239</v>
      </c>
      <c r="B1881" s="20">
        <v>0</v>
      </c>
      <c r="C1881" s="21">
        <v>0</v>
      </c>
      <c r="D1881" s="25">
        <v>59095.299999999996</v>
      </c>
      <c r="E1881" s="25">
        <v>26984.300000000003</v>
      </c>
      <c r="F1881" s="21">
        <v>0</v>
      </c>
      <c r="G1881" s="22">
        <f t="shared" si="29"/>
        <v>32110.999999999993</v>
      </c>
      <c r="H1881" s="21">
        <v>0</v>
      </c>
      <c r="I1881" s="21">
        <v>0</v>
      </c>
    </row>
    <row r="1882" spans="1:9" ht="15" x14ac:dyDescent="0.25">
      <c r="A1882" s="24" t="s">
        <v>2240</v>
      </c>
      <c r="B1882" s="20">
        <v>0</v>
      </c>
      <c r="C1882" s="21">
        <v>0</v>
      </c>
      <c r="D1882" s="25">
        <v>956803.78000000026</v>
      </c>
      <c r="E1882" s="25">
        <v>680794.56999999972</v>
      </c>
      <c r="F1882" s="21">
        <v>0</v>
      </c>
      <c r="G1882" s="22">
        <f t="shared" si="29"/>
        <v>276009.21000000054</v>
      </c>
      <c r="H1882" s="21">
        <v>0</v>
      </c>
      <c r="I1882" s="21">
        <v>0</v>
      </c>
    </row>
    <row r="1883" spans="1:9" ht="15" x14ac:dyDescent="0.25">
      <c r="A1883" s="24" t="s">
        <v>2241</v>
      </c>
      <c r="B1883" s="20">
        <v>0</v>
      </c>
      <c r="C1883" s="21">
        <v>0</v>
      </c>
      <c r="D1883" s="25">
        <v>494535.79999999993</v>
      </c>
      <c r="E1883" s="25">
        <v>377038.13999999996</v>
      </c>
      <c r="F1883" s="21">
        <v>0</v>
      </c>
      <c r="G1883" s="22">
        <f t="shared" si="29"/>
        <v>117497.65999999997</v>
      </c>
      <c r="H1883" s="21">
        <v>0</v>
      </c>
      <c r="I1883" s="21">
        <v>0</v>
      </c>
    </row>
    <row r="1884" spans="1:9" ht="15" x14ac:dyDescent="0.25">
      <c r="A1884" s="24" t="s">
        <v>2242</v>
      </c>
      <c r="B1884" s="20">
        <v>0</v>
      </c>
      <c r="C1884" s="21">
        <v>0</v>
      </c>
      <c r="D1884" s="25">
        <v>700045.50000000012</v>
      </c>
      <c r="E1884" s="25">
        <v>640108.35000000009</v>
      </c>
      <c r="F1884" s="21">
        <v>0</v>
      </c>
      <c r="G1884" s="22">
        <f t="shared" si="29"/>
        <v>59937.150000000023</v>
      </c>
      <c r="H1884" s="21">
        <v>0</v>
      </c>
      <c r="I1884" s="21">
        <v>0</v>
      </c>
    </row>
    <row r="1885" spans="1:9" ht="15" x14ac:dyDescent="0.25">
      <c r="A1885" s="24" t="s">
        <v>2243</v>
      </c>
      <c r="B1885" s="20">
        <v>0</v>
      </c>
      <c r="C1885" s="21">
        <v>0</v>
      </c>
      <c r="D1885" s="25">
        <v>77220.13</v>
      </c>
      <c r="E1885" s="25">
        <v>64357.600000000006</v>
      </c>
      <c r="F1885" s="21">
        <v>0</v>
      </c>
      <c r="G1885" s="22">
        <f t="shared" si="29"/>
        <v>12862.529999999999</v>
      </c>
      <c r="H1885" s="21">
        <v>0</v>
      </c>
      <c r="I1885" s="21">
        <v>0</v>
      </c>
    </row>
    <row r="1886" spans="1:9" ht="15" x14ac:dyDescent="0.25">
      <c r="A1886" s="24" t="s">
        <v>2244</v>
      </c>
      <c r="B1886" s="20">
        <v>0</v>
      </c>
      <c r="C1886" s="21">
        <v>0</v>
      </c>
      <c r="D1886" s="25">
        <v>49303.1</v>
      </c>
      <c r="E1886" s="25">
        <v>6910.6</v>
      </c>
      <c r="F1886" s="21">
        <v>0</v>
      </c>
      <c r="G1886" s="22">
        <f t="shared" si="29"/>
        <v>42392.5</v>
      </c>
      <c r="H1886" s="21">
        <v>0</v>
      </c>
      <c r="I1886" s="21">
        <v>0</v>
      </c>
    </row>
    <row r="1887" spans="1:9" ht="15" x14ac:dyDescent="0.25">
      <c r="A1887" s="24" t="s">
        <v>2245</v>
      </c>
      <c r="B1887" s="20">
        <v>0</v>
      </c>
      <c r="C1887" s="21">
        <v>0</v>
      </c>
      <c r="D1887" s="25">
        <v>61968.5</v>
      </c>
      <c r="E1887" s="25">
        <v>31334.400000000001</v>
      </c>
      <c r="F1887" s="21">
        <v>0</v>
      </c>
      <c r="G1887" s="22">
        <f t="shared" si="29"/>
        <v>30634.1</v>
      </c>
      <c r="H1887" s="21">
        <v>0</v>
      </c>
      <c r="I1887" s="21">
        <v>0</v>
      </c>
    </row>
    <row r="1888" spans="1:9" ht="15" x14ac:dyDescent="0.25">
      <c r="A1888" s="24" t="s">
        <v>2246</v>
      </c>
      <c r="B1888" s="20">
        <v>0</v>
      </c>
      <c r="C1888" s="21">
        <v>0</v>
      </c>
      <c r="D1888" s="25">
        <v>17263.400000000001</v>
      </c>
      <c r="E1888" s="25">
        <v>7147.3</v>
      </c>
      <c r="F1888" s="21">
        <v>0</v>
      </c>
      <c r="G1888" s="22">
        <f t="shared" si="29"/>
        <v>10116.100000000002</v>
      </c>
      <c r="H1888" s="21">
        <v>0</v>
      </c>
      <c r="I1888" s="21">
        <v>0</v>
      </c>
    </row>
    <row r="1889" spans="1:9" ht="15" x14ac:dyDescent="0.25">
      <c r="A1889" s="24" t="s">
        <v>2247</v>
      </c>
      <c r="B1889" s="20">
        <v>0</v>
      </c>
      <c r="C1889" s="21">
        <v>0</v>
      </c>
      <c r="D1889" s="25">
        <v>83327.3</v>
      </c>
      <c r="E1889" s="25">
        <v>71517.600000000006</v>
      </c>
      <c r="F1889" s="21">
        <v>0</v>
      </c>
      <c r="G1889" s="22">
        <f t="shared" si="29"/>
        <v>11809.699999999997</v>
      </c>
      <c r="H1889" s="21">
        <v>0</v>
      </c>
      <c r="I1889" s="21">
        <v>0</v>
      </c>
    </row>
    <row r="1890" spans="1:9" ht="15" x14ac:dyDescent="0.25">
      <c r="A1890" s="24" t="s">
        <v>2248</v>
      </c>
      <c r="B1890" s="20">
        <v>0</v>
      </c>
      <c r="C1890" s="21">
        <v>0</v>
      </c>
      <c r="D1890" s="25">
        <v>227015.80000000002</v>
      </c>
      <c r="E1890" s="25">
        <v>2355.8000000000002</v>
      </c>
      <c r="F1890" s="21">
        <v>0</v>
      </c>
      <c r="G1890" s="22">
        <f t="shared" si="29"/>
        <v>224660.00000000003</v>
      </c>
      <c r="H1890" s="21">
        <v>0</v>
      </c>
      <c r="I1890" s="21">
        <v>0</v>
      </c>
    </row>
    <row r="1891" spans="1:9" ht="15" x14ac:dyDescent="0.25">
      <c r="A1891" s="24" t="s">
        <v>2249</v>
      </c>
      <c r="B1891" s="20">
        <v>0</v>
      </c>
      <c r="C1891" s="21">
        <v>0</v>
      </c>
      <c r="D1891" s="25">
        <v>37724.5</v>
      </c>
      <c r="E1891" s="25">
        <v>5446.2000000000007</v>
      </c>
      <c r="F1891" s="21">
        <v>0</v>
      </c>
      <c r="G1891" s="22">
        <f t="shared" si="29"/>
        <v>32278.3</v>
      </c>
      <c r="H1891" s="21">
        <v>0</v>
      </c>
      <c r="I1891" s="21">
        <v>0</v>
      </c>
    </row>
    <row r="1892" spans="1:9" ht="15" x14ac:dyDescent="0.25">
      <c r="A1892" s="24" t="s">
        <v>2250</v>
      </c>
      <c r="B1892" s="20">
        <v>0</v>
      </c>
      <c r="C1892" s="21">
        <v>0</v>
      </c>
      <c r="D1892" s="25">
        <v>27107.3</v>
      </c>
      <c r="E1892" s="25">
        <v>20993.5</v>
      </c>
      <c r="F1892" s="21">
        <v>0</v>
      </c>
      <c r="G1892" s="22">
        <f t="shared" si="29"/>
        <v>6113.7999999999993</v>
      </c>
      <c r="H1892" s="21">
        <v>0</v>
      </c>
      <c r="I1892" s="21">
        <v>0</v>
      </c>
    </row>
    <row r="1893" spans="1:9" ht="15" x14ac:dyDescent="0.25">
      <c r="A1893" s="24" t="s">
        <v>2251</v>
      </c>
      <c r="B1893" s="20">
        <v>0</v>
      </c>
      <c r="C1893" s="21">
        <v>0</v>
      </c>
      <c r="D1893" s="25">
        <v>78855.7</v>
      </c>
      <c r="E1893" s="25">
        <v>27928.799999999999</v>
      </c>
      <c r="F1893" s="21">
        <v>0</v>
      </c>
      <c r="G1893" s="22">
        <f t="shared" si="29"/>
        <v>50926.899999999994</v>
      </c>
      <c r="H1893" s="21">
        <v>0</v>
      </c>
      <c r="I1893" s="21">
        <v>0</v>
      </c>
    </row>
    <row r="1894" spans="1:9" ht="15" x14ac:dyDescent="0.25">
      <c r="A1894" s="24" t="s">
        <v>2252</v>
      </c>
      <c r="B1894" s="20">
        <v>0</v>
      </c>
      <c r="C1894" s="21">
        <v>0</v>
      </c>
      <c r="D1894" s="25">
        <v>125011.54999999999</v>
      </c>
      <c r="E1894" s="25">
        <v>48995.9</v>
      </c>
      <c r="F1894" s="21">
        <v>0</v>
      </c>
      <c r="G1894" s="22">
        <f t="shared" si="29"/>
        <v>76015.649999999994</v>
      </c>
      <c r="H1894" s="21">
        <v>0</v>
      </c>
      <c r="I1894" s="21">
        <v>0</v>
      </c>
    </row>
    <row r="1895" spans="1:9" ht="15" x14ac:dyDescent="0.25">
      <c r="A1895" s="24" t="s">
        <v>2253</v>
      </c>
      <c r="B1895" s="20">
        <v>0</v>
      </c>
      <c r="C1895" s="21">
        <v>0</v>
      </c>
      <c r="D1895" s="25">
        <v>93611.1</v>
      </c>
      <c r="E1895" s="25">
        <v>23046.5</v>
      </c>
      <c r="F1895" s="21">
        <v>0</v>
      </c>
      <c r="G1895" s="22">
        <f t="shared" si="29"/>
        <v>70564.600000000006</v>
      </c>
      <c r="H1895" s="21">
        <v>0</v>
      </c>
      <c r="I1895" s="21">
        <v>0</v>
      </c>
    </row>
    <row r="1896" spans="1:9" ht="15" x14ac:dyDescent="0.25">
      <c r="A1896" s="24" t="s">
        <v>2254</v>
      </c>
      <c r="B1896" s="20">
        <v>0</v>
      </c>
      <c r="C1896" s="21">
        <v>0</v>
      </c>
      <c r="D1896" s="25">
        <v>426022.68</v>
      </c>
      <c r="E1896" s="25">
        <v>194556.53999999998</v>
      </c>
      <c r="F1896" s="21">
        <v>0</v>
      </c>
      <c r="G1896" s="22">
        <f t="shared" si="29"/>
        <v>231466.14</v>
      </c>
      <c r="H1896" s="21">
        <v>0</v>
      </c>
      <c r="I1896" s="21">
        <v>0</v>
      </c>
    </row>
    <row r="1897" spans="1:9" ht="15" x14ac:dyDescent="0.25">
      <c r="A1897" s="24" t="s">
        <v>2255</v>
      </c>
      <c r="B1897" s="20">
        <v>0</v>
      </c>
      <c r="C1897" s="21">
        <v>0</v>
      </c>
      <c r="D1897" s="25">
        <v>138358</v>
      </c>
      <c r="E1897" s="25">
        <v>96049.599999999991</v>
      </c>
      <c r="F1897" s="21">
        <v>0</v>
      </c>
      <c r="G1897" s="22">
        <f t="shared" si="29"/>
        <v>42308.400000000009</v>
      </c>
      <c r="H1897" s="21">
        <v>0</v>
      </c>
      <c r="I1897" s="21">
        <v>0</v>
      </c>
    </row>
    <row r="1898" spans="1:9" ht="15" x14ac:dyDescent="0.25">
      <c r="A1898" s="24" t="s">
        <v>2256</v>
      </c>
      <c r="B1898" s="20">
        <v>0</v>
      </c>
      <c r="C1898" s="21">
        <v>0</v>
      </c>
      <c r="D1898" s="25">
        <v>134219.79999999999</v>
      </c>
      <c r="E1898" s="25">
        <v>126421.4</v>
      </c>
      <c r="F1898" s="21">
        <v>0</v>
      </c>
      <c r="G1898" s="22">
        <f t="shared" si="29"/>
        <v>7798.3999999999942</v>
      </c>
      <c r="H1898" s="21">
        <v>0</v>
      </c>
      <c r="I1898" s="21">
        <v>0</v>
      </c>
    </row>
    <row r="1899" spans="1:9" ht="15" x14ac:dyDescent="0.25">
      <c r="A1899" s="24" t="s">
        <v>2257</v>
      </c>
      <c r="B1899" s="20">
        <v>0</v>
      </c>
      <c r="C1899" s="21">
        <v>0</v>
      </c>
      <c r="D1899" s="25">
        <v>135055.80000000002</v>
      </c>
      <c r="E1899" s="25">
        <v>104641.40000000001</v>
      </c>
      <c r="F1899" s="21">
        <v>0</v>
      </c>
      <c r="G1899" s="22">
        <f t="shared" si="29"/>
        <v>30414.400000000009</v>
      </c>
      <c r="H1899" s="21">
        <v>0</v>
      </c>
      <c r="I1899" s="21">
        <v>0</v>
      </c>
    </row>
    <row r="1900" spans="1:9" ht="15" x14ac:dyDescent="0.25">
      <c r="A1900" s="24" t="s">
        <v>2258</v>
      </c>
      <c r="B1900" s="20">
        <v>0</v>
      </c>
      <c r="C1900" s="21">
        <v>0</v>
      </c>
      <c r="D1900" s="25">
        <v>109829.50000000001</v>
      </c>
      <c r="E1900" s="25">
        <v>83132.799999999988</v>
      </c>
      <c r="F1900" s="21">
        <v>0</v>
      </c>
      <c r="G1900" s="22">
        <f t="shared" si="29"/>
        <v>26696.700000000026</v>
      </c>
      <c r="H1900" s="21">
        <v>0</v>
      </c>
      <c r="I1900" s="21">
        <v>0</v>
      </c>
    </row>
    <row r="1901" spans="1:9" ht="15" x14ac:dyDescent="0.25">
      <c r="A1901" s="24" t="s">
        <v>2259</v>
      </c>
      <c r="B1901" s="20">
        <v>0</v>
      </c>
      <c r="C1901" s="21">
        <v>0</v>
      </c>
      <c r="D1901" s="25">
        <v>96938.10000000002</v>
      </c>
      <c r="E1901" s="25">
        <v>11810.1</v>
      </c>
      <c r="F1901" s="21">
        <v>0</v>
      </c>
      <c r="G1901" s="22">
        <f t="shared" si="29"/>
        <v>85128.000000000015</v>
      </c>
      <c r="H1901" s="21">
        <v>0</v>
      </c>
      <c r="I1901" s="21">
        <v>0</v>
      </c>
    </row>
    <row r="1902" spans="1:9" ht="15" x14ac:dyDescent="0.25">
      <c r="A1902" s="24" t="s">
        <v>2260</v>
      </c>
      <c r="B1902" s="20">
        <v>0</v>
      </c>
      <c r="C1902" s="21">
        <v>0</v>
      </c>
      <c r="D1902" s="25">
        <v>123644.4</v>
      </c>
      <c r="E1902" s="25">
        <v>106965.57</v>
      </c>
      <c r="F1902" s="21">
        <v>0</v>
      </c>
      <c r="G1902" s="22">
        <f t="shared" si="29"/>
        <v>16678.829999999987</v>
      </c>
      <c r="H1902" s="21">
        <v>0</v>
      </c>
      <c r="I1902" s="21">
        <v>0</v>
      </c>
    </row>
    <row r="1903" spans="1:9" ht="15" x14ac:dyDescent="0.25">
      <c r="A1903" s="24" t="s">
        <v>2261</v>
      </c>
      <c r="B1903" s="20">
        <v>0</v>
      </c>
      <c r="C1903" s="21">
        <v>0</v>
      </c>
      <c r="D1903" s="25">
        <v>250486.49999999997</v>
      </c>
      <c r="E1903" s="25">
        <v>220888.59999999995</v>
      </c>
      <c r="F1903" s="21">
        <v>0</v>
      </c>
      <c r="G1903" s="22">
        <f t="shared" si="29"/>
        <v>29597.900000000023</v>
      </c>
      <c r="H1903" s="21">
        <v>0</v>
      </c>
      <c r="I1903" s="21">
        <v>0</v>
      </c>
    </row>
    <row r="1904" spans="1:9" ht="15" x14ac:dyDescent="0.25">
      <c r="A1904" s="24" t="s">
        <v>2262</v>
      </c>
      <c r="B1904" s="20">
        <v>0</v>
      </c>
      <c r="C1904" s="21">
        <v>0</v>
      </c>
      <c r="D1904" s="25">
        <v>125065.59999999999</v>
      </c>
      <c r="E1904" s="25">
        <v>107080.62999999999</v>
      </c>
      <c r="F1904" s="21">
        <v>0</v>
      </c>
      <c r="G1904" s="22">
        <f t="shared" si="29"/>
        <v>17984.97</v>
      </c>
      <c r="H1904" s="21">
        <v>0</v>
      </c>
      <c r="I1904" s="21">
        <v>0</v>
      </c>
    </row>
    <row r="1905" spans="1:9" ht="15" x14ac:dyDescent="0.25">
      <c r="A1905" s="24" t="s">
        <v>2263</v>
      </c>
      <c r="B1905" s="20">
        <v>0</v>
      </c>
      <c r="C1905" s="21">
        <v>0</v>
      </c>
      <c r="D1905" s="25">
        <v>112588.3</v>
      </c>
      <c r="E1905" s="25">
        <v>92806.66</v>
      </c>
      <c r="F1905" s="21">
        <v>0</v>
      </c>
      <c r="G1905" s="22">
        <f t="shared" si="29"/>
        <v>19781.64</v>
      </c>
      <c r="H1905" s="21">
        <v>0</v>
      </c>
      <c r="I1905" s="21">
        <v>0</v>
      </c>
    </row>
    <row r="1906" spans="1:9" ht="15" x14ac:dyDescent="0.25">
      <c r="A1906" s="24" t="s">
        <v>2264</v>
      </c>
      <c r="B1906" s="20">
        <v>0</v>
      </c>
      <c r="C1906" s="21">
        <v>0</v>
      </c>
      <c r="D1906" s="25">
        <v>190685</v>
      </c>
      <c r="E1906" s="25">
        <v>106748.38000000002</v>
      </c>
      <c r="F1906" s="21">
        <v>0</v>
      </c>
      <c r="G1906" s="22">
        <f t="shared" si="29"/>
        <v>83936.619999999981</v>
      </c>
      <c r="H1906" s="21">
        <v>0</v>
      </c>
      <c r="I1906" s="21">
        <v>0</v>
      </c>
    </row>
    <row r="1907" spans="1:9" ht="15" x14ac:dyDescent="0.25">
      <c r="A1907" s="24" t="s">
        <v>2265</v>
      </c>
      <c r="B1907" s="20">
        <v>0</v>
      </c>
      <c r="C1907" s="21">
        <v>0</v>
      </c>
      <c r="D1907" s="25">
        <v>197149.69999999998</v>
      </c>
      <c r="E1907" s="25">
        <v>158959.5</v>
      </c>
      <c r="F1907" s="21">
        <v>0</v>
      </c>
      <c r="G1907" s="22">
        <f t="shared" si="29"/>
        <v>38190.199999999983</v>
      </c>
      <c r="H1907" s="21">
        <v>0</v>
      </c>
      <c r="I1907" s="21">
        <v>0</v>
      </c>
    </row>
    <row r="1908" spans="1:9" ht="15" x14ac:dyDescent="0.25">
      <c r="A1908" s="24" t="s">
        <v>2266</v>
      </c>
      <c r="B1908" s="20">
        <v>0</v>
      </c>
      <c r="C1908" s="21">
        <v>0</v>
      </c>
      <c r="D1908" s="25">
        <v>511757.40000000014</v>
      </c>
      <c r="E1908" s="25">
        <v>419326.45000000019</v>
      </c>
      <c r="F1908" s="21">
        <v>0</v>
      </c>
      <c r="G1908" s="22">
        <f t="shared" si="29"/>
        <v>92430.949999999953</v>
      </c>
      <c r="H1908" s="21">
        <v>0</v>
      </c>
      <c r="I1908" s="21">
        <v>0</v>
      </c>
    </row>
    <row r="1909" spans="1:9" ht="15" x14ac:dyDescent="0.25">
      <c r="A1909" s="24" t="s">
        <v>2267</v>
      </c>
      <c r="B1909" s="20">
        <v>0</v>
      </c>
      <c r="C1909" s="21">
        <v>0</v>
      </c>
      <c r="D1909" s="25">
        <v>735930.80000000028</v>
      </c>
      <c r="E1909" s="25">
        <v>637898.40000000014</v>
      </c>
      <c r="F1909" s="21">
        <v>0</v>
      </c>
      <c r="G1909" s="22">
        <f t="shared" si="29"/>
        <v>98032.40000000014</v>
      </c>
      <c r="H1909" s="21">
        <v>0</v>
      </c>
      <c r="I1909" s="21">
        <v>0</v>
      </c>
    </row>
    <row r="1910" spans="1:9" ht="15" x14ac:dyDescent="0.25">
      <c r="A1910" s="24" t="s">
        <v>2268</v>
      </c>
      <c r="B1910" s="20">
        <v>0</v>
      </c>
      <c r="C1910" s="21">
        <v>0</v>
      </c>
      <c r="D1910" s="25">
        <v>23324.400000000001</v>
      </c>
      <c r="E1910" s="25">
        <v>0</v>
      </c>
      <c r="F1910" s="21">
        <v>0</v>
      </c>
      <c r="G1910" s="22">
        <f t="shared" si="29"/>
        <v>23324.400000000001</v>
      </c>
      <c r="H1910" s="21">
        <v>0</v>
      </c>
      <c r="I1910" s="21">
        <v>0</v>
      </c>
    </row>
    <row r="1911" spans="1:9" ht="15" x14ac:dyDescent="0.25">
      <c r="A1911" s="24" t="s">
        <v>2269</v>
      </c>
      <c r="B1911" s="20">
        <v>0</v>
      </c>
      <c r="C1911" s="21">
        <v>0</v>
      </c>
      <c r="D1911" s="25">
        <v>21318</v>
      </c>
      <c r="E1911" s="25">
        <v>5058.4000000000005</v>
      </c>
      <c r="F1911" s="21">
        <v>0</v>
      </c>
      <c r="G1911" s="22">
        <f t="shared" si="29"/>
        <v>16259.599999999999</v>
      </c>
      <c r="H1911" s="21">
        <v>0</v>
      </c>
      <c r="I1911" s="21">
        <v>0</v>
      </c>
    </row>
    <row r="1912" spans="1:9" ht="15" x14ac:dyDescent="0.25">
      <c r="A1912" s="24" t="s">
        <v>2270</v>
      </c>
      <c r="B1912" s="20">
        <v>0</v>
      </c>
      <c r="C1912" s="21">
        <v>0</v>
      </c>
      <c r="D1912" s="25">
        <v>526446.13000000012</v>
      </c>
      <c r="E1912" s="25">
        <v>155931.54</v>
      </c>
      <c r="F1912" s="21">
        <v>0</v>
      </c>
      <c r="G1912" s="22">
        <f t="shared" si="29"/>
        <v>370514.59000000008</v>
      </c>
      <c r="H1912" s="21">
        <v>0</v>
      </c>
      <c r="I1912" s="21">
        <v>0</v>
      </c>
    </row>
    <row r="1913" spans="1:9" ht="15" x14ac:dyDescent="0.25">
      <c r="A1913" s="24" t="s">
        <v>2271</v>
      </c>
      <c r="B1913" s="20">
        <v>0</v>
      </c>
      <c r="C1913" s="21">
        <v>0</v>
      </c>
      <c r="D1913" s="25">
        <v>37160.199999999997</v>
      </c>
      <c r="E1913" s="25">
        <v>10819.8</v>
      </c>
      <c r="F1913" s="21">
        <v>0</v>
      </c>
      <c r="G1913" s="22">
        <f t="shared" si="29"/>
        <v>26340.399999999998</v>
      </c>
      <c r="H1913" s="21">
        <v>0</v>
      </c>
      <c r="I1913" s="21">
        <v>0</v>
      </c>
    </row>
    <row r="1914" spans="1:9" ht="15" x14ac:dyDescent="0.25">
      <c r="A1914" s="24" t="s">
        <v>2272</v>
      </c>
      <c r="B1914" s="20">
        <v>0</v>
      </c>
      <c r="C1914" s="21">
        <v>0</v>
      </c>
      <c r="D1914" s="25">
        <v>133752.13999999998</v>
      </c>
      <c r="E1914" s="25">
        <v>84203.63</v>
      </c>
      <c r="F1914" s="21">
        <v>0</v>
      </c>
      <c r="G1914" s="22">
        <f t="shared" si="29"/>
        <v>49548.50999999998</v>
      </c>
      <c r="H1914" s="21">
        <v>0</v>
      </c>
      <c r="I1914" s="21">
        <v>0</v>
      </c>
    </row>
    <row r="1915" spans="1:9" ht="15" x14ac:dyDescent="0.25">
      <c r="A1915" s="24" t="s">
        <v>2273</v>
      </c>
      <c r="B1915" s="20">
        <v>0</v>
      </c>
      <c r="C1915" s="21">
        <v>0</v>
      </c>
      <c r="D1915" s="25">
        <v>295087.09999999998</v>
      </c>
      <c r="E1915" s="25">
        <v>236534.47999999998</v>
      </c>
      <c r="F1915" s="21">
        <v>0</v>
      </c>
      <c r="G1915" s="22">
        <f t="shared" si="29"/>
        <v>58552.619999999995</v>
      </c>
      <c r="H1915" s="21">
        <v>0</v>
      </c>
      <c r="I1915" s="21">
        <v>0</v>
      </c>
    </row>
    <row r="1916" spans="1:9" ht="15" x14ac:dyDescent="0.25">
      <c r="A1916" s="24" t="s">
        <v>2274</v>
      </c>
      <c r="B1916" s="20">
        <v>0</v>
      </c>
      <c r="C1916" s="21">
        <v>0</v>
      </c>
      <c r="D1916" s="25">
        <v>1102416.4399999997</v>
      </c>
      <c r="E1916" s="25">
        <v>920952.24000000011</v>
      </c>
      <c r="F1916" s="21">
        <v>0</v>
      </c>
      <c r="G1916" s="22">
        <f t="shared" si="29"/>
        <v>181464.1999999996</v>
      </c>
      <c r="H1916" s="21">
        <v>0</v>
      </c>
      <c r="I1916" s="21">
        <v>0</v>
      </c>
    </row>
    <row r="1917" spans="1:9" ht="15" x14ac:dyDescent="0.25">
      <c r="A1917" s="24" t="s">
        <v>2275</v>
      </c>
      <c r="B1917" s="20">
        <v>0</v>
      </c>
      <c r="C1917" s="21">
        <v>0</v>
      </c>
      <c r="D1917" s="25">
        <v>181014.9</v>
      </c>
      <c r="E1917" s="25">
        <v>136415.70000000001</v>
      </c>
      <c r="F1917" s="21">
        <v>0</v>
      </c>
      <c r="G1917" s="22">
        <f t="shared" si="29"/>
        <v>44599.199999999983</v>
      </c>
      <c r="H1917" s="21">
        <v>0</v>
      </c>
      <c r="I1917" s="21">
        <v>0</v>
      </c>
    </row>
    <row r="1918" spans="1:9" ht="15" x14ac:dyDescent="0.25">
      <c r="A1918" s="24" t="s">
        <v>2276</v>
      </c>
      <c r="B1918" s="20">
        <v>0</v>
      </c>
      <c r="C1918" s="21">
        <v>0</v>
      </c>
      <c r="D1918" s="25">
        <v>250486.50000000003</v>
      </c>
      <c r="E1918" s="25">
        <v>220986.00000000003</v>
      </c>
      <c r="F1918" s="21">
        <v>0</v>
      </c>
      <c r="G1918" s="22">
        <f t="shared" si="29"/>
        <v>29500.5</v>
      </c>
      <c r="H1918" s="21">
        <v>0</v>
      </c>
      <c r="I1918" s="21">
        <v>0</v>
      </c>
    </row>
    <row r="1919" spans="1:9" ht="15" x14ac:dyDescent="0.25">
      <c r="A1919" s="24" t="s">
        <v>2277</v>
      </c>
      <c r="B1919" s="20">
        <v>0</v>
      </c>
      <c r="C1919" s="21">
        <v>0</v>
      </c>
      <c r="D1919" s="25">
        <v>98021.000000000015</v>
      </c>
      <c r="E1919" s="25">
        <v>30073.25</v>
      </c>
      <c r="F1919" s="21">
        <v>0</v>
      </c>
      <c r="G1919" s="22">
        <f t="shared" si="29"/>
        <v>67947.750000000015</v>
      </c>
      <c r="H1919" s="21">
        <v>0</v>
      </c>
      <c r="I1919" s="21">
        <v>0</v>
      </c>
    </row>
    <row r="1920" spans="1:9" ht="15" x14ac:dyDescent="0.25">
      <c r="A1920" s="24" t="s">
        <v>2278</v>
      </c>
      <c r="B1920" s="20">
        <v>0</v>
      </c>
      <c r="C1920" s="21">
        <v>0</v>
      </c>
      <c r="D1920" s="25">
        <v>32181.82</v>
      </c>
      <c r="E1920" s="25">
        <v>3574.3</v>
      </c>
      <c r="F1920" s="21">
        <v>0</v>
      </c>
      <c r="G1920" s="22">
        <f t="shared" si="29"/>
        <v>28607.52</v>
      </c>
      <c r="H1920" s="21">
        <v>0</v>
      </c>
      <c r="I1920" s="21">
        <v>0</v>
      </c>
    </row>
    <row r="1921" spans="1:9" ht="15" x14ac:dyDescent="0.25">
      <c r="A1921" s="24" t="s">
        <v>2279</v>
      </c>
      <c r="B1921" s="20">
        <v>0</v>
      </c>
      <c r="C1921" s="21">
        <v>0</v>
      </c>
      <c r="D1921" s="25">
        <v>1146343.4999999998</v>
      </c>
      <c r="E1921" s="25">
        <v>724359.5</v>
      </c>
      <c r="F1921" s="21">
        <v>0</v>
      </c>
      <c r="G1921" s="22">
        <f t="shared" si="29"/>
        <v>421983.99999999977</v>
      </c>
      <c r="H1921" s="21">
        <v>0</v>
      </c>
      <c r="I1921" s="21">
        <v>0</v>
      </c>
    </row>
    <row r="1922" spans="1:9" ht="15" x14ac:dyDescent="0.25">
      <c r="A1922" s="24" t="s">
        <v>2280</v>
      </c>
      <c r="B1922" s="20">
        <v>0</v>
      </c>
      <c r="C1922" s="21">
        <v>0</v>
      </c>
      <c r="D1922" s="25">
        <v>597545.9600000002</v>
      </c>
      <c r="E1922" s="25">
        <v>486145.93000000005</v>
      </c>
      <c r="F1922" s="21">
        <v>0</v>
      </c>
      <c r="G1922" s="22">
        <f t="shared" si="29"/>
        <v>111400.03000000014</v>
      </c>
      <c r="H1922" s="21">
        <v>0</v>
      </c>
      <c r="I1922" s="21">
        <v>0</v>
      </c>
    </row>
    <row r="1923" spans="1:9" ht="15" x14ac:dyDescent="0.25">
      <c r="A1923" s="24" t="s">
        <v>2281</v>
      </c>
      <c r="B1923" s="20">
        <v>0</v>
      </c>
      <c r="C1923" s="21">
        <v>0</v>
      </c>
      <c r="D1923" s="25">
        <v>591066.70000000007</v>
      </c>
      <c r="E1923" s="25">
        <v>429649.10999999993</v>
      </c>
      <c r="F1923" s="21">
        <v>0</v>
      </c>
      <c r="G1923" s="22">
        <f t="shared" ref="G1923:G1986" si="30">D1923-E1923</f>
        <v>161417.59000000014</v>
      </c>
      <c r="H1923" s="21">
        <v>0</v>
      </c>
      <c r="I1923" s="21">
        <v>0</v>
      </c>
    </row>
    <row r="1924" spans="1:9" ht="15" x14ac:dyDescent="0.25">
      <c r="A1924" s="24" t="s">
        <v>2282</v>
      </c>
      <c r="B1924" s="20">
        <v>0</v>
      </c>
      <c r="C1924" s="21">
        <v>0</v>
      </c>
      <c r="D1924" s="25">
        <v>879200.05999999994</v>
      </c>
      <c r="E1924" s="25">
        <v>571466.45999999973</v>
      </c>
      <c r="F1924" s="21">
        <v>0</v>
      </c>
      <c r="G1924" s="22">
        <f t="shared" si="30"/>
        <v>307733.60000000021</v>
      </c>
      <c r="H1924" s="21">
        <v>0</v>
      </c>
      <c r="I1924" s="21">
        <v>0</v>
      </c>
    </row>
    <row r="1925" spans="1:9" ht="15" x14ac:dyDescent="0.25">
      <c r="A1925" s="24" t="s">
        <v>2283</v>
      </c>
      <c r="B1925" s="20">
        <v>0</v>
      </c>
      <c r="C1925" s="21">
        <v>0</v>
      </c>
      <c r="D1925" s="25">
        <v>808817.37000000034</v>
      </c>
      <c r="E1925" s="25">
        <v>660522.30000000028</v>
      </c>
      <c r="F1925" s="21">
        <v>0</v>
      </c>
      <c r="G1925" s="22">
        <f t="shared" si="30"/>
        <v>148295.07000000007</v>
      </c>
      <c r="H1925" s="21">
        <v>0</v>
      </c>
      <c r="I1925" s="21">
        <v>0</v>
      </c>
    </row>
    <row r="1926" spans="1:9" ht="15" x14ac:dyDescent="0.25">
      <c r="A1926" s="24" t="s">
        <v>2284</v>
      </c>
      <c r="B1926" s="20">
        <v>0</v>
      </c>
      <c r="C1926" s="21">
        <v>0</v>
      </c>
      <c r="D1926" s="25">
        <v>1660307.9000000008</v>
      </c>
      <c r="E1926" s="25">
        <v>1234769.8999999999</v>
      </c>
      <c r="F1926" s="21">
        <v>0</v>
      </c>
      <c r="G1926" s="22">
        <f t="shared" si="30"/>
        <v>425538.00000000093</v>
      </c>
      <c r="H1926" s="21">
        <v>0</v>
      </c>
      <c r="I1926" s="21">
        <v>0</v>
      </c>
    </row>
    <row r="1927" spans="1:9" ht="15" x14ac:dyDescent="0.25">
      <c r="A1927" s="24" t="s">
        <v>2285</v>
      </c>
      <c r="B1927" s="20">
        <v>0</v>
      </c>
      <c r="C1927" s="21">
        <v>0</v>
      </c>
      <c r="D1927" s="25">
        <v>1612880.9699999997</v>
      </c>
      <c r="E1927" s="25">
        <v>1249409.9000000001</v>
      </c>
      <c r="F1927" s="21">
        <v>0</v>
      </c>
      <c r="G1927" s="22">
        <f t="shared" si="30"/>
        <v>363471.0699999996</v>
      </c>
      <c r="H1927" s="21">
        <v>0</v>
      </c>
      <c r="I1927" s="21">
        <v>0</v>
      </c>
    </row>
    <row r="1928" spans="1:9" ht="15" x14ac:dyDescent="0.25">
      <c r="A1928" s="24" t="s">
        <v>2286</v>
      </c>
      <c r="B1928" s="20">
        <v>0</v>
      </c>
      <c r="C1928" s="21">
        <v>0</v>
      </c>
      <c r="D1928" s="25">
        <v>726170.49999999977</v>
      </c>
      <c r="E1928" s="25">
        <v>616670.93999999983</v>
      </c>
      <c r="F1928" s="21">
        <v>0</v>
      </c>
      <c r="G1928" s="22">
        <f t="shared" si="30"/>
        <v>109499.55999999994</v>
      </c>
      <c r="H1928" s="21">
        <v>0</v>
      </c>
      <c r="I1928" s="21">
        <v>0</v>
      </c>
    </row>
    <row r="1929" spans="1:9" ht="15" x14ac:dyDescent="0.25">
      <c r="A1929" s="24" t="s">
        <v>2287</v>
      </c>
      <c r="B1929" s="20">
        <v>0</v>
      </c>
      <c r="C1929" s="21">
        <v>0</v>
      </c>
      <c r="D1929" s="25">
        <v>726316.79999999993</v>
      </c>
      <c r="E1929" s="25">
        <v>580474.60000000033</v>
      </c>
      <c r="F1929" s="21">
        <v>0</v>
      </c>
      <c r="G1929" s="22">
        <f t="shared" si="30"/>
        <v>145842.1999999996</v>
      </c>
      <c r="H1929" s="21">
        <v>0</v>
      </c>
      <c r="I1929" s="21">
        <v>0</v>
      </c>
    </row>
    <row r="1930" spans="1:9" ht="15" x14ac:dyDescent="0.25">
      <c r="A1930" s="24" t="s">
        <v>2288</v>
      </c>
      <c r="B1930" s="20">
        <v>0</v>
      </c>
      <c r="C1930" s="21">
        <v>0</v>
      </c>
      <c r="D1930" s="25">
        <v>924866.79999999981</v>
      </c>
      <c r="E1930" s="25">
        <v>765241.29999999993</v>
      </c>
      <c r="F1930" s="21">
        <v>0</v>
      </c>
      <c r="G1930" s="22">
        <f t="shared" si="30"/>
        <v>159625.49999999988</v>
      </c>
      <c r="H1930" s="21">
        <v>0</v>
      </c>
      <c r="I1930" s="21">
        <v>0</v>
      </c>
    </row>
    <row r="1931" spans="1:9" ht="15" x14ac:dyDescent="0.25">
      <c r="A1931" s="24" t="s">
        <v>2289</v>
      </c>
      <c r="B1931" s="20">
        <v>0</v>
      </c>
      <c r="C1931" s="21">
        <v>0</v>
      </c>
      <c r="D1931" s="25">
        <v>674858.2</v>
      </c>
      <c r="E1931" s="25">
        <v>582523.49</v>
      </c>
      <c r="F1931" s="21">
        <v>0</v>
      </c>
      <c r="G1931" s="22">
        <f t="shared" si="30"/>
        <v>92334.709999999963</v>
      </c>
      <c r="H1931" s="21">
        <v>0</v>
      </c>
      <c r="I1931" s="21">
        <v>0</v>
      </c>
    </row>
    <row r="1932" spans="1:9" ht="15" x14ac:dyDescent="0.25">
      <c r="A1932" s="24" t="s">
        <v>2290</v>
      </c>
      <c r="B1932" s="20">
        <v>0</v>
      </c>
      <c r="C1932" s="21">
        <v>0</v>
      </c>
      <c r="D1932" s="25">
        <v>935755.70000000042</v>
      </c>
      <c r="E1932" s="25">
        <v>820336.00000000012</v>
      </c>
      <c r="F1932" s="21">
        <v>0</v>
      </c>
      <c r="G1932" s="22">
        <f t="shared" si="30"/>
        <v>115419.7000000003</v>
      </c>
      <c r="H1932" s="21">
        <v>0</v>
      </c>
      <c r="I1932" s="21">
        <v>0</v>
      </c>
    </row>
    <row r="1933" spans="1:9" ht="15" x14ac:dyDescent="0.25">
      <c r="A1933" s="24" t="s">
        <v>2291</v>
      </c>
      <c r="B1933" s="20">
        <v>0</v>
      </c>
      <c r="C1933" s="21">
        <v>0</v>
      </c>
      <c r="D1933" s="25">
        <v>713797.69999999984</v>
      </c>
      <c r="E1933" s="25">
        <v>546105.84999999986</v>
      </c>
      <c r="F1933" s="21">
        <v>0</v>
      </c>
      <c r="G1933" s="22">
        <f t="shared" si="30"/>
        <v>167691.84999999998</v>
      </c>
      <c r="H1933" s="21">
        <v>0</v>
      </c>
      <c r="I1933" s="21">
        <v>0</v>
      </c>
    </row>
    <row r="1934" spans="1:9" ht="15" x14ac:dyDescent="0.25">
      <c r="A1934" s="24" t="s">
        <v>2292</v>
      </c>
      <c r="B1934" s="20">
        <v>0</v>
      </c>
      <c r="C1934" s="21">
        <v>0</v>
      </c>
      <c r="D1934" s="25">
        <v>746527.09999999986</v>
      </c>
      <c r="E1934" s="25">
        <v>618323.94999999984</v>
      </c>
      <c r="F1934" s="21">
        <v>0</v>
      </c>
      <c r="G1934" s="22">
        <f t="shared" si="30"/>
        <v>128203.15000000002</v>
      </c>
      <c r="H1934" s="21">
        <v>0</v>
      </c>
      <c r="I1934" s="21">
        <v>0</v>
      </c>
    </row>
    <row r="1935" spans="1:9" ht="15" x14ac:dyDescent="0.25">
      <c r="A1935" s="24" t="s">
        <v>2293</v>
      </c>
      <c r="B1935" s="20">
        <v>0</v>
      </c>
      <c r="C1935" s="21">
        <v>0</v>
      </c>
      <c r="D1935" s="25">
        <v>61187.03</v>
      </c>
      <c r="E1935" s="25">
        <v>27768.000000000004</v>
      </c>
      <c r="F1935" s="21">
        <v>0</v>
      </c>
      <c r="G1935" s="22">
        <f t="shared" si="30"/>
        <v>33419.03</v>
      </c>
      <c r="H1935" s="21">
        <v>0</v>
      </c>
      <c r="I1935" s="21">
        <v>0</v>
      </c>
    </row>
    <row r="1936" spans="1:9" ht="15" x14ac:dyDescent="0.25">
      <c r="A1936" s="24" t="s">
        <v>2294</v>
      </c>
      <c r="B1936" s="20">
        <v>0</v>
      </c>
      <c r="C1936" s="21">
        <v>0</v>
      </c>
      <c r="D1936" s="25">
        <v>907645.19999999984</v>
      </c>
      <c r="E1936" s="25">
        <v>827604.59999999986</v>
      </c>
      <c r="F1936" s="21">
        <v>0</v>
      </c>
      <c r="G1936" s="22">
        <f t="shared" si="30"/>
        <v>80040.599999999977</v>
      </c>
      <c r="H1936" s="21">
        <v>0</v>
      </c>
      <c r="I1936" s="21">
        <v>0</v>
      </c>
    </row>
    <row r="1937" spans="1:9" ht="15" x14ac:dyDescent="0.25">
      <c r="A1937" s="24" t="s">
        <v>2295</v>
      </c>
      <c r="B1937" s="20">
        <v>0</v>
      </c>
      <c r="C1937" s="21">
        <v>0</v>
      </c>
      <c r="D1937" s="25">
        <v>697725.6</v>
      </c>
      <c r="E1937" s="25">
        <v>603652.53999999992</v>
      </c>
      <c r="F1937" s="21">
        <v>0</v>
      </c>
      <c r="G1937" s="22">
        <f t="shared" si="30"/>
        <v>94073.060000000056</v>
      </c>
      <c r="H1937" s="21">
        <v>0</v>
      </c>
      <c r="I1937" s="21">
        <v>0</v>
      </c>
    </row>
    <row r="1938" spans="1:9" ht="15" x14ac:dyDescent="0.25">
      <c r="A1938" s="24" t="s">
        <v>2296</v>
      </c>
      <c r="B1938" s="20">
        <v>0</v>
      </c>
      <c r="C1938" s="21">
        <v>0</v>
      </c>
      <c r="D1938" s="25">
        <v>721739.7</v>
      </c>
      <c r="E1938" s="25">
        <v>620825.96</v>
      </c>
      <c r="F1938" s="21">
        <v>0</v>
      </c>
      <c r="G1938" s="22">
        <f t="shared" si="30"/>
        <v>100913.73999999999</v>
      </c>
      <c r="H1938" s="21">
        <v>0</v>
      </c>
      <c r="I1938" s="21">
        <v>0</v>
      </c>
    </row>
    <row r="1939" spans="1:9" ht="15" x14ac:dyDescent="0.25">
      <c r="A1939" s="24" t="s">
        <v>2297</v>
      </c>
      <c r="B1939" s="20">
        <v>0</v>
      </c>
      <c r="C1939" s="21">
        <v>0</v>
      </c>
      <c r="D1939" s="25">
        <v>447855.00000000006</v>
      </c>
      <c r="E1939" s="25">
        <v>405570.4</v>
      </c>
      <c r="F1939" s="21">
        <v>0</v>
      </c>
      <c r="G1939" s="22">
        <f t="shared" si="30"/>
        <v>42284.600000000035</v>
      </c>
      <c r="H1939" s="21">
        <v>0</v>
      </c>
      <c r="I1939" s="21">
        <v>0</v>
      </c>
    </row>
    <row r="1940" spans="1:9" ht="15" x14ac:dyDescent="0.25">
      <c r="A1940" s="24" t="s">
        <v>2298</v>
      </c>
      <c r="B1940" s="20">
        <v>0</v>
      </c>
      <c r="C1940" s="21">
        <v>0</v>
      </c>
      <c r="D1940" s="25">
        <v>736704.09999999974</v>
      </c>
      <c r="E1940" s="25">
        <v>606634.19999999995</v>
      </c>
      <c r="F1940" s="21">
        <v>0</v>
      </c>
      <c r="G1940" s="22">
        <f t="shared" si="30"/>
        <v>130069.89999999979</v>
      </c>
      <c r="H1940" s="21">
        <v>0</v>
      </c>
      <c r="I1940" s="21">
        <v>0</v>
      </c>
    </row>
    <row r="1941" spans="1:9" ht="15" x14ac:dyDescent="0.25">
      <c r="A1941" s="24" t="s">
        <v>2299</v>
      </c>
      <c r="B1941" s="20">
        <v>0</v>
      </c>
      <c r="C1941" s="21">
        <v>0</v>
      </c>
      <c r="D1941" s="25">
        <v>1142345.1000000001</v>
      </c>
      <c r="E1941" s="25">
        <v>993148.49999999977</v>
      </c>
      <c r="F1941" s="21">
        <v>0</v>
      </c>
      <c r="G1941" s="22">
        <f t="shared" si="30"/>
        <v>149196.60000000033</v>
      </c>
      <c r="H1941" s="21">
        <v>0</v>
      </c>
      <c r="I1941" s="21">
        <v>0</v>
      </c>
    </row>
    <row r="1942" spans="1:9" ht="15" x14ac:dyDescent="0.25">
      <c r="A1942" s="24" t="s">
        <v>2300</v>
      </c>
      <c r="B1942" s="20">
        <v>0</v>
      </c>
      <c r="C1942" s="21">
        <v>0</v>
      </c>
      <c r="D1942" s="25">
        <v>842609.78999999992</v>
      </c>
      <c r="E1942" s="25">
        <v>739190.29</v>
      </c>
      <c r="F1942" s="21">
        <v>0</v>
      </c>
      <c r="G1942" s="22">
        <f t="shared" si="30"/>
        <v>103419.49999999988</v>
      </c>
      <c r="H1942" s="21">
        <v>0</v>
      </c>
      <c r="I1942" s="21">
        <v>0</v>
      </c>
    </row>
    <row r="1943" spans="1:9" ht="15" x14ac:dyDescent="0.25">
      <c r="A1943" s="24" t="s">
        <v>2301</v>
      </c>
      <c r="B1943" s="20">
        <v>0</v>
      </c>
      <c r="C1943" s="21">
        <v>0</v>
      </c>
      <c r="D1943" s="25">
        <v>4068660.7700000005</v>
      </c>
      <c r="E1943" s="25">
        <v>2050003.9300000004</v>
      </c>
      <c r="F1943" s="21">
        <v>0</v>
      </c>
      <c r="G1943" s="22">
        <f t="shared" si="30"/>
        <v>2018656.84</v>
      </c>
      <c r="H1943" s="21">
        <v>0</v>
      </c>
      <c r="I1943" s="21">
        <v>0</v>
      </c>
    </row>
    <row r="1944" spans="1:9" ht="15" x14ac:dyDescent="0.25">
      <c r="A1944" s="24" t="s">
        <v>2302</v>
      </c>
      <c r="B1944" s="20">
        <v>0</v>
      </c>
      <c r="C1944" s="21">
        <v>0</v>
      </c>
      <c r="D1944" s="25">
        <v>96269.11</v>
      </c>
      <c r="E1944" s="25">
        <v>19541.310000000001</v>
      </c>
      <c r="F1944" s="21">
        <v>0</v>
      </c>
      <c r="G1944" s="22">
        <f t="shared" si="30"/>
        <v>76727.8</v>
      </c>
      <c r="H1944" s="21">
        <v>0</v>
      </c>
      <c r="I1944" s="21">
        <v>0</v>
      </c>
    </row>
    <row r="1945" spans="1:9" ht="15" x14ac:dyDescent="0.25">
      <c r="A1945" s="24" t="s">
        <v>2303</v>
      </c>
      <c r="B1945" s="20">
        <v>0</v>
      </c>
      <c r="C1945" s="21">
        <v>0</v>
      </c>
      <c r="D1945" s="25">
        <v>79942.500000000015</v>
      </c>
      <c r="E1945" s="25">
        <v>4342.01</v>
      </c>
      <c r="F1945" s="21">
        <v>0</v>
      </c>
      <c r="G1945" s="22">
        <f t="shared" si="30"/>
        <v>75600.49000000002</v>
      </c>
      <c r="H1945" s="21">
        <v>0</v>
      </c>
      <c r="I1945" s="21">
        <v>0</v>
      </c>
    </row>
    <row r="1946" spans="1:9" ht="15" x14ac:dyDescent="0.25">
      <c r="A1946" s="24" t="s">
        <v>2304</v>
      </c>
      <c r="B1946" s="20">
        <v>0</v>
      </c>
      <c r="C1946" s="21">
        <v>0</v>
      </c>
      <c r="D1946" s="25">
        <v>16887.2</v>
      </c>
      <c r="E1946" s="25">
        <v>100.8</v>
      </c>
      <c r="F1946" s="21">
        <v>0</v>
      </c>
      <c r="G1946" s="22">
        <f t="shared" si="30"/>
        <v>16786.400000000001</v>
      </c>
      <c r="H1946" s="21">
        <v>0</v>
      </c>
      <c r="I1946" s="21">
        <v>0</v>
      </c>
    </row>
    <row r="1947" spans="1:9" ht="15" x14ac:dyDescent="0.25">
      <c r="A1947" s="24" t="s">
        <v>2305</v>
      </c>
      <c r="B1947" s="20">
        <v>0</v>
      </c>
      <c r="C1947" s="21">
        <v>0</v>
      </c>
      <c r="D1947" s="25">
        <v>2166127.689999999</v>
      </c>
      <c r="E1947" s="25">
        <v>1824553.5799999994</v>
      </c>
      <c r="F1947" s="21">
        <v>0</v>
      </c>
      <c r="G1947" s="22">
        <f t="shared" si="30"/>
        <v>341574.10999999964</v>
      </c>
      <c r="H1947" s="21">
        <v>0</v>
      </c>
      <c r="I1947" s="21">
        <v>0</v>
      </c>
    </row>
    <row r="1948" spans="1:9" ht="15" x14ac:dyDescent="0.25">
      <c r="A1948" s="24" t="s">
        <v>2306</v>
      </c>
      <c r="B1948" s="20">
        <v>0</v>
      </c>
      <c r="C1948" s="21">
        <v>0</v>
      </c>
      <c r="D1948" s="25">
        <v>470112.90000000008</v>
      </c>
      <c r="E1948" s="25">
        <v>394200.3000000001</v>
      </c>
      <c r="F1948" s="21">
        <v>0</v>
      </c>
      <c r="G1948" s="22">
        <f t="shared" si="30"/>
        <v>75912.599999999977</v>
      </c>
      <c r="H1948" s="21">
        <v>0</v>
      </c>
      <c r="I1948" s="21">
        <v>0</v>
      </c>
    </row>
    <row r="1949" spans="1:9" ht="15" x14ac:dyDescent="0.25">
      <c r="A1949" s="24" t="s">
        <v>2307</v>
      </c>
      <c r="B1949" s="20">
        <v>0</v>
      </c>
      <c r="C1949" s="21">
        <v>0</v>
      </c>
      <c r="D1949" s="25">
        <v>481285.1999999999</v>
      </c>
      <c r="E1949" s="25">
        <v>346414.67</v>
      </c>
      <c r="F1949" s="21">
        <v>0</v>
      </c>
      <c r="G1949" s="22">
        <f t="shared" si="30"/>
        <v>134870.52999999991</v>
      </c>
      <c r="H1949" s="21">
        <v>0</v>
      </c>
      <c r="I1949" s="21">
        <v>0</v>
      </c>
    </row>
    <row r="1950" spans="1:9" ht="15" x14ac:dyDescent="0.25">
      <c r="A1950" s="24" t="s">
        <v>2308</v>
      </c>
      <c r="B1950" s="20">
        <v>0</v>
      </c>
      <c r="C1950" s="21">
        <v>0</v>
      </c>
      <c r="D1950" s="25">
        <v>463478.40000000014</v>
      </c>
      <c r="E1950" s="25">
        <v>414506.70000000007</v>
      </c>
      <c r="F1950" s="21">
        <v>0</v>
      </c>
      <c r="G1950" s="22">
        <f t="shared" si="30"/>
        <v>48971.70000000007</v>
      </c>
      <c r="H1950" s="21">
        <v>0</v>
      </c>
      <c r="I1950" s="21">
        <v>0</v>
      </c>
    </row>
    <row r="1951" spans="1:9" ht="15" x14ac:dyDescent="0.25">
      <c r="A1951" s="24" t="s">
        <v>2309</v>
      </c>
      <c r="B1951" s="20">
        <v>0</v>
      </c>
      <c r="C1951" s="21">
        <v>0</v>
      </c>
      <c r="D1951" s="25">
        <v>741573.80000000028</v>
      </c>
      <c r="E1951" s="25">
        <v>607053.80000000005</v>
      </c>
      <c r="F1951" s="21">
        <v>0</v>
      </c>
      <c r="G1951" s="22">
        <f t="shared" si="30"/>
        <v>134520.00000000023</v>
      </c>
      <c r="H1951" s="21">
        <v>0</v>
      </c>
      <c r="I1951" s="21">
        <v>0</v>
      </c>
    </row>
    <row r="1952" spans="1:9" ht="15" x14ac:dyDescent="0.25">
      <c r="A1952" s="24" t="s">
        <v>2310</v>
      </c>
      <c r="B1952" s="20">
        <v>0</v>
      </c>
      <c r="C1952" s="21">
        <v>0</v>
      </c>
      <c r="D1952" s="25">
        <v>726181.68999999983</v>
      </c>
      <c r="E1952" s="25">
        <v>663686.0199999999</v>
      </c>
      <c r="F1952" s="21">
        <v>0</v>
      </c>
      <c r="G1952" s="22">
        <f t="shared" si="30"/>
        <v>62495.669999999925</v>
      </c>
      <c r="H1952" s="21">
        <v>0</v>
      </c>
      <c r="I1952" s="21">
        <v>0</v>
      </c>
    </row>
    <row r="1953" spans="1:9" ht="15" x14ac:dyDescent="0.25">
      <c r="A1953" s="24" t="s">
        <v>2311</v>
      </c>
      <c r="B1953" s="20">
        <v>0</v>
      </c>
      <c r="C1953" s="21">
        <v>0</v>
      </c>
      <c r="D1953" s="25">
        <v>7858.4</v>
      </c>
      <c r="E1953" s="25">
        <v>0</v>
      </c>
      <c r="F1953" s="21">
        <v>0</v>
      </c>
      <c r="G1953" s="22">
        <f t="shared" si="30"/>
        <v>7858.4</v>
      </c>
      <c r="H1953" s="21">
        <v>0</v>
      </c>
      <c r="I1953" s="21">
        <v>0</v>
      </c>
    </row>
    <row r="1954" spans="1:9" ht="15" x14ac:dyDescent="0.25">
      <c r="A1954" s="24" t="s">
        <v>2312</v>
      </c>
      <c r="B1954" s="20">
        <v>0</v>
      </c>
      <c r="C1954" s="21">
        <v>0</v>
      </c>
      <c r="D1954" s="25">
        <v>4138.2</v>
      </c>
      <c r="E1954" s="25">
        <v>0</v>
      </c>
      <c r="F1954" s="21">
        <v>0</v>
      </c>
      <c r="G1954" s="22">
        <f t="shared" si="30"/>
        <v>4138.2</v>
      </c>
      <c r="H1954" s="21">
        <v>0</v>
      </c>
      <c r="I1954" s="21">
        <v>0</v>
      </c>
    </row>
    <row r="1955" spans="1:9" ht="15" x14ac:dyDescent="0.25">
      <c r="A1955" s="24" t="s">
        <v>2313</v>
      </c>
      <c r="B1955" s="20">
        <v>0</v>
      </c>
      <c r="C1955" s="21">
        <v>0</v>
      </c>
      <c r="D1955" s="25">
        <v>648463.81999999972</v>
      </c>
      <c r="E1955" s="25">
        <v>537766.92999999993</v>
      </c>
      <c r="F1955" s="21">
        <v>0</v>
      </c>
      <c r="G1955" s="22">
        <f t="shared" si="30"/>
        <v>110696.88999999978</v>
      </c>
      <c r="H1955" s="21">
        <v>0</v>
      </c>
      <c r="I1955" s="21">
        <v>0</v>
      </c>
    </row>
    <row r="1956" spans="1:9" ht="15" x14ac:dyDescent="0.25">
      <c r="A1956" s="24" t="s">
        <v>2314</v>
      </c>
      <c r="B1956" s="20">
        <v>0</v>
      </c>
      <c r="C1956" s="21">
        <v>0</v>
      </c>
      <c r="D1956" s="25">
        <v>19228</v>
      </c>
      <c r="E1956" s="25">
        <v>125.2</v>
      </c>
      <c r="F1956" s="21">
        <v>0</v>
      </c>
      <c r="G1956" s="22">
        <f t="shared" si="30"/>
        <v>19102.8</v>
      </c>
      <c r="H1956" s="21">
        <v>0</v>
      </c>
      <c r="I1956" s="21">
        <v>0</v>
      </c>
    </row>
    <row r="1957" spans="1:9" ht="15" x14ac:dyDescent="0.25">
      <c r="A1957" s="24" t="s">
        <v>2315</v>
      </c>
      <c r="B1957" s="20">
        <v>0</v>
      </c>
      <c r="C1957" s="21">
        <v>0</v>
      </c>
      <c r="D1957" s="25">
        <v>829604.60000000021</v>
      </c>
      <c r="E1957" s="25">
        <v>614335.51000000013</v>
      </c>
      <c r="F1957" s="21">
        <v>0</v>
      </c>
      <c r="G1957" s="22">
        <f t="shared" si="30"/>
        <v>215269.09000000008</v>
      </c>
      <c r="H1957" s="21">
        <v>0</v>
      </c>
      <c r="I1957" s="21">
        <v>0</v>
      </c>
    </row>
    <row r="1958" spans="1:9" ht="15" x14ac:dyDescent="0.25">
      <c r="A1958" s="24" t="s">
        <v>2316</v>
      </c>
      <c r="B1958" s="20">
        <v>0</v>
      </c>
      <c r="C1958" s="21">
        <v>0</v>
      </c>
      <c r="D1958" s="25">
        <v>572765.5</v>
      </c>
      <c r="E1958" s="25">
        <v>411317.54</v>
      </c>
      <c r="F1958" s="21">
        <v>0</v>
      </c>
      <c r="G1958" s="22">
        <f t="shared" si="30"/>
        <v>161447.96000000002</v>
      </c>
      <c r="H1958" s="21">
        <v>0</v>
      </c>
      <c r="I1958" s="21">
        <v>0</v>
      </c>
    </row>
    <row r="1959" spans="1:9" ht="15" x14ac:dyDescent="0.25">
      <c r="A1959" s="24" t="s">
        <v>2317</v>
      </c>
      <c r="B1959" s="20">
        <v>0</v>
      </c>
      <c r="C1959" s="21">
        <v>0</v>
      </c>
      <c r="D1959" s="25">
        <v>853681.40000000014</v>
      </c>
      <c r="E1959" s="25">
        <v>646589.74</v>
      </c>
      <c r="F1959" s="21">
        <v>0</v>
      </c>
      <c r="G1959" s="22">
        <f t="shared" si="30"/>
        <v>207091.66000000015</v>
      </c>
      <c r="H1959" s="21">
        <v>0</v>
      </c>
      <c r="I1959" s="21">
        <v>0</v>
      </c>
    </row>
    <row r="1960" spans="1:9" ht="15" x14ac:dyDescent="0.25">
      <c r="A1960" s="24" t="s">
        <v>2318</v>
      </c>
      <c r="B1960" s="20">
        <v>0</v>
      </c>
      <c r="C1960" s="21">
        <v>0</v>
      </c>
      <c r="D1960" s="25">
        <v>664536.4</v>
      </c>
      <c r="E1960" s="25">
        <v>513739.99999999994</v>
      </c>
      <c r="F1960" s="21">
        <v>0</v>
      </c>
      <c r="G1960" s="22">
        <f t="shared" si="30"/>
        <v>150796.40000000008</v>
      </c>
      <c r="H1960" s="21">
        <v>0</v>
      </c>
      <c r="I1960" s="21">
        <v>0</v>
      </c>
    </row>
    <row r="1961" spans="1:9" ht="15" x14ac:dyDescent="0.25">
      <c r="A1961" s="24" t="s">
        <v>2319</v>
      </c>
      <c r="B1961" s="20">
        <v>0</v>
      </c>
      <c r="C1961" s="21">
        <v>0</v>
      </c>
      <c r="D1961" s="25">
        <v>379376.8</v>
      </c>
      <c r="E1961" s="25">
        <v>258647.11</v>
      </c>
      <c r="F1961" s="21">
        <v>0</v>
      </c>
      <c r="G1961" s="22">
        <f t="shared" si="30"/>
        <v>120729.69</v>
      </c>
      <c r="H1961" s="21">
        <v>0</v>
      </c>
      <c r="I1961" s="21">
        <v>0</v>
      </c>
    </row>
    <row r="1962" spans="1:9" ht="15" x14ac:dyDescent="0.25">
      <c r="A1962" s="24" t="s">
        <v>2320</v>
      </c>
      <c r="B1962" s="20">
        <v>0</v>
      </c>
      <c r="C1962" s="21">
        <v>0</v>
      </c>
      <c r="D1962" s="25">
        <v>317120.65000000002</v>
      </c>
      <c r="E1962" s="25">
        <v>278583.34999999998</v>
      </c>
      <c r="F1962" s="21">
        <v>0</v>
      </c>
      <c r="G1962" s="22">
        <f t="shared" si="30"/>
        <v>38537.300000000047</v>
      </c>
      <c r="H1962" s="21">
        <v>0</v>
      </c>
      <c r="I1962" s="21">
        <v>0</v>
      </c>
    </row>
    <row r="1963" spans="1:9" ht="15" x14ac:dyDescent="0.25">
      <c r="A1963" s="24" t="s">
        <v>2321</v>
      </c>
      <c r="B1963" s="20">
        <v>0</v>
      </c>
      <c r="C1963" s="21">
        <v>0</v>
      </c>
      <c r="D1963" s="25">
        <v>380588.99999999988</v>
      </c>
      <c r="E1963" s="25">
        <v>330085.49999999994</v>
      </c>
      <c r="F1963" s="21">
        <v>0</v>
      </c>
      <c r="G1963" s="22">
        <f t="shared" si="30"/>
        <v>50503.499999999942</v>
      </c>
      <c r="H1963" s="21">
        <v>0</v>
      </c>
      <c r="I1963" s="21">
        <v>0</v>
      </c>
    </row>
    <row r="1964" spans="1:9" ht="15" x14ac:dyDescent="0.25">
      <c r="A1964" s="24" t="s">
        <v>2322</v>
      </c>
      <c r="B1964" s="20">
        <v>0</v>
      </c>
      <c r="C1964" s="21">
        <v>0</v>
      </c>
      <c r="D1964" s="25">
        <v>513638.39999999991</v>
      </c>
      <c r="E1964" s="25">
        <v>419616.60000000003</v>
      </c>
      <c r="F1964" s="21">
        <v>0</v>
      </c>
      <c r="G1964" s="22">
        <f t="shared" si="30"/>
        <v>94021.799999999872</v>
      </c>
      <c r="H1964" s="21">
        <v>0</v>
      </c>
      <c r="I1964" s="21">
        <v>0</v>
      </c>
    </row>
    <row r="1965" spans="1:9" ht="15" x14ac:dyDescent="0.25">
      <c r="A1965" s="24" t="s">
        <v>2323</v>
      </c>
      <c r="B1965" s="20">
        <v>0</v>
      </c>
      <c r="C1965" s="21">
        <v>0</v>
      </c>
      <c r="D1965" s="25">
        <v>641964.39999999991</v>
      </c>
      <c r="E1965" s="25">
        <v>539253.0299999998</v>
      </c>
      <c r="F1965" s="21">
        <v>0</v>
      </c>
      <c r="G1965" s="22">
        <f t="shared" si="30"/>
        <v>102711.37000000011</v>
      </c>
      <c r="H1965" s="21">
        <v>0</v>
      </c>
      <c r="I1965" s="21">
        <v>0</v>
      </c>
    </row>
    <row r="1966" spans="1:9" ht="15" x14ac:dyDescent="0.25">
      <c r="A1966" s="24" t="s">
        <v>2324</v>
      </c>
      <c r="B1966" s="20">
        <v>0</v>
      </c>
      <c r="C1966" s="21">
        <v>0</v>
      </c>
      <c r="D1966" s="25">
        <v>636948.4</v>
      </c>
      <c r="E1966" s="25">
        <v>520683.59999999986</v>
      </c>
      <c r="F1966" s="21">
        <v>0</v>
      </c>
      <c r="G1966" s="22">
        <f t="shared" si="30"/>
        <v>116264.80000000016</v>
      </c>
      <c r="H1966" s="21">
        <v>0</v>
      </c>
      <c r="I1966" s="21">
        <v>0</v>
      </c>
    </row>
    <row r="1967" spans="1:9" ht="15" x14ac:dyDescent="0.25">
      <c r="A1967" s="24" t="s">
        <v>2325</v>
      </c>
      <c r="B1967" s="20">
        <v>0</v>
      </c>
      <c r="C1967" s="21">
        <v>0</v>
      </c>
      <c r="D1967" s="25">
        <v>276966.8</v>
      </c>
      <c r="E1967" s="25">
        <v>230905.4</v>
      </c>
      <c r="F1967" s="21">
        <v>0</v>
      </c>
      <c r="G1967" s="22">
        <f t="shared" si="30"/>
        <v>46061.399999999994</v>
      </c>
      <c r="H1967" s="21">
        <v>0</v>
      </c>
      <c r="I1967" s="21">
        <v>0</v>
      </c>
    </row>
    <row r="1968" spans="1:9" ht="15" x14ac:dyDescent="0.25">
      <c r="A1968" s="24" t="s">
        <v>2326</v>
      </c>
      <c r="B1968" s="20">
        <v>0</v>
      </c>
      <c r="C1968" s="21">
        <v>0</v>
      </c>
      <c r="D1968" s="25">
        <v>117834.19999999998</v>
      </c>
      <c r="E1968" s="25">
        <v>83793.399999999994</v>
      </c>
      <c r="F1968" s="21">
        <v>0</v>
      </c>
      <c r="G1968" s="22">
        <f t="shared" si="30"/>
        <v>34040.799999999988</v>
      </c>
      <c r="H1968" s="21">
        <v>0</v>
      </c>
      <c r="I1968" s="21">
        <v>0</v>
      </c>
    </row>
    <row r="1969" spans="1:9" ht="15" x14ac:dyDescent="0.25">
      <c r="A1969" s="24" t="s">
        <v>2327</v>
      </c>
      <c r="B1969" s="20">
        <v>0</v>
      </c>
      <c r="C1969" s="21">
        <v>0</v>
      </c>
      <c r="D1969" s="25">
        <v>108035.09999999999</v>
      </c>
      <c r="E1969" s="25">
        <v>36061.300000000003</v>
      </c>
      <c r="F1969" s="21">
        <v>0</v>
      </c>
      <c r="G1969" s="22">
        <f t="shared" si="30"/>
        <v>71973.799999999988</v>
      </c>
      <c r="H1969" s="21">
        <v>0</v>
      </c>
      <c r="I1969" s="21">
        <v>0</v>
      </c>
    </row>
    <row r="1970" spans="1:9" ht="15" x14ac:dyDescent="0.25">
      <c r="A1970" s="24" t="s">
        <v>2328</v>
      </c>
      <c r="B1970" s="20">
        <v>0</v>
      </c>
      <c r="C1970" s="21">
        <v>0</v>
      </c>
      <c r="D1970" s="25">
        <v>23178.1</v>
      </c>
      <c r="E1970" s="25">
        <v>0</v>
      </c>
      <c r="F1970" s="21">
        <v>0</v>
      </c>
      <c r="G1970" s="22">
        <f t="shared" si="30"/>
        <v>23178.1</v>
      </c>
      <c r="H1970" s="21">
        <v>0</v>
      </c>
      <c r="I1970" s="21">
        <v>0</v>
      </c>
    </row>
    <row r="1971" spans="1:9" ht="15" x14ac:dyDescent="0.25">
      <c r="A1971" s="24" t="s">
        <v>2329</v>
      </c>
      <c r="B1971" s="20">
        <v>0</v>
      </c>
      <c r="C1971" s="21">
        <v>0</v>
      </c>
      <c r="D1971" s="25">
        <v>658768</v>
      </c>
      <c r="E1971" s="25">
        <v>537060.76</v>
      </c>
      <c r="F1971" s="21">
        <v>0</v>
      </c>
      <c r="G1971" s="22">
        <f t="shared" si="30"/>
        <v>121707.23999999999</v>
      </c>
      <c r="H1971" s="21">
        <v>0</v>
      </c>
      <c r="I1971" s="21">
        <v>0</v>
      </c>
    </row>
    <row r="1972" spans="1:9" ht="15" x14ac:dyDescent="0.25">
      <c r="A1972" s="24" t="s">
        <v>2330</v>
      </c>
      <c r="B1972" s="20">
        <v>0</v>
      </c>
      <c r="C1972" s="21">
        <v>0</v>
      </c>
      <c r="D1972" s="25">
        <v>650721.49999999965</v>
      </c>
      <c r="E1972" s="25">
        <v>575925.14999999967</v>
      </c>
      <c r="F1972" s="21">
        <v>0</v>
      </c>
      <c r="G1972" s="22">
        <f t="shared" si="30"/>
        <v>74796.349999999977</v>
      </c>
      <c r="H1972" s="21">
        <v>0</v>
      </c>
      <c r="I1972" s="21">
        <v>0</v>
      </c>
    </row>
    <row r="1973" spans="1:9" ht="15" x14ac:dyDescent="0.25">
      <c r="A1973" s="24" t="s">
        <v>2331</v>
      </c>
      <c r="B1973" s="20">
        <v>0</v>
      </c>
      <c r="C1973" s="21">
        <v>0</v>
      </c>
      <c r="D1973" s="25">
        <v>141009.20999999996</v>
      </c>
      <c r="E1973" s="25">
        <v>21008.81</v>
      </c>
      <c r="F1973" s="21">
        <v>0</v>
      </c>
      <c r="G1973" s="22">
        <f t="shared" si="30"/>
        <v>120000.39999999997</v>
      </c>
      <c r="H1973" s="21">
        <v>0</v>
      </c>
      <c r="I1973" s="21">
        <v>0</v>
      </c>
    </row>
    <row r="1974" spans="1:9" ht="15" x14ac:dyDescent="0.25">
      <c r="A1974" s="24" t="s">
        <v>2332</v>
      </c>
      <c r="B1974" s="20">
        <v>0</v>
      </c>
      <c r="C1974" s="21">
        <v>0</v>
      </c>
      <c r="D1974" s="25">
        <v>429933.89999999991</v>
      </c>
      <c r="E1974" s="25">
        <v>335177.95</v>
      </c>
      <c r="F1974" s="21">
        <v>0</v>
      </c>
      <c r="G1974" s="22">
        <f t="shared" si="30"/>
        <v>94755.949999999895</v>
      </c>
      <c r="H1974" s="21">
        <v>0</v>
      </c>
      <c r="I1974" s="21">
        <v>0</v>
      </c>
    </row>
    <row r="1975" spans="1:9" ht="15" x14ac:dyDescent="0.25">
      <c r="A1975" s="24" t="s">
        <v>2333</v>
      </c>
      <c r="B1975" s="20">
        <v>0</v>
      </c>
      <c r="C1975" s="21">
        <v>0</v>
      </c>
      <c r="D1975" s="25">
        <v>693190.20000000007</v>
      </c>
      <c r="E1975" s="25">
        <v>584460.20000000007</v>
      </c>
      <c r="F1975" s="21">
        <v>0</v>
      </c>
      <c r="G1975" s="22">
        <f t="shared" si="30"/>
        <v>108730</v>
      </c>
      <c r="H1975" s="21">
        <v>0</v>
      </c>
      <c r="I1975" s="21">
        <v>0</v>
      </c>
    </row>
    <row r="1976" spans="1:9" ht="15" x14ac:dyDescent="0.25">
      <c r="A1976" s="24" t="s">
        <v>2334</v>
      </c>
      <c r="B1976" s="20">
        <v>0</v>
      </c>
      <c r="C1976" s="21">
        <v>0</v>
      </c>
      <c r="D1976" s="25">
        <v>679020.09999999986</v>
      </c>
      <c r="E1976" s="25">
        <v>597340.19999999995</v>
      </c>
      <c r="F1976" s="21">
        <v>0</v>
      </c>
      <c r="G1976" s="22">
        <f t="shared" si="30"/>
        <v>81679.899999999907</v>
      </c>
      <c r="H1976" s="21">
        <v>0</v>
      </c>
      <c r="I1976" s="21">
        <v>0</v>
      </c>
    </row>
    <row r="1977" spans="1:9" ht="15" x14ac:dyDescent="0.25">
      <c r="A1977" s="24" t="s">
        <v>2335</v>
      </c>
      <c r="B1977" s="20">
        <v>0</v>
      </c>
      <c r="C1977" s="21">
        <v>0</v>
      </c>
      <c r="D1977" s="25">
        <v>497939.1</v>
      </c>
      <c r="E1977" s="25">
        <v>310306.34999999998</v>
      </c>
      <c r="F1977" s="21">
        <v>0</v>
      </c>
      <c r="G1977" s="22">
        <f t="shared" si="30"/>
        <v>187632.75</v>
      </c>
      <c r="H1977" s="21">
        <v>0</v>
      </c>
      <c r="I1977" s="21">
        <v>0</v>
      </c>
    </row>
    <row r="1978" spans="1:9" ht="15" x14ac:dyDescent="0.25">
      <c r="A1978" s="24" t="s">
        <v>2336</v>
      </c>
      <c r="B1978" s="20">
        <v>0</v>
      </c>
      <c r="C1978" s="21">
        <v>0</v>
      </c>
      <c r="D1978" s="25">
        <v>531810.79999999981</v>
      </c>
      <c r="E1978" s="25">
        <v>438103</v>
      </c>
      <c r="F1978" s="21">
        <v>0</v>
      </c>
      <c r="G1978" s="22">
        <f t="shared" si="30"/>
        <v>93707.799999999814</v>
      </c>
      <c r="H1978" s="21">
        <v>0</v>
      </c>
      <c r="I1978" s="21">
        <v>0</v>
      </c>
    </row>
    <row r="1979" spans="1:9" ht="15" x14ac:dyDescent="0.25">
      <c r="A1979" s="24" t="s">
        <v>2337</v>
      </c>
      <c r="B1979" s="20">
        <v>0</v>
      </c>
      <c r="C1979" s="21">
        <v>0</v>
      </c>
      <c r="D1979" s="25">
        <v>519865.29999999993</v>
      </c>
      <c r="E1979" s="25">
        <v>433447.1</v>
      </c>
      <c r="F1979" s="21">
        <v>0</v>
      </c>
      <c r="G1979" s="22">
        <f t="shared" si="30"/>
        <v>86418.199999999953</v>
      </c>
      <c r="H1979" s="21">
        <v>0</v>
      </c>
      <c r="I1979" s="21">
        <v>0</v>
      </c>
    </row>
    <row r="1980" spans="1:9" ht="15" x14ac:dyDescent="0.25">
      <c r="A1980" s="24" t="s">
        <v>2338</v>
      </c>
      <c r="B1980" s="20">
        <v>0</v>
      </c>
      <c r="C1980" s="21">
        <v>0</v>
      </c>
      <c r="D1980" s="25">
        <v>392191.85000000009</v>
      </c>
      <c r="E1980" s="25">
        <v>199666.61999999997</v>
      </c>
      <c r="F1980" s="21">
        <v>0</v>
      </c>
      <c r="G1980" s="22">
        <f t="shared" si="30"/>
        <v>192525.23000000013</v>
      </c>
      <c r="H1980" s="21">
        <v>0</v>
      </c>
      <c r="I1980" s="21">
        <v>0</v>
      </c>
    </row>
    <row r="1981" spans="1:9" ht="15" x14ac:dyDescent="0.25">
      <c r="A1981" s="24" t="s">
        <v>2339</v>
      </c>
      <c r="B1981" s="20">
        <v>0</v>
      </c>
      <c r="C1981" s="21">
        <v>0</v>
      </c>
      <c r="D1981" s="25">
        <v>585011.22999999975</v>
      </c>
      <c r="E1981" s="25">
        <v>324583.71000000002</v>
      </c>
      <c r="F1981" s="21">
        <v>0</v>
      </c>
      <c r="G1981" s="22">
        <f t="shared" si="30"/>
        <v>260427.51999999973</v>
      </c>
      <c r="H1981" s="21">
        <v>0</v>
      </c>
      <c r="I1981" s="21">
        <v>0</v>
      </c>
    </row>
    <row r="1982" spans="1:9" ht="15" x14ac:dyDescent="0.25">
      <c r="A1982" s="24" t="s">
        <v>2340</v>
      </c>
      <c r="B1982" s="20">
        <v>0</v>
      </c>
      <c r="C1982" s="21">
        <v>0</v>
      </c>
      <c r="D1982" s="25">
        <v>718939.09999999986</v>
      </c>
      <c r="E1982" s="25">
        <v>549373.89999999991</v>
      </c>
      <c r="F1982" s="21">
        <v>0</v>
      </c>
      <c r="G1982" s="22">
        <f t="shared" si="30"/>
        <v>169565.19999999995</v>
      </c>
      <c r="H1982" s="21">
        <v>0</v>
      </c>
      <c r="I1982" s="21">
        <v>0</v>
      </c>
    </row>
    <row r="1983" spans="1:9" ht="15" x14ac:dyDescent="0.25">
      <c r="A1983" s="24" t="s">
        <v>2341</v>
      </c>
      <c r="B1983" s="20">
        <v>0</v>
      </c>
      <c r="C1983" s="21">
        <v>0</v>
      </c>
      <c r="D1983" s="25">
        <v>538527.90000000014</v>
      </c>
      <c r="E1983" s="25">
        <v>424047.99000000017</v>
      </c>
      <c r="F1983" s="21">
        <v>0</v>
      </c>
      <c r="G1983" s="22">
        <f t="shared" si="30"/>
        <v>114479.90999999997</v>
      </c>
      <c r="H1983" s="21">
        <v>0</v>
      </c>
      <c r="I1983" s="21">
        <v>0</v>
      </c>
    </row>
    <row r="1984" spans="1:9" ht="15" x14ac:dyDescent="0.25">
      <c r="A1984" s="24" t="s">
        <v>2342</v>
      </c>
      <c r="B1984" s="20">
        <v>0</v>
      </c>
      <c r="C1984" s="21">
        <v>0</v>
      </c>
      <c r="D1984" s="25">
        <v>721884.09999999974</v>
      </c>
      <c r="E1984" s="25">
        <v>594356.29999999981</v>
      </c>
      <c r="F1984" s="21">
        <v>0</v>
      </c>
      <c r="G1984" s="22">
        <f t="shared" si="30"/>
        <v>127527.79999999993</v>
      </c>
      <c r="H1984" s="21">
        <v>0</v>
      </c>
      <c r="I1984" s="21">
        <v>0</v>
      </c>
    </row>
    <row r="1985" spans="1:9" ht="15" x14ac:dyDescent="0.25">
      <c r="A1985" s="24" t="s">
        <v>2343</v>
      </c>
      <c r="B1985" s="20">
        <v>0</v>
      </c>
      <c r="C1985" s="21">
        <v>0</v>
      </c>
      <c r="D1985" s="25">
        <v>713964.9</v>
      </c>
      <c r="E1985" s="25">
        <v>594156.98</v>
      </c>
      <c r="F1985" s="21">
        <v>0</v>
      </c>
      <c r="G1985" s="22">
        <f t="shared" si="30"/>
        <v>119807.92000000004</v>
      </c>
      <c r="H1985" s="21">
        <v>0</v>
      </c>
      <c r="I1985" s="21">
        <v>0</v>
      </c>
    </row>
    <row r="1986" spans="1:9" ht="15" x14ac:dyDescent="0.25">
      <c r="A1986" s="24" t="s">
        <v>2344</v>
      </c>
      <c r="B1986" s="20">
        <v>0</v>
      </c>
      <c r="C1986" s="21">
        <v>0</v>
      </c>
      <c r="D1986" s="25">
        <v>714085.45999999985</v>
      </c>
      <c r="E1986" s="25">
        <v>611962.81999999983</v>
      </c>
      <c r="F1986" s="21">
        <v>0</v>
      </c>
      <c r="G1986" s="22">
        <f t="shared" si="30"/>
        <v>102122.64000000001</v>
      </c>
      <c r="H1986" s="21">
        <v>0</v>
      </c>
      <c r="I1986" s="21">
        <v>0</v>
      </c>
    </row>
    <row r="1987" spans="1:9" ht="15" x14ac:dyDescent="0.25">
      <c r="A1987" s="24" t="s">
        <v>2345</v>
      </c>
      <c r="B1987" s="20">
        <v>0</v>
      </c>
      <c r="C1987" s="21">
        <v>0</v>
      </c>
      <c r="D1987" s="25">
        <v>686020.41000000015</v>
      </c>
      <c r="E1987" s="25">
        <v>602352.6</v>
      </c>
      <c r="F1987" s="21">
        <v>0</v>
      </c>
      <c r="G1987" s="22">
        <f t="shared" ref="G1987:G2050" si="31">D1987-E1987</f>
        <v>83667.810000000172</v>
      </c>
      <c r="H1987" s="21">
        <v>0</v>
      </c>
      <c r="I1987" s="21">
        <v>0</v>
      </c>
    </row>
    <row r="1988" spans="1:9" ht="15" x14ac:dyDescent="0.25">
      <c r="A1988" s="24" t="s">
        <v>2346</v>
      </c>
      <c r="B1988" s="20">
        <v>0</v>
      </c>
      <c r="C1988" s="21">
        <v>0</v>
      </c>
      <c r="D1988" s="25">
        <v>638705.90000000014</v>
      </c>
      <c r="E1988" s="25">
        <v>539498.6</v>
      </c>
      <c r="F1988" s="21">
        <v>0</v>
      </c>
      <c r="G1988" s="22">
        <f t="shared" si="31"/>
        <v>99207.300000000163</v>
      </c>
      <c r="H1988" s="21">
        <v>0</v>
      </c>
      <c r="I1988" s="21">
        <v>0</v>
      </c>
    </row>
    <row r="1989" spans="1:9" ht="15" x14ac:dyDescent="0.25">
      <c r="A1989" s="24" t="s">
        <v>2347</v>
      </c>
      <c r="B1989" s="20">
        <v>0</v>
      </c>
      <c r="C1989" s="21">
        <v>0</v>
      </c>
      <c r="D1989" s="25">
        <v>735830.69999999984</v>
      </c>
      <c r="E1989" s="25">
        <v>590884.35</v>
      </c>
      <c r="F1989" s="21">
        <v>0</v>
      </c>
      <c r="G1989" s="22">
        <f t="shared" si="31"/>
        <v>144946.34999999986</v>
      </c>
      <c r="H1989" s="21">
        <v>0</v>
      </c>
      <c r="I1989" s="21">
        <v>0</v>
      </c>
    </row>
    <row r="1990" spans="1:9" ht="15" x14ac:dyDescent="0.25">
      <c r="A1990" s="24" t="s">
        <v>2348</v>
      </c>
      <c r="B1990" s="20">
        <v>0</v>
      </c>
      <c r="C1990" s="21">
        <v>0</v>
      </c>
      <c r="D1990" s="25">
        <v>682719.40000000014</v>
      </c>
      <c r="E1990" s="25">
        <v>554058.86</v>
      </c>
      <c r="F1990" s="21">
        <v>0</v>
      </c>
      <c r="G1990" s="22">
        <f t="shared" si="31"/>
        <v>128660.54000000015</v>
      </c>
      <c r="H1990" s="21">
        <v>0</v>
      </c>
      <c r="I1990" s="21">
        <v>0</v>
      </c>
    </row>
    <row r="1991" spans="1:9" ht="15" x14ac:dyDescent="0.25">
      <c r="A1991" s="24" t="s">
        <v>2349</v>
      </c>
      <c r="B1991" s="20">
        <v>0</v>
      </c>
      <c r="C1991" s="21">
        <v>0</v>
      </c>
      <c r="D1991" s="25">
        <v>706782.79</v>
      </c>
      <c r="E1991" s="25">
        <v>579567.09</v>
      </c>
      <c r="F1991" s="21">
        <v>0</v>
      </c>
      <c r="G1991" s="22">
        <f t="shared" si="31"/>
        <v>127215.70000000007</v>
      </c>
      <c r="H1991" s="21">
        <v>0</v>
      </c>
      <c r="I1991" s="21">
        <v>0</v>
      </c>
    </row>
    <row r="1992" spans="1:9" ht="15" x14ac:dyDescent="0.25">
      <c r="A1992" s="24" t="s">
        <v>2350</v>
      </c>
      <c r="B1992" s="20">
        <v>0</v>
      </c>
      <c r="C1992" s="21">
        <v>0</v>
      </c>
      <c r="D1992" s="25">
        <v>730109.6</v>
      </c>
      <c r="E1992" s="25">
        <v>509061.9</v>
      </c>
      <c r="F1992" s="21">
        <v>0</v>
      </c>
      <c r="G1992" s="22">
        <f t="shared" si="31"/>
        <v>221047.69999999995</v>
      </c>
      <c r="H1992" s="21">
        <v>0</v>
      </c>
      <c r="I1992" s="21">
        <v>0</v>
      </c>
    </row>
    <row r="1993" spans="1:9" ht="15" x14ac:dyDescent="0.25">
      <c r="A1993" s="24" t="s">
        <v>2351</v>
      </c>
      <c r="B1993" s="20">
        <v>0</v>
      </c>
      <c r="C1993" s="21">
        <v>0</v>
      </c>
      <c r="D1993" s="25">
        <v>727236.39999999991</v>
      </c>
      <c r="E1993" s="25">
        <v>626882.43999999994</v>
      </c>
      <c r="F1993" s="21">
        <v>0</v>
      </c>
      <c r="G1993" s="22">
        <f t="shared" si="31"/>
        <v>100353.95999999996</v>
      </c>
      <c r="H1993" s="21">
        <v>0</v>
      </c>
      <c r="I1993" s="21">
        <v>0</v>
      </c>
    </row>
    <row r="1994" spans="1:9" ht="15" x14ac:dyDescent="0.25">
      <c r="A1994" s="24" t="s">
        <v>2352</v>
      </c>
      <c r="B1994" s="20">
        <v>0</v>
      </c>
      <c r="C1994" s="21">
        <v>0</v>
      </c>
      <c r="D1994" s="25">
        <v>698673.70000000019</v>
      </c>
      <c r="E1994" s="25">
        <v>603830.9</v>
      </c>
      <c r="F1994" s="21">
        <v>0</v>
      </c>
      <c r="G1994" s="22">
        <f t="shared" si="31"/>
        <v>94842.800000000163</v>
      </c>
      <c r="H1994" s="21">
        <v>0</v>
      </c>
      <c r="I1994" s="21">
        <v>0</v>
      </c>
    </row>
    <row r="1995" spans="1:9" ht="15" x14ac:dyDescent="0.25">
      <c r="A1995" s="24" t="s">
        <v>2353</v>
      </c>
      <c r="B1995" s="20">
        <v>0</v>
      </c>
      <c r="C1995" s="21">
        <v>0</v>
      </c>
      <c r="D1995" s="25">
        <v>480734.85000000009</v>
      </c>
      <c r="E1995" s="25">
        <v>436918.10000000003</v>
      </c>
      <c r="F1995" s="21">
        <v>0</v>
      </c>
      <c r="G1995" s="22">
        <f t="shared" si="31"/>
        <v>43816.750000000058</v>
      </c>
      <c r="H1995" s="21">
        <v>0</v>
      </c>
      <c r="I1995" s="21">
        <v>0</v>
      </c>
    </row>
    <row r="1996" spans="1:9" ht="15" x14ac:dyDescent="0.25">
      <c r="A1996" s="24" t="s">
        <v>2354</v>
      </c>
      <c r="B1996" s="20">
        <v>0</v>
      </c>
      <c r="C1996" s="21">
        <v>0</v>
      </c>
      <c r="D1996" s="25">
        <v>709952.10000000009</v>
      </c>
      <c r="E1996" s="25">
        <v>632192.39999999991</v>
      </c>
      <c r="F1996" s="21">
        <v>0</v>
      </c>
      <c r="G1996" s="22">
        <f t="shared" si="31"/>
        <v>77759.700000000186</v>
      </c>
      <c r="H1996" s="21">
        <v>0</v>
      </c>
      <c r="I1996" s="21">
        <v>0</v>
      </c>
    </row>
    <row r="1997" spans="1:9" ht="15" x14ac:dyDescent="0.25">
      <c r="A1997" s="24" t="s">
        <v>2355</v>
      </c>
      <c r="B1997" s="20">
        <v>0</v>
      </c>
      <c r="C1997" s="21">
        <v>0</v>
      </c>
      <c r="D1997" s="25">
        <v>470087.69999999995</v>
      </c>
      <c r="E1997" s="25">
        <v>346333.4</v>
      </c>
      <c r="F1997" s="21">
        <v>0</v>
      </c>
      <c r="G1997" s="22">
        <f t="shared" si="31"/>
        <v>123754.29999999993</v>
      </c>
      <c r="H1997" s="21">
        <v>0</v>
      </c>
      <c r="I1997" s="21">
        <v>0</v>
      </c>
    </row>
    <row r="1998" spans="1:9" ht="15" x14ac:dyDescent="0.25">
      <c r="A1998" s="24" t="s">
        <v>2356</v>
      </c>
      <c r="B1998" s="20">
        <v>0</v>
      </c>
      <c r="C1998" s="21">
        <v>0</v>
      </c>
      <c r="D1998" s="25">
        <v>654497.82999999996</v>
      </c>
      <c r="E1998" s="25">
        <v>513578.74999999988</v>
      </c>
      <c r="F1998" s="21">
        <v>0</v>
      </c>
      <c r="G1998" s="22">
        <f t="shared" si="31"/>
        <v>140919.08000000007</v>
      </c>
      <c r="H1998" s="21">
        <v>0</v>
      </c>
      <c r="I1998" s="21">
        <v>0</v>
      </c>
    </row>
    <row r="1999" spans="1:9" ht="15" x14ac:dyDescent="0.25">
      <c r="A1999" s="24" t="s">
        <v>2357</v>
      </c>
      <c r="B1999" s="20">
        <v>0</v>
      </c>
      <c r="C1999" s="21">
        <v>0</v>
      </c>
      <c r="D1999" s="25">
        <v>347250.00000000012</v>
      </c>
      <c r="E1999" s="25">
        <v>169855.00000000003</v>
      </c>
      <c r="F1999" s="21">
        <v>0</v>
      </c>
      <c r="G1999" s="22">
        <f t="shared" si="31"/>
        <v>177395.00000000009</v>
      </c>
      <c r="H1999" s="21">
        <v>0</v>
      </c>
      <c r="I1999" s="21">
        <v>0</v>
      </c>
    </row>
    <row r="2000" spans="1:9" ht="15" x14ac:dyDescent="0.25">
      <c r="A2000" s="24" t="s">
        <v>2358</v>
      </c>
      <c r="B2000" s="20">
        <v>0</v>
      </c>
      <c r="C2000" s="21">
        <v>0</v>
      </c>
      <c r="D2000" s="25">
        <v>19019</v>
      </c>
      <c r="E2000" s="25">
        <v>14469</v>
      </c>
      <c r="F2000" s="21">
        <v>0</v>
      </c>
      <c r="G2000" s="22">
        <f t="shared" si="31"/>
        <v>4550</v>
      </c>
      <c r="H2000" s="21">
        <v>0</v>
      </c>
      <c r="I2000" s="21">
        <v>0</v>
      </c>
    </row>
    <row r="2001" spans="1:9" ht="15" x14ac:dyDescent="0.25">
      <c r="A2001" s="24" t="s">
        <v>2359</v>
      </c>
      <c r="B2001" s="20">
        <v>0</v>
      </c>
      <c r="C2001" s="21">
        <v>0</v>
      </c>
      <c r="D2001" s="25">
        <v>1520503.68</v>
      </c>
      <c r="E2001" s="25">
        <v>721063.88</v>
      </c>
      <c r="F2001" s="21">
        <v>0</v>
      </c>
      <c r="G2001" s="22">
        <f t="shared" si="31"/>
        <v>799439.79999999993</v>
      </c>
      <c r="H2001" s="21">
        <v>0</v>
      </c>
      <c r="I2001" s="21">
        <v>0</v>
      </c>
    </row>
    <row r="2002" spans="1:9" ht="15" x14ac:dyDescent="0.25">
      <c r="A2002" s="24" t="s">
        <v>2360</v>
      </c>
      <c r="B2002" s="20">
        <v>0</v>
      </c>
      <c r="C2002" s="21">
        <v>0</v>
      </c>
      <c r="D2002" s="25">
        <v>739358.79999999981</v>
      </c>
      <c r="E2002" s="25">
        <v>640544.6</v>
      </c>
      <c r="F2002" s="21">
        <v>0</v>
      </c>
      <c r="G2002" s="22">
        <f t="shared" si="31"/>
        <v>98814.199999999837</v>
      </c>
      <c r="H2002" s="21">
        <v>0</v>
      </c>
      <c r="I2002" s="21">
        <v>0</v>
      </c>
    </row>
    <row r="2003" spans="1:9" ht="15" x14ac:dyDescent="0.25">
      <c r="A2003" s="24" t="s">
        <v>2361</v>
      </c>
      <c r="B2003" s="20">
        <v>0</v>
      </c>
      <c r="C2003" s="21">
        <v>0</v>
      </c>
      <c r="D2003" s="25">
        <v>858285.40000000049</v>
      </c>
      <c r="E2003" s="25">
        <v>714881.35</v>
      </c>
      <c r="F2003" s="21">
        <v>0</v>
      </c>
      <c r="G2003" s="22">
        <f t="shared" si="31"/>
        <v>143404.05000000051</v>
      </c>
      <c r="H2003" s="21">
        <v>0</v>
      </c>
      <c r="I2003" s="21">
        <v>0</v>
      </c>
    </row>
    <row r="2004" spans="1:9" ht="15" x14ac:dyDescent="0.25">
      <c r="A2004" s="24" t="s">
        <v>2362</v>
      </c>
      <c r="B2004" s="20">
        <v>0</v>
      </c>
      <c r="C2004" s="21">
        <v>0</v>
      </c>
      <c r="D2004" s="25">
        <v>737017.60000000033</v>
      </c>
      <c r="E2004" s="25">
        <v>657960.54000000027</v>
      </c>
      <c r="F2004" s="21">
        <v>0</v>
      </c>
      <c r="G2004" s="22">
        <f t="shared" si="31"/>
        <v>79057.060000000056</v>
      </c>
      <c r="H2004" s="21">
        <v>0</v>
      </c>
      <c r="I2004" s="21">
        <v>0</v>
      </c>
    </row>
    <row r="2005" spans="1:9" ht="15" x14ac:dyDescent="0.25">
      <c r="A2005" s="24" t="s">
        <v>2363</v>
      </c>
      <c r="B2005" s="20">
        <v>0</v>
      </c>
      <c r="C2005" s="21">
        <v>0</v>
      </c>
      <c r="D2005" s="25">
        <v>8677.9</v>
      </c>
      <c r="E2005" s="25">
        <v>8408.4</v>
      </c>
      <c r="F2005" s="21">
        <v>0</v>
      </c>
      <c r="G2005" s="22">
        <f t="shared" si="31"/>
        <v>269.5</v>
      </c>
      <c r="H2005" s="21">
        <v>0</v>
      </c>
      <c r="I2005" s="21">
        <v>0</v>
      </c>
    </row>
    <row r="2006" spans="1:9" ht="15" x14ac:dyDescent="0.25">
      <c r="A2006" s="24" t="s">
        <v>2364</v>
      </c>
      <c r="B2006" s="20">
        <v>0</v>
      </c>
      <c r="C2006" s="21">
        <v>0</v>
      </c>
      <c r="D2006" s="25">
        <v>746171.37000000023</v>
      </c>
      <c r="E2006" s="25">
        <v>615816.16000000015</v>
      </c>
      <c r="F2006" s="21">
        <v>0</v>
      </c>
      <c r="G2006" s="22">
        <f t="shared" si="31"/>
        <v>130355.21000000008</v>
      </c>
      <c r="H2006" s="21">
        <v>0</v>
      </c>
      <c r="I2006" s="21">
        <v>0</v>
      </c>
    </row>
    <row r="2007" spans="1:9" ht="15" x14ac:dyDescent="0.25">
      <c r="A2007" s="24" t="s">
        <v>2365</v>
      </c>
      <c r="B2007" s="20">
        <v>0</v>
      </c>
      <c r="C2007" s="21">
        <v>0</v>
      </c>
      <c r="D2007" s="25">
        <v>453403.5</v>
      </c>
      <c r="E2007" s="25">
        <v>374463.40000000008</v>
      </c>
      <c r="F2007" s="21">
        <v>0</v>
      </c>
      <c r="G2007" s="22">
        <f t="shared" si="31"/>
        <v>78940.099999999919</v>
      </c>
      <c r="H2007" s="21">
        <v>0</v>
      </c>
      <c r="I2007" s="21">
        <v>0</v>
      </c>
    </row>
    <row r="2008" spans="1:9" ht="15" x14ac:dyDescent="0.25">
      <c r="A2008" s="24" t="s">
        <v>2366</v>
      </c>
      <c r="B2008" s="20">
        <v>0</v>
      </c>
      <c r="C2008" s="21">
        <v>0</v>
      </c>
      <c r="D2008" s="25">
        <v>1155680.5000000005</v>
      </c>
      <c r="E2008" s="25">
        <v>998212.00000000023</v>
      </c>
      <c r="F2008" s="21">
        <v>0</v>
      </c>
      <c r="G2008" s="22">
        <f t="shared" si="31"/>
        <v>157468.50000000023</v>
      </c>
      <c r="H2008" s="21">
        <v>0</v>
      </c>
      <c r="I2008" s="21">
        <v>0</v>
      </c>
    </row>
    <row r="2009" spans="1:9" ht="15" x14ac:dyDescent="0.25">
      <c r="A2009" s="24" t="s">
        <v>2367</v>
      </c>
      <c r="B2009" s="20">
        <v>0</v>
      </c>
      <c r="C2009" s="21">
        <v>0</v>
      </c>
      <c r="D2009" s="25">
        <v>576409.46</v>
      </c>
      <c r="E2009" s="25">
        <v>458612.06</v>
      </c>
      <c r="F2009" s="21">
        <v>0</v>
      </c>
      <c r="G2009" s="22">
        <f t="shared" si="31"/>
        <v>117797.39999999997</v>
      </c>
      <c r="H2009" s="21">
        <v>0</v>
      </c>
      <c r="I2009" s="21">
        <v>0</v>
      </c>
    </row>
    <row r="2010" spans="1:9" ht="15" x14ac:dyDescent="0.25">
      <c r="A2010" s="24" t="s">
        <v>2368</v>
      </c>
      <c r="B2010" s="20">
        <v>0</v>
      </c>
      <c r="C2010" s="21">
        <v>0</v>
      </c>
      <c r="D2010" s="25">
        <v>80611.3</v>
      </c>
      <c r="E2010" s="25">
        <v>16518.599999999999</v>
      </c>
      <c r="F2010" s="21">
        <v>0</v>
      </c>
      <c r="G2010" s="22">
        <f t="shared" si="31"/>
        <v>64092.700000000004</v>
      </c>
      <c r="H2010" s="21">
        <v>0</v>
      </c>
      <c r="I2010" s="21">
        <v>0</v>
      </c>
    </row>
    <row r="2011" spans="1:9" ht="15" x14ac:dyDescent="0.25">
      <c r="A2011" s="24" t="s">
        <v>2369</v>
      </c>
      <c r="B2011" s="20">
        <v>0</v>
      </c>
      <c r="C2011" s="21">
        <v>0</v>
      </c>
      <c r="D2011" s="25">
        <v>736118.9</v>
      </c>
      <c r="E2011" s="25">
        <v>581153.67999999993</v>
      </c>
      <c r="F2011" s="21">
        <v>0</v>
      </c>
      <c r="G2011" s="22">
        <f t="shared" si="31"/>
        <v>154965.22000000009</v>
      </c>
      <c r="H2011" s="21">
        <v>0</v>
      </c>
      <c r="I2011" s="21">
        <v>0</v>
      </c>
    </row>
    <row r="2012" spans="1:9" ht="15" x14ac:dyDescent="0.25">
      <c r="A2012" s="24" t="s">
        <v>2370</v>
      </c>
      <c r="B2012" s="20">
        <v>0</v>
      </c>
      <c r="C2012" s="21">
        <v>0</v>
      </c>
      <c r="D2012" s="25">
        <v>267167.19999999995</v>
      </c>
      <c r="E2012" s="25">
        <v>205393.80000000002</v>
      </c>
      <c r="F2012" s="21">
        <v>0</v>
      </c>
      <c r="G2012" s="22">
        <f t="shared" si="31"/>
        <v>61773.399999999936</v>
      </c>
      <c r="H2012" s="21">
        <v>0</v>
      </c>
      <c r="I2012" s="21">
        <v>0</v>
      </c>
    </row>
    <row r="2013" spans="1:9" ht="15" x14ac:dyDescent="0.25">
      <c r="A2013" s="24" t="s">
        <v>2371</v>
      </c>
      <c r="B2013" s="20">
        <v>0</v>
      </c>
      <c r="C2013" s="21">
        <v>0</v>
      </c>
      <c r="D2013" s="25">
        <v>266391.40000000002</v>
      </c>
      <c r="E2013" s="25">
        <v>214440.6</v>
      </c>
      <c r="F2013" s="21">
        <v>0</v>
      </c>
      <c r="G2013" s="22">
        <f t="shared" si="31"/>
        <v>51950.800000000017</v>
      </c>
      <c r="H2013" s="21">
        <v>0</v>
      </c>
      <c r="I2013" s="21">
        <v>0</v>
      </c>
    </row>
    <row r="2014" spans="1:9" ht="15" x14ac:dyDescent="0.25">
      <c r="A2014" s="24" t="s">
        <v>2372</v>
      </c>
      <c r="B2014" s="20">
        <v>0</v>
      </c>
      <c r="C2014" s="21">
        <v>0</v>
      </c>
      <c r="D2014" s="25">
        <v>331510.30000000005</v>
      </c>
      <c r="E2014" s="25">
        <v>233109.6</v>
      </c>
      <c r="F2014" s="21">
        <v>0</v>
      </c>
      <c r="G2014" s="22">
        <f t="shared" si="31"/>
        <v>98400.700000000041</v>
      </c>
      <c r="H2014" s="21">
        <v>0</v>
      </c>
      <c r="I2014" s="21">
        <v>0</v>
      </c>
    </row>
    <row r="2015" spans="1:9" ht="15" x14ac:dyDescent="0.25">
      <c r="A2015" s="24" t="s">
        <v>2373</v>
      </c>
      <c r="B2015" s="20">
        <v>0</v>
      </c>
      <c r="C2015" s="21">
        <v>0</v>
      </c>
      <c r="D2015" s="25">
        <v>145901.29000000004</v>
      </c>
      <c r="E2015" s="25">
        <v>50438.189999999995</v>
      </c>
      <c r="F2015" s="21">
        <v>0</v>
      </c>
      <c r="G2015" s="22">
        <f t="shared" si="31"/>
        <v>95463.100000000035</v>
      </c>
      <c r="H2015" s="21">
        <v>0</v>
      </c>
      <c r="I2015" s="21">
        <v>0</v>
      </c>
    </row>
    <row r="2016" spans="1:9" ht="15" x14ac:dyDescent="0.25">
      <c r="A2016" s="24" t="s">
        <v>2374</v>
      </c>
      <c r="B2016" s="20">
        <v>0</v>
      </c>
      <c r="C2016" s="21">
        <v>0</v>
      </c>
      <c r="D2016" s="25">
        <v>356687.84999999986</v>
      </c>
      <c r="E2016" s="25">
        <v>229201.65</v>
      </c>
      <c r="F2016" s="21">
        <v>0</v>
      </c>
      <c r="G2016" s="22">
        <f t="shared" si="31"/>
        <v>127486.19999999987</v>
      </c>
      <c r="H2016" s="21">
        <v>0</v>
      </c>
      <c r="I2016" s="21">
        <v>0</v>
      </c>
    </row>
    <row r="2017" spans="1:9" ht="15" x14ac:dyDescent="0.25">
      <c r="A2017" s="24" t="s">
        <v>2375</v>
      </c>
      <c r="B2017" s="20">
        <v>0</v>
      </c>
      <c r="C2017" s="21">
        <v>0</v>
      </c>
      <c r="D2017" s="25">
        <v>981234.09999999986</v>
      </c>
      <c r="E2017" s="25">
        <v>667384.80000000005</v>
      </c>
      <c r="F2017" s="21">
        <v>0</v>
      </c>
      <c r="G2017" s="22">
        <f t="shared" si="31"/>
        <v>313849.29999999981</v>
      </c>
      <c r="H2017" s="21">
        <v>0</v>
      </c>
      <c r="I2017" s="21">
        <v>0</v>
      </c>
    </row>
    <row r="2018" spans="1:9" ht="15" x14ac:dyDescent="0.25">
      <c r="A2018" s="24" t="s">
        <v>2376</v>
      </c>
      <c r="B2018" s="20">
        <v>0</v>
      </c>
      <c r="C2018" s="21">
        <v>0</v>
      </c>
      <c r="D2018" s="25">
        <v>159843.19999999998</v>
      </c>
      <c r="E2018" s="25">
        <v>133961.90000000002</v>
      </c>
      <c r="F2018" s="21">
        <v>0</v>
      </c>
      <c r="G2018" s="22">
        <f t="shared" si="31"/>
        <v>25881.299999999959</v>
      </c>
      <c r="H2018" s="21">
        <v>0</v>
      </c>
      <c r="I2018" s="21">
        <v>0</v>
      </c>
    </row>
    <row r="2019" spans="1:9" ht="15" x14ac:dyDescent="0.25">
      <c r="A2019" s="24" t="s">
        <v>2377</v>
      </c>
      <c r="B2019" s="20">
        <v>0</v>
      </c>
      <c r="C2019" s="21">
        <v>0</v>
      </c>
      <c r="D2019" s="25">
        <v>204173.80000000005</v>
      </c>
      <c r="E2019" s="25">
        <v>140124.70000000001</v>
      </c>
      <c r="F2019" s="21">
        <v>0</v>
      </c>
      <c r="G2019" s="22">
        <f t="shared" si="31"/>
        <v>64049.100000000035</v>
      </c>
      <c r="H2019" s="21">
        <v>0</v>
      </c>
      <c r="I2019" s="21">
        <v>0</v>
      </c>
    </row>
    <row r="2020" spans="1:9" ht="15" x14ac:dyDescent="0.25">
      <c r="A2020" s="24" t="s">
        <v>2378</v>
      </c>
      <c r="B2020" s="20">
        <v>0</v>
      </c>
      <c r="C2020" s="21">
        <v>0</v>
      </c>
      <c r="D2020" s="25">
        <v>158296.59999999998</v>
      </c>
      <c r="E2020" s="25">
        <v>117862.5</v>
      </c>
      <c r="F2020" s="21">
        <v>0</v>
      </c>
      <c r="G2020" s="22">
        <f t="shared" si="31"/>
        <v>40434.099999999977</v>
      </c>
      <c r="H2020" s="21">
        <v>0</v>
      </c>
      <c r="I2020" s="21">
        <v>0</v>
      </c>
    </row>
    <row r="2021" spans="1:9" ht="15" x14ac:dyDescent="0.25">
      <c r="A2021" s="24" t="s">
        <v>2379</v>
      </c>
      <c r="B2021" s="20">
        <v>0</v>
      </c>
      <c r="C2021" s="21">
        <v>0</v>
      </c>
      <c r="D2021" s="25">
        <v>183084.9</v>
      </c>
      <c r="E2021" s="25">
        <v>133846.09999999998</v>
      </c>
      <c r="F2021" s="21">
        <v>0</v>
      </c>
      <c r="G2021" s="22">
        <f t="shared" si="31"/>
        <v>49238.800000000017</v>
      </c>
      <c r="H2021" s="21">
        <v>0</v>
      </c>
      <c r="I2021" s="21">
        <v>0</v>
      </c>
    </row>
    <row r="2022" spans="1:9" ht="15" x14ac:dyDescent="0.25">
      <c r="A2022" s="24" t="s">
        <v>2380</v>
      </c>
      <c r="B2022" s="20">
        <v>0</v>
      </c>
      <c r="C2022" s="21">
        <v>0</v>
      </c>
      <c r="D2022" s="25">
        <v>157377</v>
      </c>
      <c r="E2022" s="25">
        <v>127753</v>
      </c>
      <c r="F2022" s="21">
        <v>0</v>
      </c>
      <c r="G2022" s="22">
        <f t="shared" si="31"/>
        <v>29624</v>
      </c>
      <c r="H2022" s="21">
        <v>0</v>
      </c>
      <c r="I2022" s="21">
        <v>0</v>
      </c>
    </row>
    <row r="2023" spans="1:9" ht="15" x14ac:dyDescent="0.25">
      <c r="A2023" s="24" t="s">
        <v>2381</v>
      </c>
      <c r="B2023" s="20">
        <v>0</v>
      </c>
      <c r="C2023" s="21">
        <v>0</v>
      </c>
      <c r="D2023" s="25">
        <v>157774.1</v>
      </c>
      <c r="E2023" s="25">
        <v>130692.9</v>
      </c>
      <c r="F2023" s="21">
        <v>0</v>
      </c>
      <c r="G2023" s="22">
        <f t="shared" si="31"/>
        <v>27081.200000000012</v>
      </c>
      <c r="H2023" s="21">
        <v>0</v>
      </c>
      <c r="I2023" s="21">
        <v>0</v>
      </c>
    </row>
    <row r="2024" spans="1:9" ht="15" x14ac:dyDescent="0.25">
      <c r="A2024" s="24" t="s">
        <v>2382</v>
      </c>
      <c r="B2024" s="20">
        <v>0</v>
      </c>
      <c r="C2024" s="21">
        <v>0</v>
      </c>
      <c r="D2024" s="25">
        <v>155955.79999999999</v>
      </c>
      <c r="E2024" s="25">
        <v>132703.19999999998</v>
      </c>
      <c r="F2024" s="21">
        <v>0</v>
      </c>
      <c r="G2024" s="22">
        <f t="shared" si="31"/>
        <v>23252.600000000006</v>
      </c>
      <c r="H2024" s="21">
        <v>0</v>
      </c>
      <c r="I2024" s="21">
        <v>0</v>
      </c>
    </row>
    <row r="2025" spans="1:9" ht="15" x14ac:dyDescent="0.25">
      <c r="A2025" s="24" t="s">
        <v>2383</v>
      </c>
      <c r="B2025" s="20">
        <v>0</v>
      </c>
      <c r="C2025" s="21">
        <v>0</v>
      </c>
      <c r="D2025" s="25">
        <v>157084.4</v>
      </c>
      <c r="E2025" s="25">
        <v>139558.6</v>
      </c>
      <c r="F2025" s="21">
        <v>0</v>
      </c>
      <c r="G2025" s="22">
        <f t="shared" si="31"/>
        <v>17525.799999999988</v>
      </c>
      <c r="H2025" s="21">
        <v>0</v>
      </c>
      <c r="I2025" s="21">
        <v>0</v>
      </c>
    </row>
    <row r="2026" spans="1:9" ht="15" x14ac:dyDescent="0.25">
      <c r="A2026" s="24" t="s">
        <v>2384</v>
      </c>
      <c r="B2026" s="20">
        <v>0</v>
      </c>
      <c r="C2026" s="21">
        <v>0</v>
      </c>
      <c r="D2026" s="25">
        <v>58018.399999999994</v>
      </c>
      <c r="E2026" s="25">
        <v>3574.8</v>
      </c>
      <c r="F2026" s="21">
        <v>0</v>
      </c>
      <c r="G2026" s="22">
        <f t="shared" si="31"/>
        <v>54443.599999999991</v>
      </c>
      <c r="H2026" s="21">
        <v>0</v>
      </c>
      <c r="I2026" s="21">
        <v>0</v>
      </c>
    </row>
    <row r="2027" spans="1:9" ht="15" x14ac:dyDescent="0.25">
      <c r="A2027" s="24" t="s">
        <v>2385</v>
      </c>
      <c r="B2027" s="20">
        <v>0</v>
      </c>
      <c r="C2027" s="21">
        <v>0</v>
      </c>
      <c r="D2027" s="25">
        <v>211570.7</v>
      </c>
      <c r="E2027" s="25">
        <v>111858.76</v>
      </c>
      <c r="F2027" s="21">
        <v>0</v>
      </c>
      <c r="G2027" s="22">
        <f t="shared" si="31"/>
        <v>99711.940000000017</v>
      </c>
      <c r="H2027" s="21">
        <v>0</v>
      </c>
      <c r="I2027" s="21">
        <v>0</v>
      </c>
    </row>
    <row r="2028" spans="1:9" ht="15" x14ac:dyDescent="0.25">
      <c r="A2028" s="24" t="s">
        <v>2386</v>
      </c>
      <c r="B2028" s="20">
        <v>0</v>
      </c>
      <c r="C2028" s="21">
        <v>0</v>
      </c>
      <c r="D2028" s="25">
        <v>10491.8</v>
      </c>
      <c r="E2028" s="25">
        <v>0</v>
      </c>
      <c r="F2028" s="21">
        <v>0</v>
      </c>
      <c r="G2028" s="22">
        <f t="shared" si="31"/>
        <v>10491.8</v>
      </c>
      <c r="H2028" s="21">
        <v>0</v>
      </c>
      <c r="I2028" s="21">
        <v>0</v>
      </c>
    </row>
    <row r="2029" spans="1:9" ht="15" x14ac:dyDescent="0.25">
      <c r="A2029" s="24" t="s">
        <v>2387</v>
      </c>
      <c r="B2029" s="20">
        <v>0</v>
      </c>
      <c r="C2029" s="21">
        <v>0</v>
      </c>
      <c r="D2029" s="25">
        <v>77392.7</v>
      </c>
      <c r="E2029" s="25">
        <v>18811.400000000001</v>
      </c>
      <c r="F2029" s="21">
        <v>0</v>
      </c>
      <c r="G2029" s="22">
        <f t="shared" si="31"/>
        <v>58581.299999999996</v>
      </c>
      <c r="H2029" s="21">
        <v>0</v>
      </c>
      <c r="I2029" s="21">
        <v>0</v>
      </c>
    </row>
    <row r="2030" spans="1:9" ht="15" x14ac:dyDescent="0.25">
      <c r="A2030" s="24" t="s">
        <v>2388</v>
      </c>
      <c r="B2030" s="20">
        <v>0</v>
      </c>
      <c r="C2030" s="21">
        <v>0</v>
      </c>
      <c r="D2030" s="25">
        <v>125044.7</v>
      </c>
      <c r="E2030" s="25">
        <v>93931.21</v>
      </c>
      <c r="F2030" s="21">
        <v>0</v>
      </c>
      <c r="G2030" s="22">
        <f t="shared" si="31"/>
        <v>31113.489999999991</v>
      </c>
      <c r="H2030" s="21">
        <v>0</v>
      </c>
      <c r="I2030" s="21">
        <v>0</v>
      </c>
    </row>
    <row r="2031" spans="1:9" ht="15" x14ac:dyDescent="0.25">
      <c r="A2031" s="24" t="s">
        <v>2389</v>
      </c>
      <c r="B2031" s="20">
        <v>0</v>
      </c>
      <c r="C2031" s="21">
        <v>0</v>
      </c>
      <c r="D2031" s="25">
        <v>237570.3</v>
      </c>
      <c r="E2031" s="25">
        <v>198239.09999999998</v>
      </c>
      <c r="F2031" s="21">
        <v>0</v>
      </c>
      <c r="G2031" s="22">
        <f t="shared" si="31"/>
        <v>39331.200000000012</v>
      </c>
      <c r="H2031" s="21">
        <v>0</v>
      </c>
      <c r="I2031" s="21">
        <v>0</v>
      </c>
    </row>
    <row r="2032" spans="1:9" ht="15" x14ac:dyDescent="0.25">
      <c r="A2032" s="24" t="s">
        <v>2390</v>
      </c>
      <c r="B2032" s="20">
        <v>0</v>
      </c>
      <c r="C2032" s="21">
        <v>0</v>
      </c>
      <c r="D2032" s="25">
        <v>160285.40999999997</v>
      </c>
      <c r="E2032" s="25">
        <v>145145.20999999996</v>
      </c>
      <c r="F2032" s="21">
        <v>0</v>
      </c>
      <c r="G2032" s="22">
        <f t="shared" si="31"/>
        <v>15140.200000000012</v>
      </c>
      <c r="H2032" s="21">
        <v>0</v>
      </c>
      <c r="I2032" s="21">
        <v>0</v>
      </c>
    </row>
    <row r="2033" spans="1:9" ht="15" x14ac:dyDescent="0.25">
      <c r="A2033" s="24" t="s">
        <v>2391</v>
      </c>
      <c r="B2033" s="20">
        <v>0</v>
      </c>
      <c r="C2033" s="21">
        <v>0</v>
      </c>
      <c r="D2033" s="25">
        <v>309675.30000000016</v>
      </c>
      <c r="E2033" s="25">
        <v>239864.71000000008</v>
      </c>
      <c r="F2033" s="21">
        <v>0</v>
      </c>
      <c r="G2033" s="22">
        <f t="shared" si="31"/>
        <v>69810.590000000084</v>
      </c>
      <c r="H2033" s="21">
        <v>0</v>
      </c>
      <c r="I2033" s="21">
        <v>0</v>
      </c>
    </row>
    <row r="2034" spans="1:9" ht="15" x14ac:dyDescent="0.25">
      <c r="A2034" s="24" t="s">
        <v>2392</v>
      </c>
      <c r="B2034" s="20">
        <v>0</v>
      </c>
      <c r="C2034" s="21">
        <v>0</v>
      </c>
      <c r="D2034" s="25">
        <v>2316784.8499999996</v>
      </c>
      <c r="E2034" s="25">
        <v>1740100.4299999992</v>
      </c>
      <c r="F2034" s="21">
        <v>0</v>
      </c>
      <c r="G2034" s="22">
        <f t="shared" si="31"/>
        <v>576684.42000000039</v>
      </c>
      <c r="H2034" s="21">
        <v>0</v>
      </c>
      <c r="I2034" s="21">
        <v>0</v>
      </c>
    </row>
    <row r="2035" spans="1:9" ht="15" x14ac:dyDescent="0.25">
      <c r="A2035" s="24" t="s">
        <v>2393</v>
      </c>
      <c r="B2035" s="20">
        <v>0</v>
      </c>
      <c r="C2035" s="21">
        <v>0</v>
      </c>
      <c r="D2035" s="25">
        <v>776000.02</v>
      </c>
      <c r="E2035" s="25">
        <v>470123.02000000008</v>
      </c>
      <c r="F2035" s="21">
        <v>0</v>
      </c>
      <c r="G2035" s="22">
        <f t="shared" si="31"/>
        <v>305876.99999999994</v>
      </c>
      <c r="H2035" s="21">
        <v>0</v>
      </c>
      <c r="I2035" s="21">
        <v>0</v>
      </c>
    </row>
    <row r="2036" spans="1:9" ht="15" x14ac:dyDescent="0.25">
      <c r="A2036" s="24" t="s">
        <v>2394</v>
      </c>
      <c r="B2036" s="20">
        <v>0</v>
      </c>
      <c r="C2036" s="21">
        <v>0</v>
      </c>
      <c r="D2036" s="25">
        <v>1273022.3999999997</v>
      </c>
      <c r="E2036" s="25">
        <v>848553.89000000013</v>
      </c>
      <c r="F2036" s="21">
        <v>0</v>
      </c>
      <c r="G2036" s="22">
        <f t="shared" si="31"/>
        <v>424468.50999999954</v>
      </c>
      <c r="H2036" s="21">
        <v>0</v>
      </c>
      <c r="I2036" s="21">
        <v>0</v>
      </c>
    </row>
    <row r="2037" spans="1:9" ht="15" x14ac:dyDescent="0.25">
      <c r="A2037" s="24" t="s">
        <v>2395</v>
      </c>
      <c r="B2037" s="20">
        <v>0</v>
      </c>
      <c r="C2037" s="21">
        <v>0</v>
      </c>
      <c r="D2037" s="25">
        <v>24891.899999999998</v>
      </c>
      <c r="E2037" s="25">
        <v>9989.2000000000007</v>
      </c>
      <c r="F2037" s="21">
        <v>0</v>
      </c>
      <c r="G2037" s="22">
        <f t="shared" si="31"/>
        <v>14902.699999999997</v>
      </c>
      <c r="H2037" s="21">
        <v>0</v>
      </c>
      <c r="I2037" s="21">
        <v>0</v>
      </c>
    </row>
    <row r="2038" spans="1:9" ht="15" x14ac:dyDescent="0.25">
      <c r="A2038" s="24" t="s">
        <v>2396</v>
      </c>
      <c r="B2038" s="20">
        <v>0</v>
      </c>
      <c r="C2038" s="21">
        <v>0</v>
      </c>
      <c r="D2038" s="25">
        <v>37578.199999999997</v>
      </c>
      <c r="E2038" s="25">
        <v>9710.7999999999993</v>
      </c>
      <c r="F2038" s="21">
        <v>0</v>
      </c>
      <c r="G2038" s="22">
        <f t="shared" si="31"/>
        <v>27867.399999999998</v>
      </c>
      <c r="H2038" s="21">
        <v>0</v>
      </c>
      <c r="I2038" s="21">
        <v>0</v>
      </c>
    </row>
    <row r="2039" spans="1:9" ht="15" x14ac:dyDescent="0.25">
      <c r="A2039" s="24" t="s">
        <v>2397</v>
      </c>
      <c r="B2039" s="20">
        <v>0</v>
      </c>
      <c r="C2039" s="21">
        <v>0</v>
      </c>
      <c r="D2039" s="25">
        <v>98245.38</v>
      </c>
      <c r="E2039" s="25">
        <v>24398.079999999998</v>
      </c>
      <c r="F2039" s="21">
        <v>0</v>
      </c>
      <c r="G2039" s="22">
        <f t="shared" si="31"/>
        <v>73847.3</v>
      </c>
      <c r="H2039" s="21">
        <v>0</v>
      </c>
      <c r="I2039" s="21">
        <v>0</v>
      </c>
    </row>
    <row r="2040" spans="1:9" ht="15" x14ac:dyDescent="0.25">
      <c r="A2040" s="24" t="s">
        <v>2398</v>
      </c>
      <c r="B2040" s="20">
        <v>0</v>
      </c>
      <c r="C2040" s="21">
        <v>0</v>
      </c>
      <c r="D2040" s="25">
        <v>62929.899999999994</v>
      </c>
      <c r="E2040" s="25">
        <v>19195.5</v>
      </c>
      <c r="F2040" s="21">
        <v>0</v>
      </c>
      <c r="G2040" s="22">
        <f t="shared" si="31"/>
        <v>43734.399999999994</v>
      </c>
      <c r="H2040" s="21">
        <v>0</v>
      </c>
      <c r="I2040" s="21">
        <v>0</v>
      </c>
    </row>
    <row r="2041" spans="1:9" ht="15" x14ac:dyDescent="0.25">
      <c r="A2041" s="24" t="s">
        <v>2399</v>
      </c>
      <c r="B2041" s="20">
        <v>0</v>
      </c>
      <c r="C2041" s="21">
        <v>0</v>
      </c>
      <c r="D2041" s="25">
        <v>106360.09999999999</v>
      </c>
      <c r="E2041" s="25">
        <v>12965.279999999999</v>
      </c>
      <c r="F2041" s="21">
        <v>0</v>
      </c>
      <c r="G2041" s="22">
        <f t="shared" si="31"/>
        <v>93394.819999999992</v>
      </c>
      <c r="H2041" s="21">
        <v>0</v>
      </c>
      <c r="I2041" s="21">
        <v>0</v>
      </c>
    </row>
    <row r="2042" spans="1:9" ht="15" x14ac:dyDescent="0.25">
      <c r="A2042" s="24" t="s">
        <v>2400</v>
      </c>
      <c r="B2042" s="20">
        <v>0</v>
      </c>
      <c r="C2042" s="21">
        <v>0</v>
      </c>
      <c r="D2042" s="25">
        <v>109858.76000000001</v>
      </c>
      <c r="E2042" s="25">
        <v>35657.72</v>
      </c>
      <c r="F2042" s="21">
        <v>0</v>
      </c>
      <c r="G2042" s="22">
        <f t="shared" si="31"/>
        <v>74201.040000000008</v>
      </c>
      <c r="H2042" s="21">
        <v>0</v>
      </c>
      <c r="I2042" s="21">
        <v>0</v>
      </c>
    </row>
    <row r="2043" spans="1:9" ht="15" x14ac:dyDescent="0.25">
      <c r="A2043" s="24" t="s">
        <v>2401</v>
      </c>
      <c r="B2043" s="20">
        <v>0</v>
      </c>
      <c r="C2043" s="21">
        <v>0</v>
      </c>
      <c r="D2043" s="25">
        <v>156373.6</v>
      </c>
      <c r="E2043" s="25">
        <v>52347.7</v>
      </c>
      <c r="F2043" s="21">
        <v>0</v>
      </c>
      <c r="G2043" s="22">
        <f t="shared" si="31"/>
        <v>104025.90000000001</v>
      </c>
      <c r="H2043" s="21">
        <v>0</v>
      </c>
      <c r="I2043" s="21">
        <v>0</v>
      </c>
    </row>
    <row r="2044" spans="1:9" ht="15" x14ac:dyDescent="0.25">
      <c r="A2044" s="24" t="s">
        <v>2402</v>
      </c>
      <c r="B2044" s="20">
        <v>0</v>
      </c>
      <c r="C2044" s="21">
        <v>0</v>
      </c>
      <c r="D2044" s="25">
        <v>90789.6</v>
      </c>
      <c r="E2044" s="25">
        <v>44909.8</v>
      </c>
      <c r="F2044" s="21">
        <v>0</v>
      </c>
      <c r="G2044" s="22">
        <f t="shared" si="31"/>
        <v>45879.8</v>
      </c>
      <c r="H2044" s="21">
        <v>0</v>
      </c>
      <c r="I2044" s="21">
        <v>0</v>
      </c>
    </row>
    <row r="2045" spans="1:9" ht="15" x14ac:dyDescent="0.25">
      <c r="A2045" s="24" t="s">
        <v>2403</v>
      </c>
      <c r="B2045" s="20">
        <v>0</v>
      </c>
      <c r="C2045" s="21">
        <v>0</v>
      </c>
      <c r="D2045" s="25">
        <v>86087.1</v>
      </c>
      <c r="E2045" s="25">
        <v>36476.500000000007</v>
      </c>
      <c r="F2045" s="21">
        <v>0</v>
      </c>
      <c r="G2045" s="22">
        <f t="shared" si="31"/>
        <v>49610.6</v>
      </c>
      <c r="H2045" s="21">
        <v>0</v>
      </c>
      <c r="I2045" s="21">
        <v>0</v>
      </c>
    </row>
    <row r="2046" spans="1:9" ht="15" x14ac:dyDescent="0.25">
      <c r="A2046" s="24" t="s">
        <v>2404</v>
      </c>
      <c r="B2046" s="20">
        <v>0</v>
      </c>
      <c r="C2046" s="21">
        <v>0</v>
      </c>
      <c r="D2046" s="25">
        <v>112860.00000000001</v>
      </c>
      <c r="E2046" s="25">
        <v>64154.100000000006</v>
      </c>
      <c r="F2046" s="21">
        <v>0</v>
      </c>
      <c r="G2046" s="22">
        <f t="shared" si="31"/>
        <v>48705.900000000009</v>
      </c>
      <c r="H2046" s="21">
        <v>0</v>
      </c>
      <c r="I2046" s="21">
        <v>0</v>
      </c>
    </row>
    <row r="2047" spans="1:9" ht="15" x14ac:dyDescent="0.25">
      <c r="A2047" s="24" t="s">
        <v>2405</v>
      </c>
      <c r="B2047" s="20">
        <v>0</v>
      </c>
      <c r="C2047" s="21">
        <v>0</v>
      </c>
      <c r="D2047" s="25">
        <v>38894.9</v>
      </c>
      <c r="E2047" s="25">
        <v>0</v>
      </c>
      <c r="F2047" s="21">
        <v>0</v>
      </c>
      <c r="G2047" s="22">
        <f t="shared" si="31"/>
        <v>38894.9</v>
      </c>
      <c r="H2047" s="21">
        <v>0</v>
      </c>
      <c r="I2047" s="21">
        <v>0</v>
      </c>
    </row>
    <row r="2048" spans="1:9" ht="15" x14ac:dyDescent="0.25">
      <c r="A2048" s="24" t="s">
        <v>2406</v>
      </c>
      <c r="B2048" s="20">
        <v>0</v>
      </c>
      <c r="C2048" s="21">
        <v>0</v>
      </c>
      <c r="D2048" s="25">
        <v>29427.200000000001</v>
      </c>
      <c r="E2048" s="25">
        <v>12342</v>
      </c>
      <c r="F2048" s="21">
        <v>0</v>
      </c>
      <c r="G2048" s="22">
        <f t="shared" si="31"/>
        <v>17085.2</v>
      </c>
      <c r="H2048" s="21">
        <v>0</v>
      </c>
      <c r="I2048" s="21">
        <v>0</v>
      </c>
    </row>
    <row r="2049" spans="1:9" ht="15" x14ac:dyDescent="0.25">
      <c r="A2049" s="24" t="s">
        <v>2407</v>
      </c>
      <c r="B2049" s="20">
        <v>0</v>
      </c>
      <c r="C2049" s="21">
        <v>0</v>
      </c>
      <c r="D2049" s="25">
        <v>48696.999999999993</v>
      </c>
      <c r="E2049" s="25">
        <v>0</v>
      </c>
      <c r="F2049" s="21">
        <v>0</v>
      </c>
      <c r="G2049" s="22">
        <f t="shared" si="31"/>
        <v>48696.999999999993</v>
      </c>
      <c r="H2049" s="21">
        <v>0</v>
      </c>
      <c r="I2049" s="21">
        <v>0</v>
      </c>
    </row>
    <row r="2050" spans="1:9" ht="15" x14ac:dyDescent="0.25">
      <c r="A2050" s="24" t="s">
        <v>2408</v>
      </c>
      <c r="B2050" s="20">
        <v>0</v>
      </c>
      <c r="C2050" s="21">
        <v>0</v>
      </c>
      <c r="D2050" s="25">
        <v>64664.6</v>
      </c>
      <c r="E2050" s="25">
        <v>220.8</v>
      </c>
      <c r="F2050" s="21">
        <v>0</v>
      </c>
      <c r="G2050" s="22">
        <f t="shared" si="31"/>
        <v>64443.799999999996</v>
      </c>
      <c r="H2050" s="21">
        <v>0</v>
      </c>
      <c r="I2050" s="21">
        <v>0</v>
      </c>
    </row>
    <row r="2051" spans="1:9" ht="15" x14ac:dyDescent="0.25">
      <c r="A2051" s="24" t="s">
        <v>2409</v>
      </c>
      <c r="B2051" s="20">
        <v>0</v>
      </c>
      <c r="C2051" s="21">
        <v>0</v>
      </c>
      <c r="D2051" s="25">
        <v>53901.099999999991</v>
      </c>
      <c r="E2051" s="25">
        <v>406</v>
      </c>
      <c r="F2051" s="21">
        <v>0</v>
      </c>
      <c r="G2051" s="22">
        <f t="shared" ref="G2051:G2114" si="32">D2051-E2051</f>
        <v>53495.099999999991</v>
      </c>
      <c r="H2051" s="21">
        <v>0</v>
      </c>
      <c r="I2051" s="21">
        <v>0</v>
      </c>
    </row>
    <row r="2052" spans="1:9" ht="15" x14ac:dyDescent="0.25">
      <c r="A2052" s="24" t="s">
        <v>2410</v>
      </c>
      <c r="B2052" s="20">
        <v>0</v>
      </c>
      <c r="C2052" s="21">
        <v>0</v>
      </c>
      <c r="D2052" s="25">
        <v>60441.86</v>
      </c>
      <c r="E2052" s="25">
        <v>24325.46</v>
      </c>
      <c r="F2052" s="21">
        <v>0</v>
      </c>
      <c r="G2052" s="22">
        <f t="shared" si="32"/>
        <v>36116.400000000001</v>
      </c>
      <c r="H2052" s="21">
        <v>0</v>
      </c>
      <c r="I2052" s="21">
        <v>0</v>
      </c>
    </row>
    <row r="2053" spans="1:9" ht="15" x14ac:dyDescent="0.25">
      <c r="A2053" s="24" t="s">
        <v>2411</v>
      </c>
      <c r="B2053" s="20">
        <v>0</v>
      </c>
      <c r="C2053" s="21">
        <v>0</v>
      </c>
      <c r="D2053" s="25">
        <v>44726</v>
      </c>
      <c r="E2053" s="25">
        <v>13182.6</v>
      </c>
      <c r="F2053" s="21">
        <v>0</v>
      </c>
      <c r="G2053" s="22">
        <f t="shared" si="32"/>
        <v>31543.4</v>
      </c>
      <c r="H2053" s="21">
        <v>0</v>
      </c>
      <c r="I2053" s="21">
        <v>0</v>
      </c>
    </row>
    <row r="2054" spans="1:9" ht="15" x14ac:dyDescent="0.25">
      <c r="A2054" s="24" t="s">
        <v>2412</v>
      </c>
      <c r="B2054" s="20">
        <v>0</v>
      </c>
      <c r="C2054" s="21">
        <v>0</v>
      </c>
      <c r="D2054" s="25">
        <v>61971.68</v>
      </c>
      <c r="E2054" s="25">
        <v>8111.08</v>
      </c>
      <c r="F2054" s="21">
        <v>0</v>
      </c>
      <c r="G2054" s="22">
        <f t="shared" si="32"/>
        <v>53860.6</v>
      </c>
      <c r="H2054" s="21">
        <v>0</v>
      </c>
      <c r="I2054" s="21">
        <v>0</v>
      </c>
    </row>
    <row r="2055" spans="1:9" ht="15" x14ac:dyDescent="0.25">
      <c r="A2055" s="24" t="s">
        <v>2413</v>
      </c>
      <c r="B2055" s="20">
        <v>0</v>
      </c>
      <c r="C2055" s="21">
        <v>0</v>
      </c>
      <c r="D2055" s="25">
        <v>20064</v>
      </c>
      <c r="E2055" s="25">
        <v>7874.4</v>
      </c>
      <c r="F2055" s="21">
        <v>0</v>
      </c>
      <c r="G2055" s="22">
        <f t="shared" si="32"/>
        <v>12189.6</v>
      </c>
      <c r="H2055" s="21">
        <v>0</v>
      </c>
      <c r="I2055" s="21">
        <v>0</v>
      </c>
    </row>
    <row r="2056" spans="1:9" ht="15" x14ac:dyDescent="0.25">
      <c r="A2056" s="24" t="s">
        <v>2414</v>
      </c>
      <c r="B2056" s="20">
        <v>0</v>
      </c>
      <c r="C2056" s="21">
        <v>0</v>
      </c>
      <c r="D2056" s="25">
        <v>180867.79999999996</v>
      </c>
      <c r="E2056" s="25">
        <v>14197.4</v>
      </c>
      <c r="F2056" s="21">
        <v>0</v>
      </c>
      <c r="G2056" s="22">
        <f t="shared" si="32"/>
        <v>166670.39999999997</v>
      </c>
      <c r="H2056" s="21">
        <v>0</v>
      </c>
      <c r="I2056" s="21">
        <v>0</v>
      </c>
    </row>
    <row r="2057" spans="1:9" ht="15" x14ac:dyDescent="0.25">
      <c r="A2057" s="24" t="s">
        <v>2415</v>
      </c>
      <c r="B2057" s="20">
        <v>0</v>
      </c>
      <c r="C2057" s="21">
        <v>0</v>
      </c>
      <c r="D2057" s="25">
        <v>93569.3</v>
      </c>
      <c r="E2057" s="25">
        <v>3150.7</v>
      </c>
      <c r="F2057" s="21">
        <v>0</v>
      </c>
      <c r="G2057" s="22">
        <f t="shared" si="32"/>
        <v>90418.6</v>
      </c>
      <c r="H2057" s="21">
        <v>0</v>
      </c>
      <c r="I2057" s="21">
        <v>0</v>
      </c>
    </row>
    <row r="2058" spans="1:9" ht="15" x14ac:dyDescent="0.25">
      <c r="A2058" s="24" t="s">
        <v>2416</v>
      </c>
      <c r="B2058" s="20">
        <v>0</v>
      </c>
      <c r="C2058" s="21">
        <v>0</v>
      </c>
      <c r="D2058" s="25">
        <v>15257</v>
      </c>
      <c r="E2058" s="25">
        <v>9465.6</v>
      </c>
      <c r="F2058" s="21">
        <v>0</v>
      </c>
      <c r="G2058" s="22">
        <f t="shared" si="32"/>
        <v>5791.4</v>
      </c>
      <c r="H2058" s="21">
        <v>0</v>
      </c>
      <c r="I2058" s="21">
        <v>0</v>
      </c>
    </row>
    <row r="2059" spans="1:9" ht="15" x14ac:dyDescent="0.25">
      <c r="A2059" s="24" t="s">
        <v>2417</v>
      </c>
      <c r="B2059" s="20">
        <v>0</v>
      </c>
      <c r="C2059" s="21">
        <v>0</v>
      </c>
      <c r="D2059" s="25">
        <v>56868.9</v>
      </c>
      <c r="E2059" s="25">
        <v>4477.5</v>
      </c>
      <c r="F2059" s="21">
        <v>0</v>
      </c>
      <c r="G2059" s="22">
        <f t="shared" si="32"/>
        <v>52391.4</v>
      </c>
      <c r="H2059" s="21">
        <v>0</v>
      </c>
      <c r="I2059" s="21">
        <v>0</v>
      </c>
    </row>
    <row r="2060" spans="1:9" ht="15" x14ac:dyDescent="0.25">
      <c r="A2060" s="24" t="s">
        <v>2418</v>
      </c>
      <c r="B2060" s="20">
        <v>0</v>
      </c>
      <c r="C2060" s="21">
        <v>0</v>
      </c>
      <c r="D2060" s="25">
        <v>80632.200000000012</v>
      </c>
      <c r="E2060" s="25">
        <v>127.6</v>
      </c>
      <c r="F2060" s="21">
        <v>0</v>
      </c>
      <c r="G2060" s="22">
        <f t="shared" si="32"/>
        <v>80504.600000000006</v>
      </c>
      <c r="H2060" s="21">
        <v>0</v>
      </c>
      <c r="I2060" s="21">
        <v>0</v>
      </c>
    </row>
    <row r="2061" spans="1:9" ht="15" x14ac:dyDescent="0.25">
      <c r="A2061" s="24" t="s">
        <v>2419</v>
      </c>
      <c r="B2061" s="20">
        <v>0</v>
      </c>
      <c r="C2061" s="21">
        <v>0</v>
      </c>
      <c r="D2061" s="25">
        <v>5475.8</v>
      </c>
      <c r="E2061" s="25">
        <v>0</v>
      </c>
      <c r="F2061" s="21">
        <v>0</v>
      </c>
      <c r="G2061" s="22">
        <f t="shared" si="32"/>
        <v>5475.8</v>
      </c>
      <c r="H2061" s="21">
        <v>0</v>
      </c>
      <c r="I2061" s="21">
        <v>0</v>
      </c>
    </row>
    <row r="2062" spans="1:9" ht="15" x14ac:dyDescent="0.25">
      <c r="A2062" s="24" t="s">
        <v>2420</v>
      </c>
      <c r="B2062" s="20">
        <v>0</v>
      </c>
      <c r="C2062" s="21">
        <v>0</v>
      </c>
      <c r="D2062" s="25">
        <v>5726.6</v>
      </c>
      <c r="E2062" s="25">
        <v>0</v>
      </c>
      <c r="F2062" s="21">
        <v>0</v>
      </c>
      <c r="G2062" s="22">
        <f t="shared" si="32"/>
        <v>5726.6</v>
      </c>
      <c r="H2062" s="21">
        <v>0</v>
      </c>
      <c r="I2062" s="21">
        <v>0</v>
      </c>
    </row>
    <row r="2063" spans="1:9" ht="15" x14ac:dyDescent="0.25">
      <c r="A2063" s="24" t="s">
        <v>2421</v>
      </c>
      <c r="B2063" s="20">
        <v>0</v>
      </c>
      <c r="C2063" s="21">
        <v>0</v>
      </c>
      <c r="D2063" s="25">
        <v>22154</v>
      </c>
      <c r="E2063" s="25">
        <v>182</v>
      </c>
      <c r="F2063" s="21">
        <v>0</v>
      </c>
      <c r="G2063" s="22">
        <f t="shared" si="32"/>
        <v>21972</v>
      </c>
      <c r="H2063" s="21">
        <v>0</v>
      </c>
      <c r="I2063" s="21">
        <v>0</v>
      </c>
    </row>
    <row r="2064" spans="1:9" ht="15" x14ac:dyDescent="0.25">
      <c r="A2064" s="24" t="s">
        <v>2422</v>
      </c>
      <c r="B2064" s="20">
        <v>0</v>
      </c>
      <c r="C2064" s="21">
        <v>0</v>
      </c>
      <c r="D2064" s="25">
        <v>44684.2</v>
      </c>
      <c r="E2064" s="25">
        <v>8089.5</v>
      </c>
      <c r="F2064" s="21">
        <v>0</v>
      </c>
      <c r="G2064" s="22">
        <f t="shared" si="32"/>
        <v>36594.699999999997</v>
      </c>
      <c r="H2064" s="21">
        <v>0</v>
      </c>
      <c r="I2064" s="21">
        <v>0</v>
      </c>
    </row>
    <row r="2065" spans="1:9" ht="15" x14ac:dyDescent="0.25">
      <c r="A2065" s="24" t="s">
        <v>2423</v>
      </c>
      <c r="B2065" s="20">
        <v>0</v>
      </c>
      <c r="C2065" s="21">
        <v>0</v>
      </c>
      <c r="D2065" s="25">
        <v>71060</v>
      </c>
      <c r="E2065" s="25">
        <v>13532.3</v>
      </c>
      <c r="F2065" s="21">
        <v>0</v>
      </c>
      <c r="G2065" s="22">
        <f t="shared" si="32"/>
        <v>57527.7</v>
      </c>
      <c r="H2065" s="21">
        <v>0</v>
      </c>
      <c r="I2065" s="21">
        <v>0</v>
      </c>
    </row>
    <row r="2066" spans="1:9" ht="15" x14ac:dyDescent="0.25">
      <c r="A2066" s="24" t="s">
        <v>2424</v>
      </c>
      <c r="B2066" s="20">
        <v>0</v>
      </c>
      <c r="C2066" s="21">
        <v>0</v>
      </c>
      <c r="D2066" s="25">
        <v>69346.2</v>
      </c>
      <c r="E2066" s="25">
        <v>1309.2600000000002</v>
      </c>
      <c r="F2066" s="21">
        <v>0</v>
      </c>
      <c r="G2066" s="22">
        <f t="shared" si="32"/>
        <v>68036.94</v>
      </c>
      <c r="H2066" s="21">
        <v>0</v>
      </c>
      <c r="I2066" s="21">
        <v>0</v>
      </c>
    </row>
    <row r="2067" spans="1:9" ht="15" x14ac:dyDescent="0.25">
      <c r="A2067" s="24" t="s">
        <v>2425</v>
      </c>
      <c r="B2067" s="20">
        <v>0</v>
      </c>
      <c r="C2067" s="21">
        <v>0</v>
      </c>
      <c r="D2067" s="25">
        <v>23993.199999999997</v>
      </c>
      <c r="E2067" s="25">
        <v>717.6</v>
      </c>
      <c r="F2067" s="21">
        <v>0</v>
      </c>
      <c r="G2067" s="22">
        <f t="shared" si="32"/>
        <v>23275.599999999999</v>
      </c>
      <c r="H2067" s="21">
        <v>0</v>
      </c>
      <c r="I2067" s="21">
        <v>0</v>
      </c>
    </row>
    <row r="2068" spans="1:9" ht="15" x14ac:dyDescent="0.25">
      <c r="A2068" s="24" t="s">
        <v>2426</v>
      </c>
      <c r="B2068" s="20">
        <v>0</v>
      </c>
      <c r="C2068" s="21">
        <v>0</v>
      </c>
      <c r="D2068" s="25">
        <v>340168.4</v>
      </c>
      <c r="E2068" s="25">
        <v>202628.4</v>
      </c>
      <c r="F2068" s="21">
        <v>0</v>
      </c>
      <c r="G2068" s="22">
        <f t="shared" si="32"/>
        <v>137540.00000000003</v>
      </c>
      <c r="H2068" s="21">
        <v>0</v>
      </c>
      <c r="I2068" s="21">
        <v>0</v>
      </c>
    </row>
    <row r="2069" spans="1:9" ht="15" x14ac:dyDescent="0.25">
      <c r="A2069" s="24" t="s">
        <v>2427</v>
      </c>
      <c r="B2069" s="20">
        <v>0</v>
      </c>
      <c r="C2069" s="21">
        <v>0</v>
      </c>
      <c r="D2069" s="25">
        <v>402534.00000000006</v>
      </c>
      <c r="E2069" s="25">
        <v>307577.3</v>
      </c>
      <c r="F2069" s="21">
        <v>0</v>
      </c>
      <c r="G2069" s="22">
        <f t="shared" si="32"/>
        <v>94956.70000000007</v>
      </c>
      <c r="H2069" s="21">
        <v>0</v>
      </c>
      <c r="I2069" s="21">
        <v>0</v>
      </c>
    </row>
    <row r="2070" spans="1:9" ht="15" x14ac:dyDescent="0.25">
      <c r="A2070" s="24" t="s">
        <v>2428</v>
      </c>
      <c r="B2070" s="20">
        <v>0</v>
      </c>
      <c r="C2070" s="21">
        <v>0</v>
      </c>
      <c r="D2070" s="25">
        <v>804023.97999999986</v>
      </c>
      <c r="E2070" s="25">
        <v>634950.17999999993</v>
      </c>
      <c r="F2070" s="21">
        <v>0</v>
      </c>
      <c r="G2070" s="22">
        <f t="shared" si="32"/>
        <v>169073.79999999993</v>
      </c>
      <c r="H2070" s="21">
        <v>0</v>
      </c>
      <c r="I2070" s="21">
        <v>0</v>
      </c>
    </row>
    <row r="2071" spans="1:9" ht="15" x14ac:dyDescent="0.25">
      <c r="A2071" s="24" t="s">
        <v>2429</v>
      </c>
      <c r="B2071" s="20">
        <v>0</v>
      </c>
      <c r="C2071" s="21">
        <v>0</v>
      </c>
      <c r="D2071" s="25">
        <v>860058.49999999965</v>
      </c>
      <c r="E2071" s="25">
        <v>565916.50000000012</v>
      </c>
      <c r="F2071" s="21">
        <v>0</v>
      </c>
      <c r="G2071" s="22">
        <f t="shared" si="32"/>
        <v>294141.99999999953</v>
      </c>
      <c r="H2071" s="21">
        <v>0</v>
      </c>
      <c r="I2071" s="21">
        <v>0</v>
      </c>
    </row>
    <row r="2072" spans="1:9" ht="15" x14ac:dyDescent="0.25">
      <c r="A2072" s="24" t="s">
        <v>2430</v>
      </c>
      <c r="B2072" s="20">
        <v>0</v>
      </c>
      <c r="C2072" s="21">
        <v>0</v>
      </c>
      <c r="D2072" s="25">
        <v>784596.2000000003</v>
      </c>
      <c r="E2072" s="25">
        <v>601223.00000000012</v>
      </c>
      <c r="F2072" s="21">
        <v>0</v>
      </c>
      <c r="G2072" s="22">
        <f t="shared" si="32"/>
        <v>183373.20000000019</v>
      </c>
      <c r="H2072" s="21">
        <v>0</v>
      </c>
      <c r="I2072" s="21">
        <v>0</v>
      </c>
    </row>
    <row r="2073" spans="1:9" ht="15" x14ac:dyDescent="0.25">
      <c r="A2073" s="24" t="s">
        <v>2431</v>
      </c>
      <c r="B2073" s="20">
        <v>0</v>
      </c>
      <c r="C2073" s="21">
        <v>0</v>
      </c>
      <c r="D2073" s="25">
        <v>364140.70000000007</v>
      </c>
      <c r="E2073" s="25">
        <v>314840.40000000008</v>
      </c>
      <c r="F2073" s="21">
        <v>0</v>
      </c>
      <c r="G2073" s="22">
        <f t="shared" si="32"/>
        <v>49300.299999999988</v>
      </c>
      <c r="H2073" s="21">
        <v>0</v>
      </c>
      <c r="I2073" s="21">
        <v>0</v>
      </c>
    </row>
    <row r="2074" spans="1:9" ht="15" x14ac:dyDescent="0.25">
      <c r="A2074" s="24" t="s">
        <v>2432</v>
      </c>
      <c r="B2074" s="20">
        <v>0</v>
      </c>
      <c r="C2074" s="21">
        <v>0</v>
      </c>
      <c r="D2074" s="25">
        <v>685624.50000000023</v>
      </c>
      <c r="E2074" s="25">
        <v>516449.0400000001</v>
      </c>
      <c r="F2074" s="21">
        <v>0</v>
      </c>
      <c r="G2074" s="22">
        <f t="shared" si="32"/>
        <v>169175.46000000014</v>
      </c>
      <c r="H2074" s="21">
        <v>0</v>
      </c>
      <c r="I2074" s="21">
        <v>0</v>
      </c>
    </row>
    <row r="2075" spans="1:9" ht="15" x14ac:dyDescent="0.25">
      <c r="A2075" s="24" t="s">
        <v>2433</v>
      </c>
      <c r="B2075" s="20">
        <v>0</v>
      </c>
      <c r="C2075" s="21">
        <v>0</v>
      </c>
      <c r="D2075" s="25">
        <v>1230696.8999999999</v>
      </c>
      <c r="E2075" s="25">
        <v>7282.2000000000007</v>
      </c>
      <c r="F2075" s="21">
        <v>0</v>
      </c>
      <c r="G2075" s="22">
        <f t="shared" si="32"/>
        <v>1223414.7</v>
      </c>
      <c r="H2075" s="21">
        <v>0</v>
      </c>
      <c r="I2075" s="21">
        <v>0</v>
      </c>
    </row>
    <row r="2076" spans="1:9" ht="15" x14ac:dyDescent="0.25">
      <c r="A2076" s="24" t="s">
        <v>2434</v>
      </c>
      <c r="B2076" s="20">
        <v>0</v>
      </c>
      <c r="C2076" s="21">
        <v>0</v>
      </c>
      <c r="D2076" s="25">
        <v>369354.70000000007</v>
      </c>
      <c r="E2076" s="25">
        <v>213612.00000000003</v>
      </c>
      <c r="F2076" s="21">
        <v>0</v>
      </c>
      <c r="G2076" s="22">
        <f t="shared" si="32"/>
        <v>155742.70000000004</v>
      </c>
      <c r="H2076" s="21">
        <v>0</v>
      </c>
      <c r="I2076" s="21">
        <v>0</v>
      </c>
    </row>
    <row r="2077" spans="1:9" ht="15" x14ac:dyDescent="0.25">
      <c r="A2077" s="24" t="s">
        <v>2435</v>
      </c>
      <c r="B2077" s="20">
        <v>0</v>
      </c>
      <c r="C2077" s="21">
        <v>0</v>
      </c>
      <c r="D2077" s="25">
        <v>2161688.5999999973</v>
      </c>
      <c r="E2077" s="25">
        <v>971009.45999999985</v>
      </c>
      <c r="F2077" s="21">
        <v>0</v>
      </c>
      <c r="G2077" s="22">
        <f t="shared" si="32"/>
        <v>1190679.1399999973</v>
      </c>
      <c r="H2077" s="21">
        <v>0</v>
      </c>
      <c r="I2077" s="21">
        <v>0</v>
      </c>
    </row>
    <row r="2078" spans="1:9" ht="15" x14ac:dyDescent="0.25">
      <c r="A2078" s="24" t="s">
        <v>2436</v>
      </c>
      <c r="B2078" s="20">
        <v>0</v>
      </c>
      <c r="C2078" s="21">
        <v>0</v>
      </c>
      <c r="D2078" s="25">
        <v>418020.90000000008</v>
      </c>
      <c r="E2078" s="25">
        <v>282233.50000000006</v>
      </c>
      <c r="F2078" s="21">
        <v>0</v>
      </c>
      <c r="G2078" s="22">
        <f t="shared" si="32"/>
        <v>135787.40000000002</v>
      </c>
      <c r="H2078" s="21">
        <v>0</v>
      </c>
      <c r="I2078" s="21">
        <v>0</v>
      </c>
    </row>
    <row r="2079" spans="1:9" ht="15" x14ac:dyDescent="0.25">
      <c r="A2079" s="24" t="s">
        <v>2437</v>
      </c>
      <c r="B2079" s="20">
        <v>0</v>
      </c>
      <c r="C2079" s="21">
        <v>0</v>
      </c>
      <c r="D2079" s="25">
        <v>987339.58000000007</v>
      </c>
      <c r="E2079" s="25">
        <v>682422.8899999999</v>
      </c>
      <c r="F2079" s="21">
        <v>0</v>
      </c>
      <c r="G2079" s="22">
        <f t="shared" si="32"/>
        <v>304916.69000000018</v>
      </c>
      <c r="H2079" s="21">
        <v>0</v>
      </c>
      <c r="I2079" s="21">
        <v>0</v>
      </c>
    </row>
    <row r="2080" spans="1:9" ht="15" x14ac:dyDescent="0.25">
      <c r="A2080" s="24" t="s">
        <v>2438</v>
      </c>
      <c r="B2080" s="20">
        <v>0</v>
      </c>
      <c r="C2080" s="21">
        <v>0</v>
      </c>
      <c r="D2080" s="25">
        <v>1602765.3099999996</v>
      </c>
      <c r="E2080" s="25">
        <v>1205288.4699999995</v>
      </c>
      <c r="F2080" s="21">
        <v>0</v>
      </c>
      <c r="G2080" s="22">
        <f t="shared" si="32"/>
        <v>397476.84000000008</v>
      </c>
      <c r="H2080" s="21">
        <v>0</v>
      </c>
      <c r="I2080" s="21">
        <v>0</v>
      </c>
    </row>
    <row r="2081" spans="1:9" ht="15" x14ac:dyDescent="0.25">
      <c r="A2081" s="24" t="s">
        <v>2439</v>
      </c>
      <c r="B2081" s="20">
        <v>0</v>
      </c>
      <c r="C2081" s="21">
        <v>0</v>
      </c>
      <c r="D2081" s="25">
        <v>718066.79999999958</v>
      </c>
      <c r="E2081" s="25">
        <v>456320.39999999991</v>
      </c>
      <c r="F2081" s="21">
        <v>0</v>
      </c>
      <c r="G2081" s="22">
        <f t="shared" si="32"/>
        <v>261746.39999999967</v>
      </c>
      <c r="H2081" s="21">
        <v>0</v>
      </c>
      <c r="I2081" s="21">
        <v>0</v>
      </c>
    </row>
    <row r="2082" spans="1:9" ht="15" x14ac:dyDescent="0.25">
      <c r="A2082" s="24" t="s">
        <v>2440</v>
      </c>
      <c r="B2082" s="20">
        <v>0</v>
      </c>
      <c r="C2082" s="21">
        <v>0</v>
      </c>
      <c r="D2082" s="25">
        <v>1571333.5</v>
      </c>
      <c r="E2082" s="25">
        <v>1122501.9900000005</v>
      </c>
      <c r="F2082" s="21">
        <v>0</v>
      </c>
      <c r="G2082" s="22">
        <f t="shared" si="32"/>
        <v>448831.50999999954</v>
      </c>
      <c r="H2082" s="21">
        <v>0</v>
      </c>
      <c r="I2082" s="21">
        <v>0</v>
      </c>
    </row>
    <row r="2083" spans="1:9" ht="15" x14ac:dyDescent="0.25">
      <c r="A2083" s="24" t="s">
        <v>2441</v>
      </c>
      <c r="B2083" s="20">
        <v>0</v>
      </c>
      <c r="C2083" s="21">
        <v>0</v>
      </c>
      <c r="D2083" s="25">
        <v>818116.56999999983</v>
      </c>
      <c r="E2083" s="25">
        <v>619927.36999999976</v>
      </c>
      <c r="F2083" s="21">
        <v>0</v>
      </c>
      <c r="G2083" s="22">
        <f t="shared" si="32"/>
        <v>198189.20000000007</v>
      </c>
      <c r="H2083" s="21">
        <v>0</v>
      </c>
      <c r="I2083" s="21">
        <v>0</v>
      </c>
    </row>
    <row r="2084" spans="1:9" ht="15" x14ac:dyDescent="0.25">
      <c r="A2084" s="24" t="s">
        <v>2442</v>
      </c>
      <c r="B2084" s="20">
        <v>0</v>
      </c>
      <c r="C2084" s="21">
        <v>0</v>
      </c>
      <c r="D2084" s="25">
        <v>821160.99999999988</v>
      </c>
      <c r="E2084" s="25">
        <v>601239.9</v>
      </c>
      <c r="F2084" s="21">
        <v>0</v>
      </c>
      <c r="G2084" s="22">
        <f t="shared" si="32"/>
        <v>219921.09999999986</v>
      </c>
      <c r="H2084" s="21">
        <v>0</v>
      </c>
      <c r="I2084" s="21">
        <v>0</v>
      </c>
    </row>
    <row r="2085" spans="1:9" ht="15" x14ac:dyDescent="0.25">
      <c r="A2085" s="24" t="s">
        <v>2443</v>
      </c>
      <c r="B2085" s="20">
        <v>0</v>
      </c>
      <c r="C2085" s="21">
        <v>0</v>
      </c>
      <c r="D2085" s="25">
        <v>1109908.8499999999</v>
      </c>
      <c r="E2085" s="25">
        <v>788476.52999999956</v>
      </c>
      <c r="F2085" s="21">
        <v>0</v>
      </c>
      <c r="G2085" s="22">
        <f t="shared" si="32"/>
        <v>321432.3200000003</v>
      </c>
      <c r="H2085" s="21">
        <v>0</v>
      </c>
      <c r="I2085" s="21">
        <v>0</v>
      </c>
    </row>
    <row r="2086" spans="1:9" ht="15" x14ac:dyDescent="0.25">
      <c r="A2086" s="24" t="s">
        <v>2444</v>
      </c>
      <c r="B2086" s="20">
        <v>0</v>
      </c>
      <c r="C2086" s="21">
        <v>0</v>
      </c>
      <c r="D2086" s="25">
        <v>35300.100000000006</v>
      </c>
      <c r="E2086" s="25">
        <v>9279.14</v>
      </c>
      <c r="F2086" s="21">
        <v>0</v>
      </c>
      <c r="G2086" s="22">
        <f t="shared" si="32"/>
        <v>26020.960000000006</v>
      </c>
      <c r="H2086" s="21">
        <v>0</v>
      </c>
      <c r="I2086" s="21">
        <v>0</v>
      </c>
    </row>
    <row r="2087" spans="1:9" ht="15" x14ac:dyDescent="0.25">
      <c r="A2087" s="24" t="s">
        <v>2445</v>
      </c>
      <c r="B2087" s="20">
        <v>0</v>
      </c>
      <c r="C2087" s="21">
        <v>0</v>
      </c>
      <c r="D2087" s="25">
        <v>468201.8000000001</v>
      </c>
      <c r="E2087" s="25">
        <v>395853.5</v>
      </c>
      <c r="F2087" s="21">
        <v>0</v>
      </c>
      <c r="G2087" s="22">
        <f t="shared" si="32"/>
        <v>72348.300000000105</v>
      </c>
      <c r="H2087" s="21">
        <v>0</v>
      </c>
      <c r="I2087" s="21">
        <v>0</v>
      </c>
    </row>
    <row r="2088" spans="1:9" ht="15" x14ac:dyDescent="0.25">
      <c r="A2088" s="24" t="s">
        <v>2446</v>
      </c>
      <c r="B2088" s="20">
        <v>0</v>
      </c>
      <c r="C2088" s="21">
        <v>0</v>
      </c>
      <c r="D2088" s="25">
        <v>781257.99999999953</v>
      </c>
      <c r="E2088" s="25">
        <v>626892.35</v>
      </c>
      <c r="F2088" s="21">
        <v>0</v>
      </c>
      <c r="G2088" s="22">
        <f t="shared" si="32"/>
        <v>154365.64999999956</v>
      </c>
      <c r="H2088" s="21">
        <v>0</v>
      </c>
      <c r="I2088" s="21">
        <v>0</v>
      </c>
    </row>
    <row r="2089" spans="1:9" ht="15" x14ac:dyDescent="0.25">
      <c r="A2089" s="24" t="s">
        <v>2447</v>
      </c>
      <c r="B2089" s="20">
        <v>0</v>
      </c>
      <c r="C2089" s="21">
        <v>0</v>
      </c>
      <c r="D2089" s="25">
        <v>17012.599999999999</v>
      </c>
      <c r="E2089" s="25">
        <v>0</v>
      </c>
      <c r="F2089" s="21">
        <v>0</v>
      </c>
      <c r="G2089" s="22">
        <f t="shared" si="32"/>
        <v>17012.599999999999</v>
      </c>
      <c r="H2089" s="21">
        <v>0</v>
      </c>
      <c r="I2089" s="21">
        <v>0</v>
      </c>
    </row>
    <row r="2090" spans="1:9" ht="15" x14ac:dyDescent="0.25">
      <c r="A2090" s="24" t="s">
        <v>2448</v>
      </c>
      <c r="B2090" s="20">
        <v>0</v>
      </c>
      <c r="C2090" s="21">
        <v>0</v>
      </c>
      <c r="D2090" s="25">
        <v>486426.60000000003</v>
      </c>
      <c r="E2090" s="25">
        <v>389044.85000000003</v>
      </c>
      <c r="F2090" s="21">
        <v>0</v>
      </c>
      <c r="G2090" s="22">
        <f t="shared" si="32"/>
        <v>97381.75</v>
      </c>
      <c r="H2090" s="21">
        <v>0</v>
      </c>
      <c r="I2090" s="21">
        <v>0</v>
      </c>
    </row>
    <row r="2091" spans="1:9" ht="15" x14ac:dyDescent="0.25">
      <c r="A2091" s="24" t="s">
        <v>2449</v>
      </c>
      <c r="B2091" s="20">
        <v>0</v>
      </c>
      <c r="C2091" s="21">
        <v>0</v>
      </c>
      <c r="D2091" s="25">
        <v>528979</v>
      </c>
      <c r="E2091" s="25">
        <v>451131.39999999997</v>
      </c>
      <c r="F2091" s="21">
        <v>0</v>
      </c>
      <c r="G2091" s="22">
        <f t="shared" si="32"/>
        <v>77847.600000000035</v>
      </c>
      <c r="H2091" s="21">
        <v>0</v>
      </c>
      <c r="I2091" s="21">
        <v>0</v>
      </c>
    </row>
    <row r="2092" spans="1:9" ht="15" x14ac:dyDescent="0.25">
      <c r="A2092" s="24" t="s">
        <v>2450</v>
      </c>
      <c r="B2092" s="20">
        <v>0</v>
      </c>
      <c r="C2092" s="21">
        <v>0</v>
      </c>
      <c r="D2092" s="25">
        <v>1274383.8</v>
      </c>
      <c r="E2092" s="25">
        <v>1018259</v>
      </c>
      <c r="F2092" s="21">
        <v>0</v>
      </c>
      <c r="G2092" s="22">
        <f t="shared" si="32"/>
        <v>256124.80000000005</v>
      </c>
      <c r="H2092" s="21">
        <v>0</v>
      </c>
      <c r="I2092" s="21">
        <v>0</v>
      </c>
    </row>
    <row r="2093" spans="1:9" ht="15" x14ac:dyDescent="0.25">
      <c r="A2093" s="24" t="s">
        <v>2451</v>
      </c>
      <c r="B2093" s="20">
        <v>0</v>
      </c>
      <c r="C2093" s="21">
        <v>0</v>
      </c>
      <c r="D2093" s="25">
        <v>594145.20000000007</v>
      </c>
      <c r="E2093" s="25">
        <v>490120.8</v>
      </c>
      <c r="F2093" s="21">
        <v>0</v>
      </c>
      <c r="G2093" s="22">
        <f t="shared" si="32"/>
        <v>104024.40000000008</v>
      </c>
      <c r="H2093" s="21">
        <v>0</v>
      </c>
      <c r="I2093" s="21">
        <v>0</v>
      </c>
    </row>
    <row r="2094" spans="1:9" ht="15" x14ac:dyDescent="0.25">
      <c r="A2094" s="24" t="s">
        <v>2452</v>
      </c>
      <c r="B2094" s="20">
        <v>0</v>
      </c>
      <c r="C2094" s="21">
        <v>0</v>
      </c>
      <c r="D2094" s="25">
        <v>916915.3000000004</v>
      </c>
      <c r="E2094" s="25">
        <v>619035.67999999982</v>
      </c>
      <c r="F2094" s="21">
        <v>0</v>
      </c>
      <c r="G2094" s="22">
        <f t="shared" si="32"/>
        <v>297879.62000000058</v>
      </c>
      <c r="H2094" s="21">
        <v>0</v>
      </c>
      <c r="I2094" s="21">
        <v>0</v>
      </c>
    </row>
    <row r="2095" spans="1:9" ht="15" x14ac:dyDescent="0.25">
      <c r="A2095" s="24" t="s">
        <v>2453</v>
      </c>
      <c r="B2095" s="20">
        <v>0</v>
      </c>
      <c r="C2095" s="21">
        <v>0</v>
      </c>
      <c r="D2095" s="25">
        <v>293206.10000000003</v>
      </c>
      <c r="E2095" s="25">
        <v>256170.80000000005</v>
      </c>
      <c r="F2095" s="21">
        <v>0</v>
      </c>
      <c r="G2095" s="22">
        <f t="shared" si="32"/>
        <v>37035.299999999988</v>
      </c>
      <c r="H2095" s="21">
        <v>0</v>
      </c>
      <c r="I2095" s="21">
        <v>0</v>
      </c>
    </row>
    <row r="2096" spans="1:9" ht="15" x14ac:dyDescent="0.25">
      <c r="A2096" s="24" t="s">
        <v>2454</v>
      </c>
      <c r="B2096" s="20">
        <v>0</v>
      </c>
      <c r="C2096" s="21">
        <v>0</v>
      </c>
      <c r="D2096" s="25">
        <v>682935.6100000001</v>
      </c>
      <c r="E2096" s="25">
        <v>548157.41000000015</v>
      </c>
      <c r="F2096" s="21">
        <v>0</v>
      </c>
      <c r="G2096" s="22">
        <f t="shared" si="32"/>
        <v>134778.19999999995</v>
      </c>
      <c r="H2096" s="21">
        <v>0</v>
      </c>
      <c r="I2096" s="21">
        <v>0</v>
      </c>
    </row>
    <row r="2097" spans="1:9" ht="15" x14ac:dyDescent="0.25">
      <c r="A2097" s="24" t="s">
        <v>2455</v>
      </c>
      <c r="B2097" s="20">
        <v>0</v>
      </c>
      <c r="C2097" s="21">
        <v>0</v>
      </c>
      <c r="D2097" s="25">
        <v>554017.19999999995</v>
      </c>
      <c r="E2097" s="25">
        <v>514611.72</v>
      </c>
      <c r="F2097" s="21">
        <v>0</v>
      </c>
      <c r="G2097" s="22">
        <f t="shared" si="32"/>
        <v>39405.479999999981</v>
      </c>
      <c r="H2097" s="21">
        <v>0</v>
      </c>
      <c r="I2097" s="21">
        <v>0</v>
      </c>
    </row>
    <row r="2098" spans="1:9" ht="15" x14ac:dyDescent="0.25">
      <c r="A2098" s="24" t="s">
        <v>2456</v>
      </c>
      <c r="B2098" s="20">
        <v>0</v>
      </c>
      <c r="C2098" s="21">
        <v>0</v>
      </c>
      <c r="D2098" s="25">
        <v>598924.2300000001</v>
      </c>
      <c r="E2098" s="25">
        <v>533180.33000000031</v>
      </c>
      <c r="F2098" s="21">
        <v>0</v>
      </c>
      <c r="G2098" s="22">
        <f t="shared" si="32"/>
        <v>65743.89999999979</v>
      </c>
      <c r="H2098" s="21">
        <v>0</v>
      </c>
      <c r="I2098" s="21">
        <v>0</v>
      </c>
    </row>
    <row r="2099" spans="1:9" ht="15" x14ac:dyDescent="0.25">
      <c r="A2099" s="24" t="s">
        <v>2457</v>
      </c>
      <c r="B2099" s="20">
        <v>0</v>
      </c>
      <c r="C2099" s="21">
        <v>0</v>
      </c>
      <c r="D2099" s="25">
        <v>952800.20000000065</v>
      </c>
      <c r="E2099" s="25">
        <v>796415.60000000021</v>
      </c>
      <c r="F2099" s="21">
        <v>0</v>
      </c>
      <c r="G2099" s="22">
        <f t="shared" si="32"/>
        <v>156384.60000000044</v>
      </c>
      <c r="H2099" s="21">
        <v>0</v>
      </c>
      <c r="I2099" s="21">
        <v>0</v>
      </c>
    </row>
    <row r="2100" spans="1:9" ht="15" x14ac:dyDescent="0.25">
      <c r="A2100" s="24" t="s">
        <v>2458</v>
      </c>
      <c r="B2100" s="20">
        <v>0</v>
      </c>
      <c r="C2100" s="21">
        <v>0</v>
      </c>
      <c r="D2100" s="25">
        <v>638055.39999999979</v>
      </c>
      <c r="E2100" s="25">
        <v>560355.89999999991</v>
      </c>
      <c r="F2100" s="21">
        <v>0</v>
      </c>
      <c r="G2100" s="22">
        <f t="shared" si="32"/>
        <v>77699.499999999884</v>
      </c>
      <c r="H2100" s="21">
        <v>0</v>
      </c>
      <c r="I2100" s="21">
        <v>0</v>
      </c>
    </row>
    <row r="2101" spans="1:9" ht="15" x14ac:dyDescent="0.25">
      <c r="A2101" s="24" t="s">
        <v>2459</v>
      </c>
      <c r="B2101" s="20">
        <v>0</v>
      </c>
      <c r="C2101" s="21">
        <v>0</v>
      </c>
      <c r="D2101" s="25">
        <v>733214.43999999959</v>
      </c>
      <c r="E2101" s="25">
        <v>527642.01</v>
      </c>
      <c r="F2101" s="21">
        <v>0</v>
      </c>
      <c r="G2101" s="22">
        <f t="shared" si="32"/>
        <v>205572.42999999959</v>
      </c>
      <c r="H2101" s="21">
        <v>0</v>
      </c>
      <c r="I2101" s="21">
        <v>0</v>
      </c>
    </row>
    <row r="2102" spans="1:9" ht="15" x14ac:dyDescent="0.25">
      <c r="A2102" s="24" t="s">
        <v>2460</v>
      </c>
      <c r="B2102" s="20">
        <v>0</v>
      </c>
      <c r="C2102" s="21">
        <v>0</v>
      </c>
      <c r="D2102" s="25">
        <v>553076.69999999984</v>
      </c>
      <c r="E2102" s="25">
        <v>406135.9499999999</v>
      </c>
      <c r="F2102" s="21">
        <v>0</v>
      </c>
      <c r="G2102" s="22">
        <f t="shared" si="32"/>
        <v>146940.74999999994</v>
      </c>
      <c r="H2102" s="21">
        <v>0</v>
      </c>
      <c r="I2102" s="21">
        <v>0</v>
      </c>
    </row>
    <row r="2103" spans="1:9" ht="15" x14ac:dyDescent="0.25">
      <c r="A2103" s="24" t="s">
        <v>2461</v>
      </c>
      <c r="B2103" s="20">
        <v>0</v>
      </c>
      <c r="C2103" s="21">
        <v>0</v>
      </c>
      <c r="D2103" s="25">
        <v>514390.80000000005</v>
      </c>
      <c r="E2103" s="25">
        <v>416664.72</v>
      </c>
      <c r="F2103" s="21">
        <v>0</v>
      </c>
      <c r="G2103" s="22">
        <f t="shared" si="32"/>
        <v>97726.080000000075</v>
      </c>
      <c r="H2103" s="21">
        <v>0</v>
      </c>
      <c r="I2103" s="21">
        <v>0</v>
      </c>
    </row>
    <row r="2104" spans="1:9" ht="15" x14ac:dyDescent="0.25">
      <c r="A2104" s="24" t="s">
        <v>2462</v>
      </c>
      <c r="B2104" s="20">
        <v>0</v>
      </c>
      <c r="C2104" s="21">
        <v>0</v>
      </c>
      <c r="D2104" s="25">
        <v>537673.4</v>
      </c>
      <c r="E2104" s="25">
        <v>419976.80000000005</v>
      </c>
      <c r="F2104" s="21">
        <v>0</v>
      </c>
      <c r="G2104" s="22">
        <f t="shared" si="32"/>
        <v>117696.59999999998</v>
      </c>
      <c r="H2104" s="21">
        <v>0</v>
      </c>
      <c r="I2104" s="21">
        <v>0</v>
      </c>
    </row>
    <row r="2105" spans="1:9" ht="15" x14ac:dyDescent="0.25">
      <c r="A2105" s="24" t="s">
        <v>2463</v>
      </c>
      <c r="B2105" s="20">
        <v>0</v>
      </c>
      <c r="C2105" s="21">
        <v>0</v>
      </c>
      <c r="D2105" s="25">
        <v>733819.89999999991</v>
      </c>
      <c r="E2105" s="25">
        <v>559400.69999999995</v>
      </c>
      <c r="F2105" s="21">
        <v>0</v>
      </c>
      <c r="G2105" s="22">
        <f t="shared" si="32"/>
        <v>174419.19999999995</v>
      </c>
      <c r="H2105" s="21">
        <v>0</v>
      </c>
      <c r="I2105" s="21">
        <v>0</v>
      </c>
    </row>
    <row r="2106" spans="1:9" ht="15" x14ac:dyDescent="0.25">
      <c r="A2106" s="24" t="s">
        <v>2464</v>
      </c>
      <c r="B2106" s="20">
        <v>0</v>
      </c>
      <c r="C2106" s="21">
        <v>0</v>
      </c>
      <c r="D2106" s="25">
        <v>744520.7</v>
      </c>
      <c r="E2106" s="25">
        <v>663862.42999999993</v>
      </c>
      <c r="F2106" s="21">
        <v>0</v>
      </c>
      <c r="G2106" s="22">
        <f t="shared" si="32"/>
        <v>80658.270000000019</v>
      </c>
      <c r="H2106" s="21">
        <v>0</v>
      </c>
      <c r="I2106" s="21">
        <v>0</v>
      </c>
    </row>
    <row r="2107" spans="1:9" ht="15" x14ac:dyDescent="0.25">
      <c r="A2107" s="24" t="s">
        <v>2465</v>
      </c>
      <c r="B2107" s="20">
        <v>0</v>
      </c>
      <c r="C2107" s="21">
        <v>0</v>
      </c>
      <c r="D2107" s="25">
        <v>1000671.1000000001</v>
      </c>
      <c r="E2107" s="25">
        <v>845389.75000000035</v>
      </c>
      <c r="F2107" s="21">
        <v>0</v>
      </c>
      <c r="G2107" s="22">
        <f t="shared" si="32"/>
        <v>155281.34999999974</v>
      </c>
      <c r="H2107" s="21">
        <v>0</v>
      </c>
      <c r="I2107" s="21">
        <v>0</v>
      </c>
    </row>
    <row r="2108" spans="1:9" ht="15" x14ac:dyDescent="0.25">
      <c r="A2108" s="24" t="s">
        <v>2466</v>
      </c>
      <c r="B2108" s="20">
        <v>0</v>
      </c>
      <c r="C2108" s="21">
        <v>0</v>
      </c>
      <c r="D2108" s="25">
        <v>8882.5</v>
      </c>
      <c r="E2108" s="25">
        <v>0</v>
      </c>
      <c r="F2108" s="21">
        <v>0</v>
      </c>
      <c r="G2108" s="22">
        <f t="shared" si="32"/>
        <v>8882.5</v>
      </c>
      <c r="H2108" s="21">
        <v>0</v>
      </c>
      <c r="I2108" s="21">
        <v>0</v>
      </c>
    </row>
    <row r="2109" spans="1:9" ht="15" x14ac:dyDescent="0.25">
      <c r="A2109" s="24" t="s">
        <v>2467</v>
      </c>
      <c r="B2109" s="20">
        <v>0</v>
      </c>
      <c r="C2109" s="21">
        <v>0</v>
      </c>
      <c r="D2109" s="25">
        <v>91562.9</v>
      </c>
      <c r="E2109" s="25">
        <v>55541.399999999994</v>
      </c>
      <c r="F2109" s="21">
        <v>0</v>
      </c>
      <c r="G2109" s="22">
        <f t="shared" si="32"/>
        <v>36021.5</v>
      </c>
      <c r="H2109" s="21">
        <v>0</v>
      </c>
      <c r="I2109" s="21">
        <v>0</v>
      </c>
    </row>
    <row r="2110" spans="1:9" ht="15" x14ac:dyDescent="0.25">
      <c r="A2110" s="24" t="s">
        <v>2468</v>
      </c>
      <c r="B2110" s="20">
        <v>0</v>
      </c>
      <c r="C2110" s="21">
        <v>0</v>
      </c>
      <c r="D2110" s="25">
        <v>118984.33000000002</v>
      </c>
      <c r="E2110" s="25">
        <v>46276.4</v>
      </c>
      <c r="F2110" s="21">
        <v>0</v>
      </c>
      <c r="G2110" s="22">
        <f t="shared" si="32"/>
        <v>72707.930000000022</v>
      </c>
      <c r="H2110" s="21">
        <v>0</v>
      </c>
      <c r="I2110" s="21">
        <v>0</v>
      </c>
    </row>
    <row r="2111" spans="1:9" ht="15" x14ac:dyDescent="0.25">
      <c r="A2111" s="24" t="s">
        <v>2469</v>
      </c>
      <c r="B2111" s="20">
        <v>0</v>
      </c>
      <c r="C2111" s="21">
        <v>0</v>
      </c>
      <c r="D2111" s="25">
        <v>67883.200000000012</v>
      </c>
      <c r="E2111" s="25">
        <v>38600.5</v>
      </c>
      <c r="F2111" s="21">
        <v>0</v>
      </c>
      <c r="G2111" s="22">
        <f t="shared" si="32"/>
        <v>29282.700000000012</v>
      </c>
      <c r="H2111" s="21">
        <v>0</v>
      </c>
      <c r="I2111" s="21">
        <v>0</v>
      </c>
    </row>
    <row r="2112" spans="1:9" ht="15" x14ac:dyDescent="0.25">
      <c r="A2112" s="24" t="s">
        <v>2470</v>
      </c>
      <c r="B2112" s="20">
        <v>0</v>
      </c>
      <c r="C2112" s="21">
        <v>0</v>
      </c>
      <c r="D2112" s="25">
        <v>71603.399999999994</v>
      </c>
      <c r="E2112" s="25">
        <v>47960.4</v>
      </c>
      <c r="F2112" s="21">
        <v>0</v>
      </c>
      <c r="G2112" s="22">
        <f t="shared" si="32"/>
        <v>23642.999999999993</v>
      </c>
      <c r="H2112" s="21">
        <v>0</v>
      </c>
      <c r="I2112" s="21">
        <v>0</v>
      </c>
    </row>
    <row r="2113" spans="1:9" ht="15" x14ac:dyDescent="0.25">
      <c r="A2113" s="24" t="s">
        <v>2471</v>
      </c>
      <c r="B2113" s="20">
        <v>0</v>
      </c>
      <c r="C2113" s="21">
        <v>0</v>
      </c>
      <c r="D2113" s="25">
        <v>50598.9</v>
      </c>
      <c r="E2113" s="25">
        <v>23539.600000000002</v>
      </c>
      <c r="F2113" s="21">
        <v>0</v>
      </c>
      <c r="G2113" s="22">
        <f t="shared" si="32"/>
        <v>27059.3</v>
      </c>
      <c r="H2113" s="21">
        <v>0</v>
      </c>
      <c r="I2113" s="21">
        <v>0</v>
      </c>
    </row>
    <row r="2114" spans="1:9" ht="15" x14ac:dyDescent="0.25">
      <c r="A2114" s="24" t="s">
        <v>2472</v>
      </c>
      <c r="B2114" s="20">
        <v>0</v>
      </c>
      <c r="C2114" s="21">
        <v>0</v>
      </c>
      <c r="D2114" s="25">
        <v>53106.9</v>
      </c>
      <c r="E2114" s="25">
        <v>17252.400000000001</v>
      </c>
      <c r="F2114" s="21">
        <v>0</v>
      </c>
      <c r="G2114" s="22">
        <f t="shared" si="32"/>
        <v>35854.5</v>
      </c>
      <c r="H2114" s="21">
        <v>0</v>
      </c>
      <c r="I2114" s="21">
        <v>0</v>
      </c>
    </row>
    <row r="2115" spans="1:9" ht="15" x14ac:dyDescent="0.25">
      <c r="A2115" s="24" t="s">
        <v>2473</v>
      </c>
      <c r="B2115" s="20">
        <v>0</v>
      </c>
      <c r="C2115" s="21">
        <v>0</v>
      </c>
      <c r="D2115" s="25">
        <v>40316.1</v>
      </c>
      <c r="E2115" s="25">
        <v>4981.6000000000004</v>
      </c>
      <c r="F2115" s="21">
        <v>0</v>
      </c>
      <c r="G2115" s="22">
        <f t="shared" ref="G2115:G2178" si="33">D2115-E2115</f>
        <v>35334.5</v>
      </c>
      <c r="H2115" s="21">
        <v>0</v>
      </c>
      <c r="I2115" s="21">
        <v>0</v>
      </c>
    </row>
    <row r="2116" spans="1:9" ht="15" x14ac:dyDescent="0.25">
      <c r="A2116" s="24" t="s">
        <v>2474</v>
      </c>
      <c r="B2116" s="20">
        <v>0</v>
      </c>
      <c r="C2116" s="21">
        <v>0</v>
      </c>
      <c r="D2116" s="25">
        <v>80151.500000000015</v>
      </c>
      <c r="E2116" s="25">
        <v>78066.600000000006</v>
      </c>
      <c r="F2116" s="21">
        <v>0</v>
      </c>
      <c r="G2116" s="22">
        <f t="shared" si="33"/>
        <v>2084.9000000000087</v>
      </c>
      <c r="H2116" s="21">
        <v>0</v>
      </c>
      <c r="I2116" s="21">
        <v>0</v>
      </c>
    </row>
    <row r="2117" spans="1:9" ht="15" x14ac:dyDescent="0.25">
      <c r="A2117" s="24" t="s">
        <v>2475</v>
      </c>
      <c r="B2117" s="20">
        <v>0</v>
      </c>
      <c r="C2117" s="21">
        <v>0</v>
      </c>
      <c r="D2117" s="25">
        <v>62595.5</v>
      </c>
      <c r="E2117" s="25">
        <v>33419.599999999999</v>
      </c>
      <c r="F2117" s="21">
        <v>0</v>
      </c>
      <c r="G2117" s="22">
        <f t="shared" si="33"/>
        <v>29175.9</v>
      </c>
      <c r="H2117" s="21">
        <v>0</v>
      </c>
      <c r="I2117" s="21">
        <v>0</v>
      </c>
    </row>
    <row r="2118" spans="1:9" ht="15" x14ac:dyDescent="0.25">
      <c r="A2118" s="24" t="s">
        <v>2476</v>
      </c>
      <c r="B2118" s="20">
        <v>0</v>
      </c>
      <c r="C2118" s="21">
        <v>0</v>
      </c>
      <c r="D2118" s="25">
        <v>71896</v>
      </c>
      <c r="E2118" s="25">
        <v>59262</v>
      </c>
      <c r="F2118" s="21">
        <v>0</v>
      </c>
      <c r="G2118" s="22">
        <f t="shared" si="33"/>
        <v>12634</v>
      </c>
      <c r="H2118" s="21">
        <v>0</v>
      </c>
      <c r="I2118" s="21">
        <v>0</v>
      </c>
    </row>
    <row r="2119" spans="1:9" ht="15" x14ac:dyDescent="0.25">
      <c r="A2119" s="24" t="s">
        <v>2477</v>
      </c>
      <c r="B2119" s="20">
        <v>0</v>
      </c>
      <c r="C2119" s="21">
        <v>0</v>
      </c>
      <c r="D2119" s="25">
        <v>73735.199999999997</v>
      </c>
      <c r="E2119" s="25">
        <v>34331.5</v>
      </c>
      <c r="F2119" s="21">
        <v>0</v>
      </c>
      <c r="G2119" s="22">
        <f t="shared" si="33"/>
        <v>39403.699999999997</v>
      </c>
      <c r="H2119" s="21">
        <v>0</v>
      </c>
      <c r="I2119" s="21">
        <v>0</v>
      </c>
    </row>
    <row r="2120" spans="1:9" ht="15" x14ac:dyDescent="0.25">
      <c r="A2120" s="24" t="s">
        <v>2478</v>
      </c>
      <c r="B2120" s="20">
        <v>0</v>
      </c>
      <c r="C2120" s="21">
        <v>0</v>
      </c>
      <c r="D2120" s="25">
        <v>104750.8</v>
      </c>
      <c r="E2120" s="25">
        <v>18207.599999999999</v>
      </c>
      <c r="F2120" s="21">
        <v>0</v>
      </c>
      <c r="G2120" s="22">
        <f t="shared" si="33"/>
        <v>86543.200000000012</v>
      </c>
      <c r="H2120" s="21">
        <v>0</v>
      </c>
      <c r="I2120" s="21">
        <v>0</v>
      </c>
    </row>
    <row r="2121" spans="1:9" ht="15" x14ac:dyDescent="0.25">
      <c r="A2121" s="24" t="s">
        <v>2479</v>
      </c>
      <c r="B2121" s="20">
        <v>0</v>
      </c>
      <c r="C2121" s="21">
        <v>0</v>
      </c>
      <c r="D2121" s="25">
        <v>113110.79999999999</v>
      </c>
      <c r="E2121" s="25">
        <v>47193.149999999994</v>
      </c>
      <c r="F2121" s="21">
        <v>0</v>
      </c>
      <c r="G2121" s="22">
        <f t="shared" si="33"/>
        <v>65917.649999999994</v>
      </c>
      <c r="H2121" s="21">
        <v>0</v>
      </c>
      <c r="I2121" s="21">
        <v>0</v>
      </c>
    </row>
    <row r="2122" spans="1:9" ht="15" x14ac:dyDescent="0.25">
      <c r="A2122" s="24" t="s">
        <v>2480</v>
      </c>
      <c r="B2122" s="20">
        <v>0</v>
      </c>
      <c r="C2122" s="21">
        <v>0</v>
      </c>
      <c r="D2122" s="25">
        <v>59356</v>
      </c>
      <c r="E2122" s="25">
        <v>47486.2</v>
      </c>
      <c r="F2122" s="21">
        <v>0</v>
      </c>
      <c r="G2122" s="22">
        <f t="shared" si="33"/>
        <v>11869.800000000003</v>
      </c>
      <c r="H2122" s="21">
        <v>0</v>
      </c>
      <c r="I2122" s="21">
        <v>0</v>
      </c>
    </row>
    <row r="2123" spans="1:9" ht="15" x14ac:dyDescent="0.25">
      <c r="A2123" s="24" t="s">
        <v>2481</v>
      </c>
      <c r="B2123" s="20">
        <v>0</v>
      </c>
      <c r="C2123" s="21">
        <v>0</v>
      </c>
      <c r="D2123" s="25">
        <v>75762.5</v>
      </c>
      <c r="E2123" s="25">
        <v>53688.800000000003</v>
      </c>
      <c r="F2123" s="21">
        <v>0</v>
      </c>
      <c r="G2123" s="22">
        <f t="shared" si="33"/>
        <v>22073.699999999997</v>
      </c>
      <c r="H2123" s="21">
        <v>0</v>
      </c>
      <c r="I2123" s="21">
        <v>0</v>
      </c>
    </row>
    <row r="2124" spans="1:9" ht="15" x14ac:dyDescent="0.25">
      <c r="A2124" s="24" t="s">
        <v>2482</v>
      </c>
      <c r="B2124" s="20">
        <v>0</v>
      </c>
      <c r="C2124" s="21">
        <v>0</v>
      </c>
      <c r="D2124" s="25">
        <v>73212.7</v>
      </c>
      <c r="E2124" s="25">
        <v>44069.9</v>
      </c>
      <c r="F2124" s="21">
        <v>0</v>
      </c>
      <c r="G2124" s="22">
        <f t="shared" si="33"/>
        <v>29142.799999999996</v>
      </c>
      <c r="H2124" s="21">
        <v>0</v>
      </c>
      <c r="I2124" s="21">
        <v>0</v>
      </c>
    </row>
    <row r="2125" spans="1:9" ht="15" x14ac:dyDescent="0.25">
      <c r="A2125" s="24" t="s">
        <v>2483</v>
      </c>
      <c r="B2125" s="20">
        <v>0</v>
      </c>
      <c r="C2125" s="21">
        <v>0</v>
      </c>
      <c r="D2125" s="25">
        <v>73735.199999999997</v>
      </c>
      <c r="E2125" s="25">
        <v>53178.799999999996</v>
      </c>
      <c r="F2125" s="21">
        <v>0</v>
      </c>
      <c r="G2125" s="22">
        <f t="shared" si="33"/>
        <v>20556.400000000001</v>
      </c>
      <c r="H2125" s="21">
        <v>0</v>
      </c>
      <c r="I2125" s="21">
        <v>0</v>
      </c>
    </row>
    <row r="2126" spans="1:9" ht="15" x14ac:dyDescent="0.25">
      <c r="A2126" s="24" t="s">
        <v>2484</v>
      </c>
      <c r="B2126" s="20">
        <v>0</v>
      </c>
      <c r="C2126" s="21">
        <v>0</v>
      </c>
      <c r="D2126" s="25">
        <v>129408.69999999998</v>
      </c>
      <c r="E2126" s="25">
        <v>76991.7</v>
      </c>
      <c r="F2126" s="21">
        <v>0</v>
      </c>
      <c r="G2126" s="22">
        <f t="shared" si="33"/>
        <v>52416.999999999985</v>
      </c>
      <c r="H2126" s="21">
        <v>0</v>
      </c>
      <c r="I2126" s="21">
        <v>0</v>
      </c>
    </row>
    <row r="2127" spans="1:9" ht="15" x14ac:dyDescent="0.25">
      <c r="A2127" s="24" t="s">
        <v>2485</v>
      </c>
      <c r="B2127" s="20">
        <v>0</v>
      </c>
      <c r="C2127" s="21">
        <v>0</v>
      </c>
      <c r="D2127" s="25">
        <v>45543.6</v>
      </c>
      <c r="E2127" s="25">
        <v>41483.299999999996</v>
      </c>
      <c r="F2127" s="21">
        <v>0</v>
      </c>
      <c r="G2127" s="22">
        <f t="shared" si="33"/>
        <v>4060.3000000000029</v>
      </c>
      <c r="H2127" s="21">
        <v>0</v>
      </c>
      <c r="I2127" s="21">
        <v>0</v>
      </c>
    </row>
    <row r="2128" spans="1:9" ht="15" x14ac:dyDescent="0.25">
      <c r="A2128" s="24" t="s">
        <v>2486</v>
      </c>
      <c r="B2128" s="20">
        <v>0</v>
      </c>
      <c r="C2128" s="21">
        <v>0</v>
      </c>
      <c r="D2128" s="25">
        <v>85773.6</v>
      </c>
      <c r="E2128" s="25">
        <v>60873.599999999999</v>
      </c>
      <c r="F2128" s="21">
        <v>0</v>
      </c>
      <c r="G2128" s="22">
        <f t="shared" si="33"/>
        <v>24900.000000000007</v>
      </c>
      <c r="H2128" s="21">
        <v>0</v>
      </c>
      <c r="I2128" s="21">
        <v>0</v>
      </c>
    </row>
    <row r="2129" spans="1:9" ht="15" x14ac:dyDescent="0.25">
      <c r="A2129" s="24" t="s">
        <v>2487</v>
      </c>
      <c r="B2129" s="20">
        <v>0</v>
      </c>
      <c r="C2129" s="21">
        <v>0</v>
      </c>
      <c r="D2129" s="25">
        <v>48885.1</v>
      </c>
      <c r="E2129" s="25">
        <v>28932.1</v>
      </c>
      <c r="F2129" s="21">
        <v>0</v>
      </c>
      <c r="G2129" s="22">
        <f t="shared" si="33"/>
        <v>19953</v>
      </c>
      <c r="H2129" s="21">
        <v>0</v>
      </c>
      <c r="I2129" s="21">
        <v>0</v>
      </c>
    </row>
    <row r="2130" spans="1:9" ht="15" x14ac:dyDescent="0.25">
      <c r="A2130" s="24" t="s">
        <v>2488</v>
      </c>
      <c r="B2130" s="20">
        <v>0</v>
      </c>
      <c r="C2130" s="21">
        <v>0</v>
      </c>
      <c r="D2130" s="25">
        <v>77643.5</v>
      </c>
      <c r="E2130" s="25">
        <v>48019.3</v>
      </c>
      <c r="F2130" s="21">
        <v>0</v>
      </c>
      <c r="G2130" s="22">
        <f t="shared" si="33"/>
        <v>29624.199999999997</v>
      </c>
      <c r="H2130" s="21">
        <v>0</v>
      </c>
      <c r="I2130" s="21">
        <v>0</v>
      </c>
    </row>
    <row r="2131" spans="1:9" ht="15" x14ac:dyDescent="0.25">
      <c r="A2131" s="24" t="s">
        <v>2489</v>
      </c>
      <c r="B2131" s="20">
        <v>0</v>
      </c>
      <c r="C2131" s="21">
        <v>0</v>
      </c>
      <c r="D2131" s="25">
        <v>13940.3</v>
      </c>
      <c r="E2131" s="25">
        <v>0</v>
      </c>
      <c r="F2131" s="21">
        <v>0</v>
      </c>
      <c r="G2131" s="22">
        <f t="shared" si="33"/>
        <v>13940.3</v>
      </c>
      <c r="H2131" s="21">
        <v>0</v>
      </c>
      <c r="I2131" s="21">
        <v>0</v>
      </c>
    </row>
    <row r="2132" spans="1:9" ht="15" x14ac:dyDescent="0.25">
      <c r="A2132" s="24" t="s">
        <v>2490</v>
      </c>
      <c r="B2132" s="20">
        <v>0</v>
      </c>
      <c r="C2132" s="21">
        <v>0</v>
      </c>
      <c r="D2132" s="25">
        <v>47182.13</v>
      </c>
      <c r="E2132" s="25">
        <v>18308.399999999998</v>
      </c>
      <c r="F2132" s="21">
        <v>0</v>
      </c>
      <c r="G2132" s="22">
        <f t="shared" si="33"/>
        <v>28873.73</v>
      </c>
      <c r="H2132" s="21">
        <v>0</v>
      </c>
      <c r="I2132" s="21">
        <v>0</v>
      </c>
    </row>
    <row r="2133" spans="1:9" ht="15" x14ac:dyDescent="0.25">
      <c r="A2133" s="24" t="s">
        <v>2491</v>
      </c>
      <c r="B2133" s="20">
        <v>0</v>
      </c>
      <c r="C2133" s="21">
        <v>0</v>
      </c>
      <c r="D2133" s="25">
        <v>548706.51</v>
      </c>
      <c r="E2133" s="25">
        <v>280018.55</v>
      </c>
      <c r="F2133" s="21">
        <v>0</v>
      </c>
      <c r="G2133" s="22">
        <f t="shared" si="33"/>
        <v>268687.96000000002</v>
      </c>
      <c r="H2133" s="21">
        <v>0</v>
      </c>
      <c r="I2133" s="21">
        <v>0</v>
      </c>
    </row>
    <row r="2134" spans="1:9" ht="15" x14ac:dyDescent="0.25">
      <c r="A2134" s="24" t="s">
        <v>2492</v>
      </c>
      <c r="B2134" s="20">
        <v>0</v>
      </c>
      <c r="C2134" s="21">
        <v>0</v>
      </c>
      <c r="D2134" s="25">
        <v>557821</v>
      </c>
      <c r="E2134" s="25">
        <v>292679.98</v>
      </c>
      <c r="F2134" s="21">
        <v>0</v>
      </c>
      <c r="G2134" s="22">
        <f t="shared" si="33"/>
        <v>265141.02</v>
      </c>
      <c r="H2134" s="21">
        <v>0</v>
      </c>
      <c r="I2134" s="21">
        <v>0</v>
      </c>
    </row>
    <row r="2135" spans="1:9" ht="15" x14ac:dyDescent="0.25">
      <c r="A2135" s="24" t="s">
        <v>2493</v>
      </c>
      <c r="B2135" s="20">
        <v>0</v>
      </c>
      <c r="C2135" s="21">
        <v>0</v>
      </c>
      <c r="D2135" s="25">
        <v>1013786.8</v>
      </c>
      <c r="E2135" s="25">
        <v>723773.89999999991</v>
      </c>
      <c r="F2135" s="21">
        <v>0</v>
      </c>
      <c r="G2135" s="22">
        <f t="shared" si="33"/>
        <v>290012.90000000014</v>
      </c>
      <c r="H2135" s="21">
        <v>0</v>
      </c>
      <c r="I2135" s="21">
        <v>0</v>
      </c>
    </row>
    <row r="2136" spans="1:9" ht="15" x14ac:dyDescent="0.25">
      <c r="A2136" s="24" t="s">
        <v>2494</v>
      </c>
      <c r="B2136" s="20">
        <v>0</v>
      </c>
      <c r="C2136" s="21">
        <v>0</v>
      </c>
      <c r="D2136" s="25">
        <v>54799.799999999996</v>
      </c>
      <c r="E2136" s="25">
        <v>1652.3</v>
      </c>
      <c r="F2136" s="21">
        <v>0</v>
      </c>
      <c r="G2136" s="22">
        <f t="shared" si="33"/>
        <v>53147.499999999993</v>
      </c>
      <c r="H2136" s="21">
        <v>0</v>
      </c>
      <c r="I2136" s="21">
        <v>0</v>
      </c>
    </row>
    <row r="2137" spans="1:9" ht="15" x14ac:dyDescent="0.25">
      <c r="A2137" s="24" t="s">
        <v>2495</v>
      </c>
      <c r="B2137" s="20">
        <v>0</v>
      </c>
      <c r="C2137" s="21">
        <v>0</v>
      </c>
      <c r="D2137" s="25">
        <v>523504.31000000011</v>
      </c>
      <c r="E2137" s="25">
        <v>382311.01000000013</v>
      </c>
      <c r="F2137" s="21">
        <v>0</v>
      </c>
      <c r="G2137" s="22">
        <f t="shared" si="33"/>
        <v>141193.29999999999</v>
      </c>
      <c r="H2137" s="21">
        <v>0</v>
      </c>
      <c r="I2137" s="21">
        <v>0</v>
      </c>
    </row>
    <row r="2138" spans="1:9" ht="15" x14ac:dyDescent="0.25">
      <c r="A2138" s="24" t="s">
        <v>2496</v>
      </c>
      <c r="B2138" s="20">
        <v>0</v>
      </c>
      <c r="C2138" s="21">
        <v>0</v>
      </c>
      <c r="D2138" s="25">
        <v>602438.96</v>
      </c>
      <c r="E2138" s="25">
        <v>397574.36000000004</v>
      </c>
      <c r="F2138" s="21">
        <v>0</v>
      </c>
      <c r="G2138" s="22">
        <f t="shared" si="33"/>
        <v>204864.59999999992</v>
      </c>
      <c r="H2138" s="21">
        <v>0</v>
      </c>
      <c r="I2138" s="21">
        <v>0</v>
      </c>
    </row>
    <row r="2139" spans="1:9" ht="15" x14ac:dyDescent="0.25">
      <c r="A2139" s="24" t="s">
        <v>2497</v>
      </c>
      <c r="B2139" s="20">
        <v>0</v>
      </c>
      <c r="C2139" s="21">
        <v>0</v>
      </c>
      <c r="D2139" s="25">
        <v>520890.70000000013</v>
      </c>
      <c r="E2139" s="25">
        <v>372004.29000000015</v>
      </c>
      <c r="F2139" s="21">
        <v>0</v>
      </c>
      <c r="G2139" s="22">
        <f t="shared" si="33"/>
        <v>148886.40999999997</v>
      </c>
      <c r="H2139" s="21">
        <v>0</v>
      </c>
      <c r="I2139" s="21">
        <v>0</v>
      </c>
    </row>
    <row r="2140" spans="1:9" ht="15" x14ac:dyDescent="0.25">
      <c r="A2140" s="24" t="s">
        <v>2498</v>
      </c>
      <c r="B2140" s="20">
        <v>0</v>
      </c>
      <c r="C2140" s="21">
        <v>0</v>
      </c>
      <c r="D2140" s="25">
        <v>498077.45000000007</v>
      </c>
      <c r="E2140" s="25">
        <v>381524.19000000018</v>
      </c>
      <c r="F2140" s="21">
        <v>0</v>
      </c>
      <c r="G2140" s="22">
        <f t="shared" si="33"/>
        <v>116553.25999999989</v>
      </c>
      <c r="H2140" s="21">
        <v>0</v>
      </c>
      <c r="I2140" s="21">
        <v>0</v>
      </c>
    </row>
    <row r="2141" spans="1:9" ht="15" x14ac:dyDescent="0.25">
      <c r="A2141" s="24" t="s">
        <v>2499</v>
      </c>
      <c r="B2141" s="20">
        <v>0</v>
      </c>
      <c r="C2141" s="21">
        <v>0</v>
      </c>
      <c r="D2141" s="25">
        <v>597893.81000000006</v>
      </c>
      <c r="E2141" s="25">
        <v>457880.16</v>
      </c>
      <c r="F2141" s="21">
        <v>0</v>
      </c>
      <c r="G2141" s="22">
        <f t="shared" si="33"/>
        <v>140013.65000000008</v>
      </c>
      <c r="H2141" s="21">
        <v>0</v>
      </c>
      <c r="I2141" s="21">
        <v>0</v>
      </c>
    </row>
    <row r="2142" spans="1:9" ht="15" x14ac:dyDescent="0.25">
      <c r="A2142" s="24" t="s">
        <v>2500</v>
      </c>
      <c r="B2142" s="20">
        <v>0</v>
      </c>
      <c r="C2142" s="21">
        <v>0</v>
      </c>
      <c r="D2142" s="25">
        <v>818800.52</v>
      </c>
      <c r="E2142" s="25">
        <v>686084.87</v>
      </c>
      <c r="F2142" s="21">
        <v>0</v>
      </c>
      <c r="G2142" s="22">
        <f t="shared" si="33"/>
        <v>132715.65000000002</v>
      </c>
      <c r="H2142" s="21">
        <v>0</v>
      </c>
      <c r="I2142" s="21">
        <v>0</v>
      </c>
    </row>
    <row r="2143" spans="1:9" ht="15" x14ac:dyDescent="0.25">
      <c r="A2143" s="24" t="s">
        <v>2501</v>
      </c>
      <c r="B2143" s="20">
        <v>0</v>
      </c>
      <c r="C2143" s="21">
        <v>0</v>
      </c>
      <c r="D2143" s="25">
        <v>623143.9</v>
      </c>
      <c r="E2143" s="25">
        <v>451794.02000000025</v>
      </c>
      <c r="F2143" s="21">
        <v>0</v>
      </c>
      <c r="G2143" s="22">
        <f t="shared" si="33"/>
        <v>171349.87999999977</v>
      </c>
      <c r="H2143" s="21">
        <v>0</v>
      </c>
      <c r="I2143" s="21">
        <v>0</v>
      </c>
    </row>
    <row r="2144" spans="1:9" ht="15" x14ac:dyDescent="0.25">
      <c r="A2144" s="24" t="s">
        <v>2502</v>
      </c>
      <c r="B2144" s="20">
        <v>0</v>
      </c>
      <c r="C2144" s="21">
        <v>0</v>
      </c>
      <c r="D2144" s="25">
        <v>504060.5199999999</v>
      </c>
      <c r="E2144" s="25">
        <v>425204.31999999989</v>
      </c>
      <c r="F2144" s="21">
        <v>0</v>
      </c>
      <c r="G2144" s="22">
        <f t="shared" si="33"/>
        <v>78856.200000000012</v>
      </c>
      <c r="H2144" s="21">
        <v>0</v>
      </c>
      <c r="I2144" s="21">
        <v>0</v>
      </c>
    </row>
    <row r="2145" spans="1:9" ht="15" x14ac:dyDescent="0.25">
      <c r="A2145" s="24" t="s">
        <v>2503</v>
      </c>
      <c r="B2145" s="20">
        <v>0</v>
      </c>
      <c r="C2145" s="21">
        <v>0</v>
      </c>
      <c r="D2145" s="25">
        <v>2010635.99</v>
      </c>
      <c r="E2145" s="25">
        <v>1725673.8000000007</v>
      </c>
      <c r="F2145" s="21">
        <v>0</v>
      </c>
      <c r="G2145" s="22">
        <f t="shared" si="33"/>
        <v>284962.18999999925</v>
      </c>
      <c r="H2145" s="21">
        <v>0</v>
      </c>
      <c r="I2145" s="21">
        <v>0</v>
      </c>
    </row>
    <row r="2146" spans="1:9" ht="15" x14ac:dyDescent="0.25">
      <c r="A2146" s="24" t="s">
        <v>2504</v>
      </c>
      <c r="B2146" s="20">
        <v>0</v>
      </c>
      <c r="C2146" s="21">
        <v>0</v>
      </c>
      <c r="D2146" s="25">
        <v>779747.50000000023</v>
      </c>
      <c r="E2146" s="25">
        <v>632357.2000000003</v>
      </c>
      <c r="F2146" s="21">
        <v>0</v>
      </c>
      <c r="G2146" s="22">
        <f t="shared" si="33"/>
        <v>147390.29999999993</v>
      </c>
      <c r="H2146" s="21">
        <v>0</v>
      </c>
      <c r="I2146" s="21">
        <v>0</v>
      </c>
    </row>
    <row r="2147" spans="1:9" ht="15" x14ac:dyDescent="0.25">
      <c r="A2147" s="24" t="s">
        <v>2505</v>
      </c>
      <c r="B2147" s="20">
        <v>0</v>
      </c>
      <c r="C2147" s="21">
        <v>0</v>
      </c>
      <c r="D2147" s="25">
        <v>823710.80000000028</v>
      </c>
      <c r="E2147" s="25">
        <v>663125.3600000001</v>
      </c>
      <c r="F2147" s="21">
        <v>0</v>
      </c>
      <c r="G2147" s="22">
        <f t="shared" si="33"/>
        <v>160585.44000000018</v>
      </c>
      <c r="H2147" s="21">
        <v>0</v>
      </c>
      <c r="I2147" s="21">
        <v>0</v>
      </c>
    </row>
    <row r="2148" spans="1:9" ht="15" x14ac:dyDescent="0.25">
      <c r="A2148" s="24" t="s">
        <v>2506</v>
      </c>
      <c r="B2148" s="20">
        <v>0</v>
      </c>
      <c r="C2148" s="21">
        <v>0</v>
      </c>
      <c r="D2148" s="25">
        <v>413623.79999999981</v>
      </c>
      <c r="E2148" s="25">
        <v>286129.51999999996</v>
      </c>
      <c r="F2148" s="21">
        <v>0</v>
      </c>
      <c r="G2148" s="22">
        <f t="shared" si="33"/>
        <v>127494.27999999985</v>
      </c>
      <c r="H2148" s="21">
        <v>0</v>
      </c>
      <c r="I2148" s="21">
        <v>0</v>
      </c>
    </row>
    <row r="2149" spans="1:9" ht="15" x14ac:dyDescent="0.25">
      <c r="A2149" s="24" t="s">
        <v>2507</v>
      </c>
      <c r="B2149" s="20">
        <v>0</v>
      </c>
      <c r="C2149" s="21">
        <v>0</v>
      </c>
      <c r="D2149" s="25">
        <v>530482.60000000009</v>
      </c>
      <c r="E2149" s="25">
        <v>419357.15</v>
      </c>
      <c r="F2149" s="21">
        <v>0</v>
      </c>
      <c r="G2149" s="22">
        <f t="shared" si="33"/>
        <v>111125.45000000007</v>
      </c>
      <c r="H2149" s="21">
        <v>0</v>
      </c>
      <c r="I2149" s="21">
        <v>0</v>
      </c>
    </row>
    <row r="2150" spans="1:9" ht="15" x14ac:dyDescent="0.25">
      <c r="A2150" s="24" t="s">
        <v>2508</v>
      </c>
      <c r="B2150" s="20">
        <v>0</v>
      </c>
      <c r="C2150" s="21">
        <v>0</v>
      </c>
      <c r="D2150" s="25">
        <v>815506.2999999997</v>
      </c>
      <c r="E2150" s="25">
        <v>665978.25</v>
      </c>
      <c r="F2150" s="21">
        <v>0</v>
      </c>
      <c r="G2150" s="22">
        <f t="shared" si="33"/>
        <v>149528.0499999997</v>
      </c>
      <c r="H2150" s="21">
        <v>0</v>
      </c>
      <c r="I2150" s="21">
        <v>0</v>
      </c>
    </row>
    <row r="2151" spans="1:9" ht="15" x14ac:dyDescent="0.25">
      <c r="A2151" s="24" t="s">
        <v>2509</v>
      </c>
      <c r="B2151" s="20">
        <v>0</v>
      </c>
      <c r="C2151" s="21">
        <v>0</v>
      </c>
      <c r="D2151" s="25">
        <v>831390.50000000012</v>
      </c>
      <c r="E2151" s="25">
        <v>706253.18</v>
      </c>
      <c r="F2151" s="21">
        <v>0</v>
      </c>
      <c r="G2151" s="22">
        <f t="shared" si="33"/>
        <v>125137.32000000007</v>
      </c>
      <c r="H2151" s="21">
        <v>0</v>
      </c>
      <c r="I2151" s="21">
        <v>0</v>
      </c>
    </row>
    <row r="2152" spans="1:9" ht="15" x14ac:dyDescent="0.25">
      <c r="A2152" s="24" t="s">
        <v>2510</v>
      </c>
      <c r="B2152" s="20">
        <v>0</v>
      </c>
      <c r="C2152" s="21">
        <v>0</v>
      </c>
      <c r="D2152" s="25">
        <v>713021.74</v>
      </c>
      <c r="E2152" s="25">
        <v>593030.03999999992</v>
      </c>
      <c r="F2152" s="21">
        <v>0</v>
      </c>
      <c r="G2152" s="22">
        <f t="shared" si="33"/>
        <v>119991.70000000007</v>
      </c>
      <c r="H2152" s="21">
        <v>0</v>
      </c>
      <c r="I2152" s="21">
        <v>0</v>
      </c>
    </row>
    <row r="2153" spans="1:9" ht="15" x14ac:dyDescent="0.25">
      <c r="A2153" s="24" t="s">
        <v>2511</v>
      </c>
      <c r="B2153" s="20">
        <v>0</v>
      </c>
      <c r="C2153" s="21">
        <v>0</v>
      </c>
      <c r="D2153" s="25">
        <v>508155.69999999995</v>
      </c>
      <c r="E2153" s="25">
        <v>343462.9</v>
      </c>
      <c r="F2153" s="21">
        <v>0</v>
      </c>
      <c r="G2153" s="22">
        <f t="shared" si="33"/>
        <v>164692.79999999993</v>
      </c>
      <c r="H2153" s="21">
        <v>0</v>
      </c>
      <c r="I2153" s="21">
        <v>0</v>
      </c>
    </row>
    <row r="2154" spans="1:9" ht="15" x14ac:dyDescent="0.25">
      <c r="A2154" s="24" t="s">
        <v>2512</v>
      </c>
      <c r="B2154" s="20">
        <v>0</v>
      </c>
      <c r="C2154" s="21">
        <v>0</v>
      </c>
      <c r="D2154" s="25">
        <v>479674.9</v>
      </c>
      <c r="E2154" s="25">
        <v>381834.02</v>
      </c>
      <c r="F2154" s="21">
        <v>0</v>
      </c>
      <c r="G2154" s="22">
        <f t="shared" si="33"/>
        <v>97840.88</v>
      </c>
      <c r="H2154" s="21">
        <v>0</v>
      </c>
      <c r="I2154" s="21">
        <v>0</v>
      </c>
    </row>
    <row r="2155" spans="1:9" ht="15" x14ac:dyDescent="0.25">
      <c r="A2155" s="24" t="s">
        <v>2513</v>
      </c>
      <c r="B2155" s="20">
        <v>0</v>
      </c>
      <c r="C2155" s="21">
        <v>0</v>
      </c>
      <c r="D2155" s="25">
        <v>650266.39999999979</v>
      </c>
      <c r="E2155" s="25">
        <v>485485.80000000005</v>
      </c>
      <c r="F2155" s="21">
        <v>0</v>
      </c>
      <c r="G2155" s="22">
        <f t="shared" si="33"/>
        <v>164780.59999999974</v>
      </c>
      <c r="H2155" s="21">
        <v>0</v>
      </c>
      <c r="I2155" s="21">
        <v>0</v>
      </c>
    </row>
    <row r="2156" spans="1:9" ht="15" x14ac:dyDescent="0.25">
      <c r="A2156" s="24" t="s">
        <v>2514</v>
      </c>
      <c r="B2156" s="20">
        <v>0</v>
      </c>
      <c r="C2156" s="21">
        <v>0</v>
      </c>
      <c r="D2156" s="25">
        <v>641900.24999999988</v>
      </c>
      <c r="E2156" s="25">
        <v>394190.77</v>
      </c>
      <c r="F2156" s="21">
        <v>0</v>
      </c>
      <c r="G2156" s="22">
        <f t="shared" si="33"/>
        <v>247709.47999999986</v>
      </c>
      <c r="H2156" s="21">
        <v>0</v>
      </c>
      <c r="I2156" s="21">
        <v>0</v>
      </c>
    </row>
    <row r="2157" spans="1:9" ht="15" x14ac:dyDescent="0.25">
      <c r="A2157" s="24" t="s">
        <v>2515</v>
      </c>
      <c r="B2157" s="20">
        <v>0</v>
      </c>
      <c r="C2157" s="21">
        <v>0</v>
      </c>
      <c r="D2157" s="25">
        <v>628000.79999999981</v>
      </c>
      <c r="E2157" s="25">
        <v>486363.24000000005</v>
      </c>
      <c r="F2157" s="21">
        <v>0</v>
      </c>
      <c r="G2157" s="22">
        <f t="shared" si="33"/>
        <v>141637.55999999976</v>
      </c>
      <c r="H2157" s="21">
        <v>0</v>
      </c>
      <c r="I2157" s="21">
        <v>0</v>
      </c>
    </row>
    <row r="2158" spans="1:9" ht="15" x14ac:dyDescent="0.25">
      <c r="A2158" s="24" t="s">
        <v>2516</v>
      </c>
      <c r="B2158" s="20">
        <v>0</v>
      </c>
      <c r="C2158" s="21">
        <v>0</v>
      </c>
      <c r="D2158" s="25">
        <v>610802.5</v>
      </c>
      <c r="E2158" s="25">
        <v>421620.50000000006</v>
      </c>
      <c r="F2158" s="21">
        <v>0</v>
      </c>
      <c r="G2158" s="22">
        <f t="shared" si="33"/>
        <v>189181.99999999994</v>
      </c>
      <c r="H2158" s="21">
        <v>0</v>
      </c>
      <c r="I2158" s="21">
        <v>0</v>
      </c>
    </row>
    <row r="2159" spans="1:9" ht="15" x14ac:dyDescent="0.25">
      <c r="A2159" s="24" t="s">
        <v>2517</v>
      </c>
      <c r="B2159" s="20">
        <v>0</v>
      </c>
      <c r="C2159" s="21">
        <v>0</v>
      </c>
      <c r="D2159" s="25">
        <v>612510.60000000009</v>
      </c>
      <c r="E2159" s="25">
        <v>410399.17</v>
      </c>
      <c r="F2159" s="21">
        <v>0</v>
      </c>
      <c r="G2159" s="22">
        <f t="shared" si="33"/>
        <v>202111.43000000011</v>
      </c>
      <c r="H2159" s="21">
        <v>0</v>
      </c>
      <c r="I2159" s="21">
        <v>0</v>
      </c>
    </row>
    <row r="2160" spans="1:9" ht="15" x14ac:dyDescent="0.25">
      <c r="A2160" s="24" t="s">
        <v>2518</v>
      </c>
      <c r="B2160" s="20">
        <v>0</v>
      </c>
      <c r="C2160" s="21">
        <v>0</v>
      </c>
      <c r="D2160" s="25">
        <v>637906.94999999984</v>
      </c>
      <c r="E2160" s="25">
        <v>549328.88000000012</v>
      </c>
      <c r="F2160" s="21">
        <v>0</v>
      </c>
      <c r="G2160" s="22">
        <f t="shared" si="33"/>
        <v>88578.069999999716</v>
      </c>
      <c r="H2160" s="21">
        <v>0</v>
      </c>
      <c r="I2160" s="21">
        <v>0</v>
      </c>
    </row>
    <row r="2161" spans="1:9" ht="15" x14ac:dyDescent="0.25">
      <c r="A2161" s="24" t="s">
        <v>2519</v>
      </c>
      <c r="B2161" s="20">
        <v>0</v>
      </c>
      <c r="C2161" s="21">
        <v>0</v>
      </c>
      <c r="D2161" s="25">
        <v>1967530.4499999993</v>
      </c>
      <c r="E2161" s="25">
        <v>1266454.2999999996</v>
      </c>
      <c r="F2161" s="21">
        <v>0</v>
      </c>
      <c r="G2161" s="22">
        <f t="shared" si="33"/>
        <v>701076.14999999967</v>
      </c>
      <c r="H2161" s="21">
        <v>0</v>
      </c>
      <c r="I2161" s="21">
        <v>0</v>
      </c>
    </row>
    <row r="2162" spans="1:9" ht="15" x14ac:dyDescent="0.25">
      <c r="A2162" s="24" t="s">
        <v>2520</v>
      </c>
      <c r="B2162" s="20">
        <v>0</v>
      </c>
      <c r="C2162" s="21">
        <v>0</v>
      </c>
      <c r="D2162" s="25">
        <v>909671.81999999972</v>
      </c>
      <c r="E2162" s="25">
        <v>716774.91999999969</v>
      </c>
      <c r="F2162" s="21">
        <v>0</v>
      </c>
      <c r="G2162" s="22">
        <f t="shared" si="33"/>
        <v>192896.90000000002</v>
      </c>
      <c r="H2162" s="21">
        <v>0</v>
      </c>
      <c r="I2162" s="21">
        <v>0</v>
      </c>
    </row>
    <row r="2163" spans="1:9" ht="15" x14ac:dyDescent="0.25">
      <c r="A2163" s="24" t="s">
        <v>2521</v>
      </c>
      <c r="B2163" s="20">
        <v>0</v>
      </c>
      <c r="C2163" s="21">
        <v>0</v>
      </c>
      <c r="D2163" s="25">
        <v>851306.67000000016</v>
      </c>
      <c r="E2163" s="25">
        <v>678003.67</v>
      </c>
      <c r="F2163" s="21">
        <v>0</v>
      </c>
      <c r="G2163" s="22">
        <f t="shared" si="33"/>
        <v>173303.00000000012</v>
      </c>
      <c r="H2163" s="21">
        <v>0</v>
      </c>
      <c r="I2163" s="21">
        <v>0</v>
      </c>
    </row>
    <row r="2164" spans="1:9" ht="15" x14ac:dyDescent="0.25">
      <c r="A2164" s="24" t="s">
        <v>2522</v>
      </c>
      <c r="B2164" s="20">
        <v>0</v>
      </c>
      <c r="C2164" s="21">
        <v>0</v>
      </c>
      <c r="D2164" s="25">
        <v>82408.700000000012</v>
      </c>
      <c r="E2164" s="25">
        <v>26386.699999999997</v>
      </c>
      <c r="F2164" s="21">
        <v>0</v>
      </c>
      <c r="G2164" s="22">
        <f t="shared" si="33"/>
        <v>56022.000000000015</v>
      </c>
      <c r="H2164" s="21">
        <v>0</v>
      </c>
      <c r="I2164" s="21">
        <v>0</v>
      </c>
    </row>
    <row r="2165" spans="1:9" ht="15" x14ac:dyDescent="0.25">
      <c r="A2165" s="24" t="s">
        <v>2523</v>
      </c>
      <c r="B2165" s="20">
        <v>0</v>
      </c>
      <c r="C2165" s="21">
        <v>0</v>
      </c>
      <c r="D2165" s="25">
        <v>121324.49999999999</v>
      </c>
      <c r="E2165" s="25">
        <v>89863.6</v>
      </c>
      <c r="F2165" s="21">
        <v>0</v>
      </c>
      <c r="G2165" s="22">
        <f t="shared" si="33"/>
        <v>31460.89999999998</v>
      </c>
      <c r="H2165" s="21">
        <v>0</v>
      </c>
      <c r="I2165" s="21">
        <v>0</v>
      </c>
    </row>
    <row r="2166" spans="1:9" ht="15" x14ac:dyDescent="0.25">
      <c r="A2166" s="24" t="s">
        <v>2524</v>
      </c>
      <c r="B2166" s="20">
        <v>0</v>
      </c>
      <c r="C2166" s="21">
        <v>0</v>
      </c>
      <c r="D2166" s="25">
        <v>116753.99999999999</v>
      </c>
      <c r="E2166" s="25">
        <v>55216.380000000005</v>
      </c>
      <c r="F2166" s="21">
        <v>0</v>
      </c>
      <c r="G2166" s="22">
        <f t="shared" si="33"/>
        <v>61537.619999999981</v>
      </c>
      <c r="H2166" s="21">
        <v>0</v>
      </c>
      <c r="I2166" s="21">
        <v>0</v>
      </c>
    </row>
    <row r="2167" spans="1:9" ht="15" x14ac:dyDescent="0.25">
      <c r="A2167" s="24" t="s">
        <v>2525</v>
      </c>
      <c r="B2167" s="20">
        <v>0</v>
      </c>
      <c r="C2167" s="21">
        <v>0</v>
      </c>
      <c r="D2167" s="25">
        <v>276156.35000000003</v>
      </c>
      <c r="E2167" s="25">
        <v>179450</v>
      </c>
      <c r="F2167" s="21">
        <v>0</v>
      </c>
      <c r="G2167" s="22">
        <f t="shared" si="33"/>
        <v>96706.350000000035</v>
      </c>
      <c r="H2167" s="21">
        <v>0</v>
      </c>
      <c r="I2167" s="21">
        <v>0</v>
      </c>
    </row>
    <row r="2168" spans="1:9" ht="15" x14ac:dyDescent="0.25">
      <c r="A2168" s="24" t="s">
        <v>2526</v>
      </c>
      <c r="B2168" s="20">
        <v>0</v>
      </c>
      <c r="C2168" s="21">
        <v>0</v>
      </c>
      <c r="D2168" s="25">
        <v>43701.9</v>
      </c>
      <c r="E2168" s="25">
        <v>9315.5</v>
      </c>
      <c r="F2168" s="21">
        <v>0</v>
      </c>
      <c r="G2168" s="22">
        <f t="shared" si="33"/>
        <v>34386.400000000001</v>
      </c>
      <c r="H2168" s="21">
        <v>0</v>
      </c>
      <c r="I2168" s="21">
        <v>0</v>
      </c>
    </row>
    <row r="2169" spans="1:9" ht="15" x14ac:dyDescent="0.25">
      <c r="A2169" s="24" t="s">
        <v>2527</v>
      </c>
      <c r="B2169" s="20">
        <v>0</v>
      </c>
      <c r="C2169" s="21">
        <v>0</v>
      </c>
      <c r="D2169" s="25">
        <v>43388.4</v>
      </c>
      <c r="E2169" s="25">
        <v>21448.799999999999</v>
      </c>
      <c r="F2169" s="21">
        <v>0</v>
      </c>
      <c r="G2169" s="22">
        <f t="shared" si="33"/>
        <v>21939.600000000002</v>
      </c>
      <c r="H2169" s="21">
        <v>0</v>
      </c>
      <c r="I2169" s="21">
        <v>0</v>
      </c>
    </row>
    <row r="2170" spans="1:9" ht="15" x14ac:dyDescent="0.25">
      <c r="A2170" s="24" t="s">
        <v>2528</v>
      </c>
      <c r="B2170" s="20">
        <v>0</v>
      </c>
      <c r="C2170" s="21">
        <v>0</v>
      </c>
      <c r="D2170" s="25">
        <v>32728.73</v>
      </c>
      <c r="E2170" s="25">
        <v>5927.2</v>
      </c>
      <c r="F2170" s="21">
        <v>0</v>
      </c>
      <c r="G2170" s="22">
        <f t="shared" si="33"/>
        <v>26801.53</v>
      </c>
      <c r="H2170" s="21">
        <v>0</v>
      </c>
      <c r="I2170" s="21">
        <v>0</v>
      </c>
    </row>
    <row r="2171" spans="1:9" ht="15" x14ac:dyDescent="0.25">
      <c r="A2171" s="24" t="s">
        <v>2529</v>
      </c>
      <c r="B2171" s="20">
        <v>0</v>
      </c>
      <c r="C2171" s="21">
        <v>0</v>
      </c>
      <c r="D2171" s="25">
        <v>41402.9</v>
      </c>
      <c r="E2171" s="25">
        <v>12079.6</v>
      </c>
      <c r="F2171" s="21">
        <v>0</v>
      </c>
      <c r="G2171" s="22">
        <f t="shared" si="33"/>
        <v>29323.300000000003</v>
      </c>
      <c r="H2171" s="21">
        <v>0</v>
      </c>
      <c r="I2171" s="21">
        <v>0</v>
      </c>
    </row>
    <row r="2172" spans="1:9" ht="15" x14ac:dyDescent="0.25">
      <c r="A2172" s="24" t="s">
        <v>2530</v>
      </c>
      <c r="B2172" s="20">
        <v>0</v>
      </c>
      <c r="C2172" s="21">
        <v>0</v>
      </c>
      <c r="D2172" s="25">
        <v>75616.2</v>
      </c>
      <c r="E2172" s="25">
        <v>19781.100000000002</v>
      </c>
      <c r="F2172" s="21">
        <v>0</v>
      </c>
      <c r="G2172" s="22">
        <f t="shared" si="33"/>
        <v>55835.099999999991</v>
      </c>
      <c r="H2172" s="21">
        <v>0</v>
      </c>
      <c r="I2172" s="21">
        <v>0</v>
      </c>
    </row>
    <row r="2173" spans="1:9" ht="15" x14ac:dyDescent="0.25">
      <c r="A2173" s="24" t="s">
        <v>2531</v>
      </c>
      <c r="B2173" s="20">
        <v>0</v>
      </c>
      <c r="C2173" s="21">
        <v>0</v>
      </c>
      <c r="D2173" s="25">
        <v>25488.199999999997</v>
      </c>
      <c r="E2173" s="25">
        <v>14353.4</v>
      </c>
      <c r="F2173" s="21">
        <v>0</v>
      </c>
      <c r="G2173" s="22">
        <f t="shared" si="33"/>
        <v>11134.799999999997</v>
      </c>
      <c r="H2173" s="21">
        <v>0</v>
      </c>
      <c r="I2173" s="21">
        <v>0</v>
      </c>
    </row>
    <row r="2174" spans="1:9" ht="15" x14ac:dyDescent="0.25">
      <c r="A2174" s="24" t="s">
        <v>2532</v>
      </c>
      <c r="B2174" s="20">
        <v>0</v>
      </c>
      <c r="C2174" s="21">
        <v>0</v>
      </c>
      <c r="D2174" s="25">
        <v>182907.7</v>
      </c>
      <c r="E2174" s="25">
        <v>153319.09999999998</v>
      </c>
      <c r="F2174" s="21">
        <v>0</v>
      </c>
      <c r="G2174" s="22">
        <f t="shared" si="33"/>
        <v>29588.600000000035</v>
      </c>
      <c r="H2174" s="21">
        <v>0</v>
      </c>
      <c r="I2174" s="21">
        <v>0</v>
      </c>
    </row>
    <row r="2175" spans="1:9" ht="15" x14ac:dyDescent="0.25">
      <c r="A2175" s="24" t="s">
        <v>2533</v>
      </c>
      <c r="B2175" s="20">
        <v>0</v>
      </c>
      <c r="C2175" s="21">
        <v>0</v>
      </c>
      <c r="D2175" s="25">
        <v>157823.29999999999</v>
      </c>
      <c r="E2175" s="25">
        <v>133307.6</v>
      </c>
      <c r="F2175" s="21">
        <v>0</v>
      </c>
      <c r="G2175" s="22">
        <f t="shared" si="33"/>
        <v>24515.699999999983</v>
      </c>
      <c r="H2175" s="21">
        <v>0</v>
      </c>
      <c r="I2175" s="21">
        <v>0</v>
      </c>
    </row>
    <row r="2176" spans="1:9" ht="15" x14ac:dyDescent="0.25">
      <c r="A2176" s="24" t="s">
        <v>2534</v>
      </c>
      <c r="B2176" s="20">
        <v>0</v>
      </c>
      <c r="C2176" s="21">
        <v>0</v>
      </c>
      <c r="D2176" s="25">
        <v>160860.72000000003</v>
      </c>
      <c r="E2176" s="25">
        <v>74861.819999999992</v>
      </c>
      <c r="F2176" s="21">
        <v>0</v>
      </c>
      <c r="G2176" s="22">
        <f t="shared" si="33"/>
        <v>85998.900000000038</v>
      </c>
      <c r="H2176" s="21">
        <v>0</v>
      </c>
      <c r="I2176" s="21">
        <v>0</v>
      </c>
    </row>
    <row r="2177" spans="1:9" ht="15" x14ac:dyDescent="0.25">
      <c r="A2177" s="24" t="s">
        <v>2535</v>
      </c>
      <c r="B2177" s="20">
        <v>0</v>
      </c>
      <c r="C2177" s="21">
        <v>0</v>
      </c>
      <c r="D2177" s="25">
        <v>176605.69999999998</v>
      </c>
      <c r="E2177" s="25">
        <v>109005.3</v>
      </c>
      <c r="F2177" s="21">
        <v>0</v>
      </c>
      <c r="G2177" s="22">
        <f t="shared" si="33"/>
        <v>67600.39999999998</v>
      </c>
      <c r="H2177" s="21">
        <v>0</v>
      </c>
      <c r="I2177" s="21">
        <v>0</v>
      </c>
    </row>
    <row r="2178" spans="1:9" ht="15" x14ac:dyDescent="0.25">
      <c r="A2178" s="24" t="s">
        <v>2536</v>
      </c>
      <c r="B2178" s="20">
        <v>0</v>
      </c>
      <c r="C2178" s="21">
        <v>0</v>
      </c>
      <c r="D2178" s="25">
        <v>91090.000000000015</v>
      </c>
      <c r="E2178" s="25">
        <v>54868.4</v>
      </c>
      <c r="F2178" s="21">
        <v>0</v>
      </c>
      <c r="G2178" s="22">
        <f t="shared" si="33"/>
        <v>36221.600000000013</v>
      </c>
      <c r="H2178" s="21">
        <v>0</v>
      </c>
      <c r="I2178" s="21">
        <v>0</v>
      </c>
    </row>
    <row r="2179" spans="1:9" ht="15" x14ac:dyDescent="0.25">
      <c r="A2179" s="24" t="s">
        <v>2537</v>
      </c>
      <c r="B2179" s="20">
        <v>0</v>
      </c>
      <c r="C2179" s="21">
        <v>0</v>
      </c>
      <c r="D2179" s="25">
        <v>143546.5</v>
      </c>
      <c r="E2179" s="25">
        <v>129567.49999999999</v>
      </c>
      <c r="F2179" s="21">
        <v>0</v>
      </c>
      <c r="G2179" s="22">
        <f t="shared" ref="G2179:G2242" si="34">D2179-E2179</f>
        <v>13979.000000000015</v>
      </c>
      <c r="H2179" s="21">
        <v>0</v>
      </c>
      <c r="I2179" s="21">
        <v>0</v>
      </c>
    </row>
    <row r="2180" spans="1:9" ht="15" x14ac:dyDescent="0.25">
      <c r="A2180" s="24" t="s">
        <v>2538</v>
      </c>
      <c r="B2180" s="20">
        <v>0</v>
      </c>
      <c r="C2180" s="21">
        <v>0</v>
      </c>
      <c r="D2180" s="25">
        <v>215144.6</v>
      </c>
      <c r="E2180" s="25">
        <v>165602.1</v>
      </c>
      <c r="F2180" s="21">
        <v>0</v>
      </c>
      <c r="G2180" s="22">
        <f t="shared" si="34"/>
        <v>49542.5</v>
      </c>
      <c r="H2180" s="21">
        <v>0</v>
      </c>
      <c r="I2180" s="21">
        <v>0</v>
      </c>
    </row>
    <row r="2181" spans="1:9" ht="15" x14ac:dyDescent="0.25">
      <c r="A2181" s="24" t="s">
        <v>2539</v>
      </c>
      <c r="B2181" s="20">
        <v>0</v>
      </c>
      <c r="C2181" s="21">
        <v>0</v>
      </c>
      <c r="D2181" s="25">
        <v>505079.63</v>
      </c>
      <c r="E2181" s="25">
        <v>411272.8</v>
      </c>
      <c r="F2181" s="21">
        <v>0</v>
      </c>
      <c r="G2181" s="22">
        <f t="shared" si="34"/>
        <v>93806.830000000016</v>
      </c>
      <c r="H2181" s="21">
        <v>0</v>
      </c>
      <c r="I2181" s="21">
        <v>0</v>
      </c>
    </row>
    <row r="2182" spans="1:9" ht="15" x14ac:dyDescent="0.25">
      <c r="A2182" s="24" t="s">
        <v>2540</v>
      </c>
      <c r="B2182" s="20">
        <v>0</v>
      </c>
      <c r="C2182" s="21">
        <v>0</v>
      </c>
      <c r="D2182" s="25">
        <v>559218.10000000009</v>
      </c>
      <c r="E2182" s="25">
        <v>393325.67</v>
      </c>
      <c r="F2182" s="21">
        <v>0</v>
      </c>
      <c r="G2182" s="22">
        <f t="shared" si="34"/>
        <v>165892.43000000011</v>
      </c>
      <c r="H2182" s="21">
        <v>0</v>
      </c>
      <c r="I2182" s="21">
        <v>0</v>
      </c>
    </row>
    <row r="2183" spans="1:9" ht="15" x14ac:dyDescent="0.25">
      <c r="A2183" s="24" t="s">
        <v>2541</v>
      </c>
      <c r="B2183" s="20">
        <v>0</v>
      </c>
      <c r="C2183" s="21">
        <v>0</v>
      </c>
      <c r="D2183" s="25">
        <v>671785.8</v>
      </c>
      <c r="E2183" s="25">
        <v>568682.60000000021</v>
      </c>
      <c r="F2183" s="21">
        <v>0</v>
      </c>
      <c r="G2183" s="22">
        <f t="shared" si="34"/>
        <v>103103.19999999984</v>
      </c>
      <c r="H2183" s="21">
        <v>0</v>
      </c>
      <c r="I2183" s="21">
        <v>0</v>
      </c>
    </row>
    <row r="2184" spans="1:9" ht="15" x14ac:dyDescent="0.25">
      <c r="A2184" s="24" t="s">
        <v>2542</v>
      </c>
      <c r="B2184" s="20">
        <v>0</v>
      </c>
      <c r="C2184" s="21">
        <v>0</v>
      </c>
      <c r="D2184" s="25">
        <v>157168</v>
      </c>
      <c r="E2184" s="25">
        <v>128051.2</v>
      </c>
      <c r="F2184" s="21">
        <v>0</v>
      </c>
      <c r="G2184" s="22">
        <f t="shared" si="34"/>
        <v>29116.800000000003</v>
      </c>
      <c r="H2184" s="21">
        <v>0</v>
      </c>
      <c r="I2184" s="21">
        <v>0</v>
      </c>
    </row>
    <row r="2185" spans="1:9" ht="15" x14ac:dyDescent="0.25">
      <c r="A2185" s="24" t="s">
        <v>2543</v>
      </c>
      <c r="B2185" s="20">
        <v>0</v>
      </c>
      <c r="C2185" s="21">
        <v>0</v>
      </c>
      <c r="D2185" s="25">
        <v>183334.8</v>
      </c>
      <c r="E2185" s="25">
        <v>120587.09999999999</v>
      </c>
      <c r="F2185" s="21">
        <v>0</v>
      </c>
      <c r="G2185" s="22">
        <f t="shared" si="34"/>
        <v>62747.7</v>
      </c>
      <c r="H2185" s="21">
        <v>0</v>
      </c>
      <c r="I2185" s="21">
        <v>0</v>
      </c>
    </row>
    <row r="2186" spans="1:9" ht="15" x14ac:dyDescent="0.25">
      <c r="A2186" s="24" t="s">
        <v>2544</v>
      </c>
      <c r="B2186" s="20">
        <v>0</v>
      </c>
      <c r="C2186" s="21">
        <v>0</v>
      </c>
      <c r="D2186" s="25">
        <v>255356.19999999995</v>
      </c>
      <c r="E2186" s="25">
        <v>183814.49999999997</v>
      </c>
      <c r="F2186" s="21">
        <v>0</v>
      </c>
      <c r="G2186" s="22">
        <f t="shared" si="34"/>
        <v>71541.699999999983</v>
      </c>
      <c r="H2186" s="21">
        <v>0</v>
      </c>
      <c r="I2186" s="21">
        <v>0</v>
      </c>
    </row>
    <row r="2187" spans="1:9" ht="15" x14ac:dyDescent="0.25">
      <c r="A2187" s="24" t="s">
        <v>2545</v>
      </c>
      <c r="B2187" s="20">
        <v>0</v>
      </c>
      <c r="C2187" s="21">
        <v>0</v>
      </c>
      <c r="D2187" s="25">
        <v>167457.76</v>
      </c>
      <c r="E2187" s="25">
        <v>117104.15999999999</v>
      </c>
      <c r="F2187" s="21">
        <v>0</v>
      </c>
      <c r="G2187" s="22">
        <f t="shared" si="34"/>
        <v>50353.60000000002</v>
      </c>
      <c r="H2187" s="21">
        <v>0</v>
      </c>
      <c r="I2187" s="21">
        <v>0</v>
      </c>
    </row>
    <row r="2188" spans="1:9" ht="15" x14ac:dyDescent="0.25">
      <c r="A2188" s="24" t="s">
        <v>2546</v>
      </c>
      <c r="B2188" s="20">
        <v>0</v>
      </c>
      <c r="C2188" s="21">
        <v>0</v>
      </c>
      <c r="D2188" s="25">
        <v>136855.40000000002</v>
      </c>
      <c r="E2188" s="25">
        <v>108986.82</v>
      </c>
      <c r="F2188" s="21">
        <v>0</v>
      </c>
      <c r="G2188" s="22">
        <f t="shared" si="34"/>
        <v>27868.580000000016</v>
      </c>
      <c r="H2188" s="21">
        <v>0</v>
      </c>
      <c r="I2188" s="21">
        <v>0</v>
      </c>
    </row>
    <row r="2189" spans="1:9" ht="15" x14ac:dyDescent="0.25">
      <c r="A2189" s="24" t="s">
        <v>2547</v>
      </c>
      <c r="B2189" s="20">
        <v>0</v>
      </c>
      <c r="C2189" s="21">
        <v>0</v>
      </c>
      <c r="D2189" s="25">
        <v>322507.90000000002</v>
      </c>
      <c r="E2189" s="25">
        <v>213434.24000000002</v>
      </c>
      <c r="F2189" s="21">
        <v>0</v>
      </c>
      <c r="G2189" s="22">
        <f t="shared" si="34"/>
        <v>109073.66</v>
      </c>
      <c r="H2189" s="21">
        <v>0</v>
      </c>
      <c r="I2189" s="21">
        <v>0</v>
      </c>
    </row>
    <row r="2190" spans="1:9" ht="15" x14ac:dyDescent="0.25">
      <c r="A2190" s="24" t="s">
        <v>2548</v>
      </c>
      <c r="B2190" s="20">
        <v>0</v>
      </c>
      <c r="C2190" s="21">
        <v>0</v>
      </c>
      <c r="D2190" s="25">
        <v>331327.70000000013</v>
      </c>
      <c r="E2190" s="25">
        <v>193915.50000000003</v>
      </c>
      <c r="F2190" s="21">
        <v>0</v>
      </c>
      <c r="G2190" s="22">
        <f t="shared" si="34"/>
        <v>137412.2000000001</v>
      </c>
      <c r="H2190" s="21">
        <v>0</v>
      </c>
      <c r="I2190" s="21">
        <v>0</v>
      </c>
    </row>
    <row r="2191" spans="1:9" ht="15" x14ac:dyDescent="0.25">
      <c r="A2191" s="24" t="s">
        <v>2549</v>
      </c>
      <c r="B2191" s="20">
        <v>0</v>
      </c>
      <c r="C2191" s="21">
        <v>0</v>
      </c>
      <c r="D2191" s="25">
        <v>315715.40000000002</v>
      </c>
      <c r="E2191" s="25">
        <v>239213.59999999995</v>
      </c>
      <c r="F2191" s="21">
        <v>0</v>
      </c>
      <c r="G2191" s="22">
        <f t="shared" si="34"/>
        <v>76501.800000000076</v>
      </c>
      <c r="H2191" s="21">
        <v>0</v>
      </c>
      <c r="I2191" s="21">
        <v>0</v>
      </c>
    </row>
    <row r="2192" spans="1:9" ht="15" x14ac:dyDescent="0.25">
      <c r="A2192" s="24" t="s">
        <v>2550</v>
      </c>
      <c r="B2192" s="20">
        <v>0</v>
      </c>
      <c r="C2192" s="21">
        <v>0</v>
      </c>
      <c r="D2192" s="25">
        <v>312057.90000000002</v>
      </c>
      <c r="E2192" s="25">
        <v>215579.9</v>
      </c>
      <c r="F2192" s="21">
        <v>0</v>
      </c>
      <c r="G2192" s="22">
        <f t="shared" si="34"/>
        <v>96478.000000000029</v>
      </c>
      <c r="H2192" s="21">
        <v>0</v>
      </c>
      <c r="I2192" s="21">
        <v>0</v>
      </c>
    </row>
    <row r="2193" spans="1:9" ht="15" x14ac:dyDescent="0.25">
      <c r="A2193" s="24" t="s">
        <v>2551</v>
      </c>
      <c r="B2193" s="20">
        <v>0</v>
      </c>
      <c r="C2193" s="21">
        <v>0</v>
      </c>
      <c r="D2193" s="25">
        <v>718204.10000000009</v>
      </c>
      <c r="E2193" s="25">
        <v>594150.35000000009</v>
      </c>
      <c r="F2193" s="21">
        <v>0</v>
      </c>
      <c r="G2193" s="22">
        <f t="shared" si="34"/>
        <v>124053.75</v>
      </c>
      <c r="H2193" s="21">
        <v>0</v>
      </c>
      <c r="I2193" s="21">
        <v>0</v>
      </c>
    </row>
    <row r="2194" spans="1:9" ht="15" x14ac:dyDescent="0.25">
      <c r="A2194" s="24" t="s">
        <v>2552</v>
      </c>
      <c r="B2194" s="20">
        <v>0</v>
      </c>
      <c r="C2194" s="21">
        <v>0</v>
      </c>
      <c r="D2194" s="25">
        <v>469894.70000000007</v>
      </c>
      <c r="E2194" s="25">
        <v>369291.50000000006</v>
      </c>
      <c r="F2194" s="21">
        <v>0</v>
      </c>
      <c r="G2194" s="22">
        <f t="shared" si="34"/>
        <v>100603.20000000001</v>
      </c>
      <c r="H2194" s="21">
        <v>0</v>
      </c>
      <c r="I2194" s="21">
        <v>0</v>
      </c>
    </row>
    <row r="2195" spans="1:9" ht="15" x14ac:dyDescent="0.25">
      <c r="A2195" s="24" t="s">
        <v>2553</v>
      </c>
      <c r="B2195" s="20">
        <v>0</v>
      </c>
      <c r="C2195" s="21">
        <v>0</v>
      </c>
      <c r="D2195" s="25">
        <v>14483.7</v>
      </c>
      <c r="E2195" s="25">
        <v>0</v>
      </c>
      <c r="F2195" s="21">
        <v>0</v>
      </c>
      <c r="G2195" s="22">
        <f t="shared" si="34"/>
        <v>14483.7</v>
      </c>
      <c r="H2195" s="21">
        <v>0</v>
      </c>
      <c r="I2195" s="21">
        <v>0</v>
      </c>
    </row>
    <row r="2196" spans="1:9" ht="15" x14ac:dyDescent="0.25">
      <c r="A2196" s="24" t="s">
        <v>2554</v>
      </c>
      <c r="B2196" s="20">
        <v>0</v>
      </c>
      <c r="C2196" s="21">
        <v>0</v>
      </c>
      <c r="D2196" s="25">
        <v>1081529.4999999995</v>
      </c>
      <c r="E2196" s="25">
        <v>638545.92999999993</v>
      </c>
      <c r="F2196" s="21">
        <v>0</v>
      </c>
      <c r="G2196" s="22">
        <f t="shared" si="34"/>
        <v>442983.5699999996</v>
      </c>
      <c r="H2196" s="21">
        <v>0</v>
      </c>
      <c r="I2196" s="21">
        <v>0</v>
      </c>
    </row>
    <row r="2197" spans="1:9" ht="15" x14ac:dyDescent="0.25">
      <c r="A2197" s="24" t="s">
        <v>2555</v>
      </c>
      <c r="B2197" s="20">
        <v>0</v>
      </c>
      <c r="C2197" s="21">
        <v>0</v>
      </c>
      <c r="D2197" s="25">
        <v>626863.40000000026</v>
      </c>
      <c r="E2197" s="25">
        <v>508429.58000000013</v>
      </c>
      <c r="F2197" s="21">
        <v>0</v>
      </c>
      <c r="G2197" s="22">
        <f t="shared" si="34"/>
        <v>118433.82000000012</v>
      </c>
      <c r="H2197" s="21">
        <v>0</v>
      </c>
      <c r="I2197" s="21">
        <v>0</v>
      </c>
    </row>
    <row r="2198" spans="1:9" ht="15" x14ac:dyDescent="0.25">
      <c r="A2198" s="24" t="s">
        <v>2556</v>
      </c>
      <c r="B2198" s="20">
        <v>0</v>
      </c>
      <c r="C2198" s="21">
        <v>0</v>
      </c>
      <c r="D2198" s="25">
        <v>657319.00000000035</v>
      </c>
      <c r="E2198" s="25">
        <v>466458.36000000004</v>
      </c>
      <c r="F2198" s="21">
        <v>0</v>
      </c>
      <c r="G2198" s="22">
        <f t="shared" si="34"/>
        <v>190860.64000000031</v>
      </c>
      <c r="H2198" s="21">
        <v>0</v>
      </c>
      <c r="I2198" s="21">
        <v>0</v>
      </c>
    </row>
    <row r="2199" spans="1:9" ht="15" x14ac:dyDescent="0.25">
      <c r="A2199" s="24" t="s">
        <v>2557</v>
      </c>
      <c r="B2199" s="20">
        <v>0</v>
      </c>
      <c r="C2199" s="21">
        <v>0</v>
      </c>
      <c r="D2199" s="25">
        <v>405243.6</v>
      </c>
      <c r="E2199" s="25">
        <v>266381.38000000012</v>
      </c>
      <c r="F2199" s="21">
        <v>0</v>
      </c>
      <c r="G2199" s="22">
        <f t="shared" si="34"/>
        <v>138862.21999999986</v>
      </c>
      <c r="H2199" s="21">
        <v>0</v>
      </c>
      <c r="I2199" s="21">
        <v>0</v>
      </c>
    </row>
    <row r="2200" spans="1:9" ht="15" x14ac:dyDescent="0.25">
      <c r="A2200" s="24" t="s">
        <v>2558</v>
      </c>
      <c r="B2200" s="20">
        <v>0</v>
      </c>
      <c r="C2200" s="21">
        <v>0</v>
      </c>
      <c r="D2200" s="25">
        <v>778382.60000000009</v>
      </c>
      <c r="E2200" s="25">
        <v>569191.5</v>
      </c>
      <c r="F2200" s="21">
        <v>0</v>
      </c>
      <c r="G2200" s="22">
        <f t="shared" si="34"/>
        <v>209191.10000000009</v>
      </c>
      <c r="H2200" s="21">
        <v>0</v>
      </c>
      <c r="I2200" s="21">
        <v>0</v>
      </c>
    </row>
    <row r="2201" spans="1:9" ht="15" x14ac:dyDescent="0.25">
      <c r="A2201" s="24" t="s">
        <v>2559</v>
      </c>
      <c r="B2201" s="20">
        <v>0</v>
      </c>
      <c r="C2201" s="21">
        <v>0</v>
      </c>
      <c r="D2201" s="25">
        <v>748061.60000000021</v>
      </c>
      <c r="E2201" s="25">
        <v>567919.1100000001</v>
      </c>
      <c r="F2201" s="21">
        <v>0</v>
      </c>
      <c r="G2201" s="22">
        <f t="shared" si="34"/>
        <v>180142.49000000011</v>
      </c>
      <c r="H2201" s="21">
        <v>0</v>
      </c>
      <c r="I2201" s="21">
        <v>0</v>
      </c>
    </row>
    <row r="2202" spans="1:9" ht="15" x14ac:dyDescent="0.25">
      <c r="A2202" s="24" t="s">
        <v>2560</v>
      </c>
      <c r="B2202" s="20">
        <v>0</v>
      </c>
      <c r="C2202" s="21">
        <v>0</v>
      </c>
      <c r="D2202" s="25">
        <v>669640.60000000021</v>
      </c>
      <c r="E2202" s="25">
        <v>476135.82000000024</v>
      </c>
      <c r="F2202" s="21">
        <v>0</v>
      </c>
      <c r="G2202" s="22">
        <f t="shared" si="34"/>
        <v>193504.77999999997</v>
      </c>
      <c r="H2202" s="21">
        <v>0</v>
      </c>
      <c r="I2202" s="21">
        <v>0</v>
      </c>
    </row>
    <row r="2203" spans="1:9" ht="15" x14ac:dyDescent="0.25">
      <c r="A2203" s="24" t="s">
        <v>2561</v>
      </c>
      <c r="B2203" s="20">
        <v>0</v>
      </c>
      <c r="C2203" s="21">
        <v>0</v>
      </c>
      <c r="D2203" s="25">
        <v>134896.09999999998</v>
      </c>
      <c r="E2203" s="25">
        <v>53516.1</v>
      </c>
      <c r="F2203" s="21">
        <v>0</v>
      </c>
      <c r="G2203" s="22">
        <f t="shared" si="34"/>
        <v>81379.999999999971</v>
      </c>
      <c r="H2203" s="21">
        <v>0</v>
      </c>
      <c r="I2203" s="21">
        <v>0</v>
      </c>
    </row>
    <row r="2204" spans="1:9" ht="15" x14ac:dyDescent="0.25">
      <c r="A2204" s="24" t="s">
        <v>2562</v>
      </c>
      <c r="B2204" s="20">
        <v>0</v>
      </c>
      <c r="C2204" s="21">
        <v>0</v>
      </c>
      <c r="D2204" s="25">
        <v>703228.65000000014</v>
      </c>
      <c r="E2204" s="25">
        <v>468572.75000000012</v>
      </c>
      <c r="F2204" s="21">
        <v>0</v>
      </c>
      <c r="G2204" s="22">
        <f t="shared" si="34"/>
        <v>234655.90000000002</v>
      </c>
      <c r="H2204" s="21">
        <v>0</v>
      </c>
      <c r="I2204" s="21">
        <v>0</v>
      </c>
    </row>
    <row r="2205" spans="1:9" ht="15" x14ac:dyDescent="0.25">
      <c r="A2205" s="24" t="s">
        <v>2563</v>
      </c>
      <c r="B2205" s="20">
        <v>0</v>
      </c>
      <c r="C2205" s="21">
        <v>0</v>
      </c>
      <c r="D2205" s="25">
        <v>654571.20000000007</v>
      </c>
      <c r="E2205" s="25">
        <v>472561.69999999995</v>
      </c>
      <c r="F2205" s="21">
        <v>0</v>
      </c>
      <c r="G2205" s="22">
        <f t="shared" si="34"/>
        <v>182009.50000000012</v>
      </c>
      <c r="H2205" s="21">
        <v>0</v>
      </c>
      <c r="I2205" s="21">
        <v>0</v>
      </c>
    </row>
    <row r="2206" spans="1:9" ht="15" x14ac:dyDescent="0.25">
      <c r="A2206" s="24" t="s">
        <v>2564</v>
      </c>
      <c r="B2206" s="20">
        <v>0</v>
      </c>
      <c r="C2206" s="21">
        <v>0</v>
      </c>
      <c r="D2206" s="25">
        <v>604184.8000000004</v>
      </c>
      <c r="E2206" s="25">
        <v>455616.80000000016</v>
      </c>
      <c r="F2206" s="21">
        <v>0</v>
      </c>
      <c r="G2206" s="22">
        <f t="shared" si="34"/>
        <v>148568.00000000023</v>
      </c>
      <c r="H2206" s="21">
        <v>0</v>
      </c>
      <c r="I2206" s="21">
        <v>0</v>
      </c>
    </row>
    <row r="2207" spans="1:9" ht="15" x14ac:dyDescent="0.25">
      <c r="A2207" s="24" t="s">
        <v>2565</v>
      </c>
      <c r="B2207" s="20">
        <v>0</v>
      </c>
      <c r="C2207" s="21">
        <v>0</v>
      </c>
      <c r="D2207" s="25">
        <v>649870.35</v>
      </c>
      <c r="E2207" s="25">
        <v>522242.08999999997</v>
      </c>
      <c r="F2207" s="21">
        <v>0</v>
      </c>
      <c r="G2207" s="22">
        <f t="shared" si="34"/>
        <v>127628.26000000001</v>
      </c>
      <c r="H2207" s="21">
        <v>0</v>
      </c>
      <c r="I2207" s="21">
        <v>0</v>
      </c>
    </row>
    <row r="2208" spans="1:9" ht="15" x14ac:dyDescent="0.25">
      <c r="A2208" s="24" t="s">
        <v>2566</v>
      </c>
      <c r="B2208" s="20">
        <v>0</v>
      </c>
      <c r="C2208" s="21">
        <v>0</v>
      </c>
      <c r="D2208" s="25">
        <v>648959.04000000027</v>
      </c>
      <c r="E2208" s="25">
        <v>466519.89999999991</v>
      </c>
      <c r="F2208" s="21">
        <v>0</v>
      </c>
      <c r="G2208" s="22">
        <f t="shared" si="34"/>
        <v>182439.14000000036</v>
      </c>
      <c r="H2208" s="21">
        <v>0</v>
      </c>
      <c r="I2208" s="21">
        <v>0</v>
      </c>
    </row>
    <row r="2209" spans="1:9" ht="15" x14ac:dyDescent="0.25">
      <c r="A2209" s="24" t="s">
        <v>2567</v>
      </c>
      <c r="B2209" s="20">
        <v>0</v>
      </c>
      <c r="C2209" s="21">
        <v>0</v>
      </c>
      <c r="D2209" s="25">
        <v>531716.89999999991</v>
      </c>
      <c r="E2209" s="25">
        <v>323581.43</v>
      </c>
      <c r="F2209" s="21">
        <v>0</v>
      </c>
      <c r="G2209" s="22">
        <f t="shared" si="34"/>
        <v>208135.46999999991</v>
      </c>
      <c r="H2209" s="21">
        <v>0</v>
      </c>
      <c r="I2209" s="21">
        <v>0</v>
      </c>
    </row>
    <row r="2210" spans="1:9" ht="15" x14ac:dyDescent="0.25">
      <c r="A2210" s="24" t="s">
        <v>2568</v>
      </c>
      <c r="B2210" s="20">
        <v>0</v>
      </c>
      <c r="C2210" s="21">
        <v>0</v>
      </c>
      <c r="D2210" s="25">
        <v>38244.199999999997</v>
      </c>
      <c r="E2210" s="25">
        <v>21149.200000000001</v>
      </c>
      <c r="F2210" s="21">
        <v>0</v>
      </c>
      <c r="G2210" s="22">
        <f t="shared" si="34"/>
        <v>17094.999999999996</v>
      </c>
      <c r="H2210" s="21">
        <v>0</v>
      </c>
      <c r="I2210" s="21">
        <v>0</v>
      </c>
    </row>
    <row r="2211" spans="1:9" ht="15" x14ac:dyDescent="0.25">
      <c r="A2211" s="24" t="s">
        <v>2569</v>
      </c>
      <c r="B2211" s="20">
        <v>0</v>
      </c>
      <c r="C2211" s="21">
        <v>0</v>
      </c>
      <c r="D2211" s="25">
        <v>112839.09999999999</v>
      </c>
      <c r="E2211" s="25">
        <v>60308.9</v>
      </c>
      <c r="F2211" s="21">
        <v>0</v>
      </c>
      <c r="G2211" s="22">
        <f t="shared" si="34"/>
        <v>52530.19999999999</v>
      </c>
      <c r="H2211" s="21">
        <v>0</v>
      </c>
      <c r="I2211" s="21">
        <v>0</v>
      </c>
    </row>
    <row r="2212" spans="1:9" ht="15" x14ac:dyDescent="0.25">
      <c r="A2212" s="24" t="s">
        <v>2570</v>
      </c>
      <c r="B2212" s="20">
        <v>0</v>
      </c>
      <c r="C2212" s="21">
        <v>0</v>
      </c>
      <c r="D2212" s="25">
        <v>101571.59999999999</v>
      </c>
      <c r="E2212" s="25">
        <v>55090.07</v>
      </c>
      <c r="F2212" s="21">
        <v>0</v>
      </c>
      <c r="G2212" s="22">
        <f t="shared" si="34"/>
        <v>46481.529999999992</v>
      </c>
      <c r="H2212" s="21">
        <v>0</v>
      </c>
      <c r="I2212" s="21">
        <v>0</v>
      </c>
    </row>
    <row r="2213" spans="1:9" ht="15" x14ac:dyDescent="0.25">
      <c r="A2213" s="24" t="s">
        <v>2571</v>
      </c>
      <c r="B2213" s="20">
        <v>0</v>
      </c>
      <c r="C2213" s="21">
        <v>0</v>
      </c>
      <c r="D2213" s="25">
        <v>32499.499999999996</v>
      </c>
      <c r="E2213" s="25">
        <v>17253.419999999998</v>
      </c>
      <c r="F2213" s="21">
        <v>0</v>
      </c>
      <c r="G2213" s="22">
        <f t="shared" si="34"/>
        <v>15246.079999999998</v>
      </c>
      <c r="H2213" s="21">
        <v>0</v>
      </c>
      <c r="I2213" s="21">
        <v>0</v>
      </c>
    </row>
    <row r="2214" spans="1:9" ht="15" x14ac:dyDescent="0.25">
      <c r="A2214" s="24" t="s">
        <v>2572</v>
      </c>
      <c r="B2214" s="20">
        <v>0</v>
      </c>
      <c r="C2214" s="21">
        <v>0</v>
      </c>
      <c r="D2214" s="25">
        <v>64118.63</v>
      </c>
      <c r="E2214" s="25">
        <v>28845.629999999997</v>
      </c>
      <c r="F2214" s="21">
        <v>0</v>
      </c>
      <c r="G2214" s="22">
        <f t="shared" si="34"/>
        <v>35273</v>
      </c>
      <c r="H2214" s="21">
        <v>0</v>
      </c>
      <c r="I2214" s="21">
        <v>0</v>
      </c>
    </row>
    <row r="2215" spans="1:9" ht="15" x14ac:dyDescent="0.25">
      <c r="A2215" s="24" t="s">
        <v>2573</v>
      </c>
      <c r="B2215" s="20">
        <v>0</v>
      </c>
      <c r="C2215" s="21">
        <v>0</v>
      </c>
      <c r="D2215" s="25">
        <v>227686.00000000003</v>
      </c>
      <c r="E2215" s="25">
        <v>180892.5</v>
      </c>
      <c r="F2215" s="21">
        <v>0</v>
      </c>
      <c r="G2215" s="22">
        <f t="shared" si="34"/>
        <v>46793.500000000029</v>
      </c>
      <c r="H2215" s="21">
        <v>0</v>
      </c>
      <c r="I2215" s="21">
        <v>0</v>
      </c>
    </row>
    <row r="2216" spans="1:9" ht="15" x14ac:dyDescent="0.25">
      <c r="A2216" s="24" t="s">
        <v>2574</v>
      </c>
      <c r="B2216" s="20">
        <v>0</v>
      </c>
      <c r="C2216" s="21">
        <v>0</v>
      </c>
      <c r="D2216" s="25">
        <v>18748.2</v>
      </c>
      <c r="E2216" s="25">
        <v>18237.599999999999</v>
      </c>
      <c r="F2216" s="21">
        <v>0</v>
      </c>
      <c r="G2216" s="22">
        <f t="shared" si="34"/>
        <v>510.60000000000218</v>
      </c>
      <c r="H2216" s="21">
        <v>0</v>
      </c>
      <c r="I2216" s="21">
        <v>0</v>
      </c>
    </row>
    <row r="2217" spans="1:9" ht="15" x14ac:dyDescent="0.25">
      <c r="A2217" s="24" t="s">
        <v>2575</v>
      </c>
      <c r="B2217" s="20">
        <v>0</v>
      </c>
      <c r="C2217" s="21">
        <v>0</v>
      </c>
      <c r="D2217" s="25">
        <v>49733.58</v>
      </c>
      <c r="E2217" s="25">
        <v>30517.88</v>
      </c>
      <c r="F2217" s="21">
        <v>0</v>
      </c>
      <c r="G2217" s="22">
        <f t="shared" si="34"/>
        <v>19215.7</v>
      </c>
      <c r="H2217" s="21">
        <v>0</v>
      </c>
      <c r="I2217" s="21">
        <v>0</v>
      </c>
    </row>
    <row r="2218" spans="1:9" ht="15" x14ac:dyDescent="0.25">
      <c r="A2218" s="24" t="s">
        <v>2576</v>
      </c>
      <c r="B2218" s="20">
        <v>0</v>
      </c>
      <c r="C2218" s="21">
        <v>0</v>
      </c>
      <c r="D2218" s="25">
        <v>47902.8</v>
      </c>
      <c r="E2218" s="25">
        <v>24196.399999999998</v>
      </c>
      <c r="F2218" s="21">
        <v>0</v>
      </c>
      <c r="G2218" s="22">
        <f t="shared" si="34"/>
        <v>23706.400000000005</v>
      </c>
      <c r="H2218" s="21">
        <v>0</v>
      </c>
      <c r="I2218" s="21">
        <v>0</v>
      </c>
    </row>
    <row r="2219" spans="1:9" ht="15" x14ac:dyDescent="0.25">
      <c r="A2219" s="24" t="s">
        <v>2577</v>
      </c>
      <c r="B2219" s="20">
        <v>0</v>
      </c>
      <c r="C2219" s="21">
        <v>0</v>
      </c>
      <c r="D2219" s="25">
        <v>65187.1</v>
      </c>
      <c r="E2219" s="25">
        <v>44726.400000000001</v>
      </c>
      <c r="F2219" s="21">
        <v>0</v>
      </c>
      <c r="G2219" s="22">
        <f t="shared" si="34"/>
        <v>20460.699999999997</v>
      </c>
      <c r="H2219" s="21">
        <v>0</v>
      </c>
      <c r="I2219" s="21">
        <v>0</v>
      </c>
    </row>
    <row r="2220" spans="1:9" ht="15" x14ac:dyDescent="0.25">
      <c r="A2220" s="24" t="s">
        <v>2578</v>
      </c>
      <c r="B2220" s="20">
        <v>0</v>
      </c>
      <c r="C2220" s="21">
        <v>0</v>
      </c>
      <c r="D2220" s="25">
        <v>56605.86</v>
      </c>
      <c r="E2220" s="25">
        <v>8848.6</v>
      </c>
      <c r="F2220" s="21">
        <v>0</v>
      </c>
      <c r="G2220" s="22">
        <f t="shared" si="34"/>
        <v>47757.26</v>
      </c>
      <c r="H2220" s="21">
        <v>0</v>
      </c>
      <c r="I2220" s="21">
        <v>0</v>
      </c>
    </row>
    <row r="2221" spans="1:9" ht="15" x14ac:dyDescent="0.25">
      <c r="A2221" s="24" t="s">
        <v>2579</v>
      </c>
      <c r="B2221" s="20">
        <v>0</v>
      </c>
      <c r="C2221" s="21">
        <v>0</v>
      </c>
      <c r="D2221" s="25">
        <v>236802.41000000003</v>
      </c>
      <c r="E2221" s="25">
        <v>195440.27000000002</v>
      </c>
      <c r="F2221" s="21">
        <v>0</v>
      </c>
      <c r="G2221" s="22">
        <f t="shared" si="34"/>
        <v>41362.140000000014</v>
      </c>
      <c r="H2221" s="21">
        <v>0</v>
      </c>
      <c r="I2221" s="21">
        <v>0</v>
      </c>
    </row>
    <row r="2222" spans="1:9" ht="15" x14ac:dyDescent="0.25">
      <c r="A2222" s="24" t="s">
        <v>2580</v>
      </c>
      <c r="B2222" s="20">
        <v>0</v>
      </c>
      <c r="C2222" s="21">
        <v>0</v>
      </c>
      <c r="D2222" s="25">
        <v>22676.5</v>
      </c>
      <c r="E2222" s="25">
        <v>14530.11</v>
      </c>
      <c r="F2222" s="21">
        <v>0</v>
      </c>
      <c r="G2222" s="22">
        <f t="shared" si="34"/>
        <v>8146.3899999999994</v>
      </c>
      <c r="H2222" s="21">
        <v>0</v>
      </c>
      <c r="I2222" s="21">
        <v>0</v>
      </c>
    </row>
    <row r="2223" spans="1:9" ht="15" x14ac:dyDescent="0.25">
      <c r="A2223" s="24" t="s">
        <v>2581</v>
      </c>
      <c r="B2223" s="20">
        <v>0</v>
      </c>
      <c r="C2223" s="21">
        <v>0</v>
      </c>
      <c r="D2223" s="25">
        <v>65730.5</v>
      </c>
      <c r="E2223" s="25">
        <v>12582.5</v>
      </c>
      <c r="F2223" s="21">
        <v>0</v>
      </c>
      <c r="G2223" s="22">
        <f t="shared" si="34"/>
        <v>53148</v>
      </c>
      <c r="H2223" s="21">
        <v>0</v>
      </c>
      <c r="I2223" s="21">
        <v>0</v>
      </c>
    </row>
    <row r="2224" spans="1:9" ht="15" x14ac:dyDescent="0.25">
      <c r="A2224" s="24" t="s">
        <v>2582</v>
      </c>
      <c r="B2224" s="20">
        <v>0</v>
      </c>
      <c r="C2224" s="21">
        <v>0</v>
      </c>
      <c r="D2224" s="25">
        <v>49992.800000000003</v>
      </c>
      <c r="E2224" s="25">
        <v>39631.4</v>
      </c>
      <c r="F2224" s="21">
        <v>0</v>
      </c>
      <c r="G2224" s="22">
        <f t="shared" si="34"/>
        <v>10361.400000000001</v>
      </c>
      <c r="H2224" s="21">
        <v>0</v>
      </c>
      <c r="I2224" s="21">
        <v>0</v>
      </c>
    </row>
    <row r="2225" spans="1:9" ht="15" x14ac:dyDescent="0.25">
      <c r="A2225" s="24" t="s">
        <v>2583</v>
      </c>
      <c r="B2225" s="20">
        <v>0</v>
      </c>
      <c r="C2225" s="21">
        <v>0</v>
      </c>
      <c r="D2225" s="25">
        <v>50055.499999999993</v>
      </c>
      <c r="E2225" s="25">
        <v>24417.68</v>
      </c>
      <c r="F2225" s="21">
        <v>0</v>
      </c>
      <c r="G2225" s="22">
        <f t="shared" si="34"/>
        <v>25637.819999999992</v>
      </c>
      <c r="H2225" s="21">
        <v>0</v>
      </c>
      <c r="I2225" s="21">
        <v>0</v>
      </c>
    </row>
    <row r="2226" spans="1:9" ht="15" x14ac:dyDescent="0.25">
      <c r="A2226" s="24" t="s">
        <v>2584</v>
      </c>
      <c r="B2226" s="20">
        <v>0</v>
      </c>
      <c r="C2226" s="21">
        <v>0</v>
      </c>
      <c r="D2226" s="25">
        <v>42886.799999999996</v>
      </c>
      <c r="E2226" s="25">
        <v>12703.800000000001</v>
      </c>
      <c r="F2226" s="21">
        <v>0</v>
      </c>
      <c r="G2226" s="22">
        <f t="shared" si="34"/>
        <v>30182.999999999993</v>
      </c>
      <c r="H2226" s="21">
        <v>0</v>
      </c>
      <c r="I2226" s="21">
        <v>0</v>
      </c>
    </row>
    <row r="2227" spans="1:9" ht="15" x14ac:dyDescent="0.25">
      <c r="A2227" s="24" t="s">
        <v>2585</v>
      </c>
      <c r="B2227" s="20">
        <v>0</v>
      </c>
      <c r="C2227" s="21">
        <v>0</v>
      </c>
      <c r="D2227" s="25">
        <v>51687.460000000006</v>
      </c>
      <c r="E2227" s="25">
        <v>15228.84</v>
      </c>
      <c r="F2227" s="21">
        <v>0</v>
      </c>
      <c r="G2227" s="22">
        <f t="shared" si="34"/>
        <v>36458.62000000001</v>
      </c>
      <c r="H2227" s="21">
        <v>0</v>
      </c>
      <c r="I2227" s="21">
        <v>0</v>
      </c>
    </row>
    <row r="2228" spans="1:9" ht="15" x14ac:dyDescent="0.25">
      <c r="A2228" s="24" t="s">
        <v>2586</v>
      </c>
      <c r="B2228" s="20">
        <v>0</v>
      </c>
      <c r="C2228" s="21">
        <v>0</v>
      </c>
      <c r="D2228" s="25">
        <v>266195.70000000007</v>
      </c>
      <c r="E2228" s="25">
        <v>175636.19999999998</v>
      </c>
      <c r="F2228" s="21">
        <v>0</v>
      </c>
      <c r="G2228" s="22">
        <f t="shared" si="34"/>
        <v>90559.500000000087</v>
      </c>
      <c r="H2228" s="21">
        <v>0</v>
      </c>
      <c r="I2228" s="21">
        <v>0</v>
      </c>
    </row>
    <row r="2229" spans="1:9" ht="15" x14ac:dyDescent="0.25">
      <c r="A2229" s="24" t="s">
        <v>2587</v>
      </c>
      <c r="B2229" s="20">
        <v>0</v>
      </c>
      <c r="C2229" s="21">
        <v>0</v>
      </c>
      <c r="D2229" s="25">
        <v>56179.200000000004</v>
      </c>
      <c r="E2229" s="25">
        <v>22343.1</v>
      </c>
      <c r="F2229" s="21">
        <v>0</v>
      </c>
      <c r="G2229" s="22">
        <f t="shared" si="34"/>
        <v>33836.100000000006</v>
      </c>
      <c r="H2229" s="21">
        <v>0</v>
      </c>
      <c r="I2229" s="21">
        <v>0</v>
      </c>
    </row>
    <row r="2230" spans="1:9" ht="15" x14ac:dyDescent="0.25">
      <c r="A2230" s="24" t="s">
        <v>2588</v>
      </c>
      <c r="B2230" s="20">
        <v>0</v>
      </c>
      <c r="C2230" s="21">
        <v>0</v>
      </c>
      <c r="D2230" s="25">
        <v>239026.09999999995</v>
      </c>
      <c r="E2230" s="25">
        <v>200958.16999999998</v>
      </c>
      <c r="F2230" s="21">
        <v>0</v>
      </c>
      <c r="G2230" s="22">
        <f t="shared" si="34"/>
        <v>38067.929999999964</v>
      </c>
      <c r="H2230" s="21">
        <v>0</v>
      </c>
      <c r="I2230" s="21">
        <v>0</v>
      </c>
    </row>
    <row r="2231" spans="1:9" ht="15" x14ac:dyDescent="0.25">
      <c r="A2231" s="24" t="s">
        <v>2589</v>
      </c>
      <c r="B2231" s="20">
        <v>0</v>
      </c>
      <c r="C2231" s="21">
        <v>0</v>
      </c>
      <c r="D2231" s="25">
        <v>54590.8</v>
      </c>
      <c r="E2231" s="25">
        <v>43923.700000000004</v>
      </c>
      <c r="F2231" s="21">
        <v>0</v>
      </c>
      <c r="G2231" s="22">
        <f t="shared" si="34"/>
        <v>10667.099999999999</v>
      </c>
      <c r="H2231" s="21">
        <v>0</v>
      </c>
      <c r="I2231" s="21">
        <v>0</v>
      </c>
    </row>
    <row r="2232" spans="1:9" ht="15" x14ac:dyDescent="0.25">
      <c r="A2232" s="24" t="s">
        <v>2590</v>
      </c>
      <c r="B2232" s="20">
        <v>0</v>
      </c>
      <c r="C2232" s="21">
        <v>0</v>
      </c>
      <c r="D2232" s="25">
        <v>259474.19999999998</v>
      </c>
      <c r="E2232" s="25">
        <v>219877.39999999997</v>
      </c>
      <c r="F2232" s="21">
        <v>0</v>
      </c>
      <c r="G2232" s="22">
        <f t="shared" si="34"/>
        <v>39596.800000000017</v>
      </c>
      <c r="H2232" s="21">
        <v>0</v>
      </c>
      <c r="I2232" s="21">
        <v>0</v>
      </c>
    </row>
    <row r="2233" spans="1:9" ht="15" x14ac:dyDescent="0.25">
      <c r="A2233" s="24" t="s">
        <v>2591</v>
      </c>
      <c r="B2233" s="20">
        <v>0</v>
      </c>
      <c r="C2233" s="21">
        <v>0</v>
      </c>
      <c r="D2233" s="25">
        <v>267729</v>
      </c>
      <c r="E2233" s="25">
        <v>155731.09999999998</v>
      </c>
      <c r="F2233" s="21">
        <v>0</v>
      </c>
      <c r="G2233" s="22">
        <f t="shared" si="34"/>
        <v>111997.90000000002</v>
      </c>
      <c r="H2233" s="21">
        <v>0</v>
      </c>
      <c r="I2233" s="21">
        <v>0</v>
      </c>
    </row>
    <row r="2234" spans="1:9" ht="15" x14ac:dyDescent="0.25">
      <c r="A2234" s="24" t="s">
        <v>2592</v>
      </c>
      <c r="B2234" s="20">
        <v>0</v>
      </c>
      <c r="C2234" s="21">
        <v>0</v>
      </c>
      <c r="D2234" s="25">
        <v>55902.25</v>
      </c>
      <c r="E2234" s="25">
        <v>53795.85</v>
      </c>
      <c r="F2234" s="21">
        <v>0</v>
      </c>
      <c r="G2234" s="22">
        <f t="shared" si="34"/>
        <v>2106.4000000000015</v>
      </c>
      <c r="H2234" s="21">
        <v>0</v>
      </c>
      <c r="I2234" s="21">
        <v>0</v>
      </c>
    </row>
    <row r="2235" spans="1:9" ht="15" x14ac:dyDescent="0.25">
      <c r="A2235" s="24" t="s">
        <v>2593</v>
      </c>
      <c r="B2235" s="20">
        <v>0</v>
      </c>
      <c r="C2235" s="21">
        <v>0</v>
      </c>
      <c r="D2235" s="25">
        <v>14922.6</v>
      </c>
      <c r="E2235" s="25">
        <v>14565.6</v>
      </c>
      <c r="F2235" s="21">
        <v>0</v>
      </c>
      <c r="G2235" s="22">
        <f t="shared" si="34"/>
        <v>357</v>
      </c>
      <c r="H2235" s="21">
        <v>0</v>
      </c>
      <c r="I2235" s="21">
        <v>0</v>
      </c>
    </row>
    <row r="2236" spans="1:9" ht="15" x14ac:dyDescent="0.25">
      <c r="A2236" s="24" t="s">
        <v>2594</v>
      </c>
      <c r="B2236" s="20">
        <v>0</v>
      </c>
      <c r="C2236" s="21">
        <v>0</v>
      </c>
      <c r="D2236" s="25">
        <v>1956.5</v>
      </c>
      <c r="E2236" s="25">
        <v>1118</v>
      </c>
      <c r="F2236" s="21">
        <v>0</v>
      </c>
      <c r="G2236" s="22">
        <f t="shared" si="34"/>
        <v>838.5</v>
      </c>
      <c r="H2236" s="21">
        <v>0</v>
      </c>
      <c r="I2236" s="21">
        <v>0</v>
      </c>
    </row>
    <row r="2237" spans="1:9" ht="15" x14ac:dyDescent="0.25">
      <c r="A2237" s="24" t="s">
        <v>2595</v>
      </c>
      <c r="B2237" s="20">
        <v>0</v>
      </c>
      <c r="C2237" s="21">
        <v>0</v>
      </c>
      <c r="D2237" s="25">
        <v>7049.3</v>
      </c>
      <c r="E2237" s="25">
        <v>2155.6</v>
      </c>
      <c r="F2237" s="21">
        <v>0</v>
      </c>
      <c r="G2237" s="22">
        <f t="shared" si="34"/>
        <v>4893.7000000000007</v>
      </c>
      <c r="H2237" s="21">
        <v>0</v>
      </c>
      <c r="I2237" s="21">
        <v>0</v>
      </c>
    </row>
    <row r="2238" spans="1:9" ht="15" x14ac:dyDescent="0.25">
      <c r="A2238" s="24" t="s">
        <v>2596</v>
      </c>
      <c r="B2238" s="20">
        <v>0</v>
      </c>
      <c r="C2238" s="21">
        <v>0</v>
      </c>
      <c r="D2238" s="25">
        <v>10324.6</v>
      </c>
      <c r="E2238" s="25">
        <v>9829.7000000000007</v>
      </c>
      <c r="F2238" s="21">
        <v>0</v>
      </c>
      <c r="G2238" s="22">
        <f t="shared" si="34"/>
        <v>494.89999999999964</v>
      </c>
      <c r="H2238" s="21">
        <v>0</v>
      </c>
      <c r="I2238" s="21">
        <v>0</v>
      </c>
    </row>
    <row r="2239" spans="1:9" ht="15" x14ac:dyDescent="0.25">
      <c r="A2239" s="24" t="s">
        <v>2597</v>
      </c>
      <c r="B2239" s="20">
        <v>0</v>
      </c>
      <c r="C2239" s="21">
        <v>0</v>
      </c>
      <c r="D2239" s="25">
        <v>4662.8999999999996</v>
      </c>
      <c r="E2239" s="25">
        <v>4217.3999999999996</v>
      </c>
      <c r="F2239" s="21">
        <v>0</v>
      </c>
      <c r="G2239" s="22">
        <f t="shared" si="34"/>
        <v>445.5</v>
      </c>
      <c r="H2239" s="21">
        <v>0</v>
      </c>
      <c r="I2239" s="21">
        <v>0</v>
      </c>
    </row>
    <row r="2240" spans="1:9" ht="15" x14ac:dyDescent="0.25">
      <c r="A2240" s="24" t="s">
        <v>2598</v>
      </c>
      <c r="B2240" s="20">
        <v>0</v>
      </c>
      <c r="C2240" s="21">
        <v>0</v>
      </c>
      <c r="D2240" s="25">
        <v>77977.900000000009</v>
      </c>
      <c r="E2240" s="25">
        <v>13106.2</v>
      </c>
      <c r="F2240" s="21">
        <v>0</v>
      </c>
      <c r="G2240" s="22">
        <f t="shared" si="34"/>
        <v>64871.700000000012</v>
      </c>
      <c r="H2240" s="21">
        <v>0</v>
      </c>
      <c r="I2240" s="21">
        <v>0</v>
      </c>
    </row>
    <row r="2241" spans="1:9" ht="15" x14ac:dyDescent="0.25">
      <c r="A2241" s="24" t="s">
        <v>2599</v>
      </c>
      <c r="B2241" s="20">
        <v>0</v>
      </c>
      <c r="C2241" s="21">
        <v>0</v>
      </c>
      <c r="D2241" s="25">
        <v>21840.5</v>
      </c>
      <c r="E2241" s="25">
        <v>4978.7</v>
      </c>
      <c r="F2241" s="21">
        <v>0</v>
      </c>
      <c r="G2241" s="22">
        <f t="shared" si="34"/>
        <v>16861.8</v>
      </c>
      <c r="H2241" s="21">
        <v>0</v>
      </c>
      <c r="I2241" s="21">
        <v>0</v>
      </c>
    </row>
    <row r="2242" spans="1:9" ht="15" x14ac:dyDescent="0.25">
      <c r="A2242" s="24" t="s">
        <v>2600</v>
      </c>
      <c r="B2242" s="20">
        <v>0</v>
      </c>
      <c r="C2242" s="21">
        <v>0</v>
      </c>
      <c r="D2242" s="25">
        <v>27399.9</v>
      </c>
      <c r="E2242" s="25">
        <v>316</v>
      </c>
      <c r="F2242" s="21">
        <v>0</v>
      </c>
      <c r="G2242" s="22">
        <f t="shared" si="34"/>
        <v>27083.9</v>
      </c>
      <c r="H2242" s="21">
        <v>0</v>
      </c>
      <c r="I2242" s="21">
        <v>0</v>
      </c>
    </row>
    <row r="2243" spans="1:9" ht="15" x14ac:dyDescent="0.25">
      <c r="A2243" s="24" t="s">
        <v>2601</v>
      </c>
      <c r="B2243" s="20">
        <v>0</v>
      </c>
      <c r="C2243" s="21">
        <v>0</v>
      </c>
      <c r="D2243" s="25">
        <v>65354.3</v>
      </c>
      <c r="E2243" s="25">
        <v>41627.5</v>
      </c>
      <c r="F2243" s="21">
        <v>0</v>
      </c>
      <c r="G2243" s="22">
        <f t="shared" ref="G2243:G2306" si="35">D2243-E2243</f>
        <v>23726.800000000003</v>
      </c>
      <c r="H2243" s="21">
        <v>0</v>
      </c>
      <c r="I2243" s="21">
        <v>0</v>
      </c>
    </row>
    <row r="2244" spans="1:9" ht="15" x14ac:dyDescent="0.25">
      <c r="A2244" s="24" t="s">
        <v>2602</v>
      </c>
      <c r="B2244" s="20">
        <v>0</v>
      </c>
      <c r="C2244" s="21">
        <v>0</v>
      </c>
      <c r="D2244" s="25">
        <v>46377.1</v>
      </c>
      <c r="E2244" s="25">
        <v>21614.2</v>
      </c>
      <c r="F2244" s="21">
        <v>0</v>
      </c>
      <c r="G2244" s="22">
        <f t="shared" si="35"/>
        <v>24762.899999999998</v>
      </c>
      <c r="H2244" s="21">
        <v>0</v>
      </c>
      <c r="I2244" s="21">
        <v>0</v>
      </c>
    </row>
    <row r="2245" spans="1:9" ht="15" x14ac:dyDescent="0.25">
      <c r="A2245" s="24" t="s">
        <v>2603</v>
      </c>
      <c r="B2245" s="20">
        <v>0</v>
      </c>
      <c r="C2245" s="21">
        <v>0</v>
      </c>
      <c r="D2245" s="25">
        <v>51037.8</v>
      </c>
      <c r="E2245" s="25">
        <v>5416.22</v>
      </c>
      <c r="F2245" s="21">
        <v>0</v>
      </c>
      <c r="G2245" s="22">
        <f t="shared" si="35"/>
        <v>45621.58</v>
      </c>
      <c r="H2245" s="21">
        <v>0</v>
      </c>
      <c r="I2245" s="21">
        <v>0</v>
      </c>
    </row>
    <row r="2246" spans="1:9" ht="15" x14ac:dyDescent="0.25">
      <c r="A2246" s="24" t="s">
        <v>2604</v>
      </c>
      <c r="B2246" s="20">
        <v>0</v>
      </c>
      <c r="C2246" s="21">
        <v>0</v>
      </c>
      <c r="D2246" s="25">
        <v>46753.299999999996</v>
      </c>
      <c r="E2246" s="25">
        <v>17404.5</v>
      </c>
      <c r="F2246" s="21">
        <v>0</v>
      </c>
      <c r="G2246" s="22">
        <f t="shared" si="35"/>
        <v>29348.799999999996</v>
      </c>
      <c r="H2246" s="21">
        <v>0</v>
      </c>
      <c r="I2246" s="21">
        <v>0</v>
      </c>
    </row>
    <row r="2247" spans="1:9" ht="15" x14ac:dyDescent="0.25">
      <c r="A2247" s="24" t="s">
        <v>2605</v>
      </c>
      <c r="B2247" s="20">
        <v>0</v>
      </c>
      <c r="C2247" s="21">
        <v>0</v>
      </c>
      <c r="D2247" s="25">
        <v>59021.599999999999</v>
      </c>
      <c r="E2247" s="25">
        <v>13639.199999999999</v>
      </c>
      <c r="F2247" s="21">
        <v>0</v>
      </c>
      <c r="G2247" s="22">
        <f t="shared" si="35"/>
        <v>45382.400000000001</v>
      </c>
      <c r="H2247" s="21">
        <v>0</v>
      </c>
      <c r="I2247" s="21">
        <v>0</v>
      </c>
    </row>
    <row r="2248" spans="1:9" ht="15" x14ac:dyDescent="0.25">
      <c r="A2248" s="24" t="s">
        <v>2606</v>
      </c>
      <c r="B2248" s="20">
        <v>0</v>
      </c>
      <c r="C2248" s="21">
        <v>0</v>
      </c>
      <c r="D2248" s="25">
        <v>43639.200000000004</v>
      </c>
      <c r="E2248" s="25">
        <v>8718.5</v>
      </c>
      <c r="F2248" s="21">
        <v>0</v>
      </c>
      <c r="G2248" s="22">
        <f t="shared" si="35"/>
        <v>34920.700000000004</v>
      </c>
      <c r="H2248" s="21">
        <v>0</v>
      </c>
      <c r="I2248" s="21">
        <v>0</v>
      </c>
    </row>
    <row r="2249" spans="1:9" ht="15" x14ac:dyDescent="0.25">
      <c r="A2249" s="24" t="s">
        <v>2607</v>
      </c>
      <c r="B2249" s="20">
        <v>0</v>
      </c>
      <c r="C2249" s="21">
        <v>0</v>
      </c>
      <c r="D2249" s="25">
        <v>54402.700000000004</v>
      </c>
      <c r="E2249" s="25">
        <v>391.6</v>
      </c>
      <c r="F2249" s="21">
        <v>0</v>
      </c>
      <c r="G2249" s="22">
        <f t="shared" si="35"/>
        <v>54011.100000000006</v>
      </c>
      <c r="H2249" s="21">
        <v>0</v>
      </c>
      <c r="I2249" s="21">
        <v>0</v>
      </c>
    </row>
    <row r="2250" spans="1:9" ht="15" x14ac:dyDescent="0.25">
      <c r="A2250" s="24" t="s">
        <v>2608</v>
      </c>
      <c r="B2250" s="20">
        <v>0</v>
      </c>
      <c r="C2250" s="21">
        <v>0</v>
      </c>
      <c r="D2250" s="25">
        <v>5914.7</v>
      </c>
      <c r="E2250" s="25">
        <v>0</v>
      </c>
      <c r="F2250" s="21">
        <v>0</v>
      </c>
      <c r="G2250" s="22">
        <f t="shared" si="35"/>
        <v>5914.7</v>
      </c>
      <c r="H2250" s="21">
        <v>0</v>
      </c>
      <c r="I2250" s="21">
        <v>0</v>
      </c>
    </row>
    <row r="2251" spans="1:9" ht="15" x14ac:dyDescent="0.25">
      <c r="A2251" s="24" t="s">
        <v>2609</v>
      </c>
      <c r="B2251" s="20">
        <v>0</v>
      </c>
      <c r="C2251" s="21">
        <v>0</v>
      </c>
      <c r="D2251" s="25">
        <v>46126.299999999996</v>
      </c>
      <c r="E2251" s="25">
        <v>0</v>
      </c>
      <c r="F2251" s="21">
        <v>0</v>
      </c>
      <c r="G2251" s="22">
        <f t="shared" si="35"/>
        <v>46126.299999999996</v>
      </c>
      <c r="H2251" s="21">
        <v>0</v>
      </c>
      <c r="I2251" s="21">
        <v>0</v>
      </c>
    </row>
    <row r="2252" spans="1:9" ht="15" x14ac:dyDescent="0.25">
      <c r="A2252" s="24" t="s">
        <v>2610</v>
      </c>
      <c r="B2252" s="20">
        <v>0</v>
      </c>
      <c r="C2252" s="21">
        <v>0</v>
      </c>
      <c r="D2252" s="25">
        <v>1769410.9999999998</v>
      </c>
      <c r="E2252" s="25">
        <v>1274229.7599999998</v>
      </c>
      <c r="F2252" s="21">
        <v>0</v>
      </c>
      <c r="G2252" s="22">
        <f t="shared" si="35"/>
        <v>495181.24</v>
      </c>
      <c r="H2252" s="21">
        <v>0</v>
      </c>
      <c r="I2252" s="21">
        <v>0</v>
      </c>
    </row>
    <row r="2253" spans="1:9" ht="15" x14ac:dyDescent="0.25">
      <c r="A2253" s="24" t="s">
        <v>2611</v>
      </c>
      <c r="B2253" s="20">
        <v>0</v>
      </c>
      <c r="C2253" s="21">
        <v>0</v>
      </c>
      <c r="D2253" s="25">
        <v>14358.3</v>
      </c>
      <c r="E2253" s="25">
        <v>12138</v>
      </c>
      <c r="F2253" s="21">
        <v>0</v>
      </c>
      <c r="G2253" s="22">
        <f t="shared" si="35"/>
        <v>2220.2999999999993</v>
      </c>
      <c r="H2253" s="21">
        <v>0</v>
      </c>
      <c r="I2253" s="21">
        <v>0</v>
      </c>
    </row>
    <row r="2254" spans="1:9" ht="15" x14ac:dyDescent="0.25">
      <c r="A2254" s="24" t="s">
        <v>2612</v>
      </c>
      <c r="B2254" s="20">
        <v>0</v>
      </c>
      <c r="C2254" s="21">
        <v>0</v>
      </c>
      <c r="D2254" s="25">
        <v>24453</v>
      </c>
      <c r="E2254" s="25">
        <v>0</v>
      </c>
      <c r="F2254" s="21">
        <v>0</v>
      </c>
      <c r="G2254" s="22">
        <f t="shared" si="35"/>
        <v>24453</v>
      </c>
      <c r="H2254" s="21">
        <v>0</v>
      </c>
      <c r="I2254" s="21">
        <v>0</v>
      </c>
    </row>
    <row r="2255" spans="1:9" ht="15" x14ac:dyDescent="0.25">
      <c r="A2255" s="24" t="s">
        <v>2613</v>
      </c>
      <c r="B2255" s="20">
        <v>0</v>
      </c>
      <c r="C2255" s="21">
        <v>0</v>
      </c>
      <c r="D2255" s="25">
        <v>506711.8</v>
      </c>
      <c r="E2255" s="25">
        <v>296976.76</v>
      </c>
      <c r="F2255" s="21">
        <v>0</v>
      </c>
      <c r="G2255" s="22">
        <f t="shared" si="35"/>
        <v>209735.03999999998</v>
      </c>
      <c r="H2255" s="21">
        <v>0</v>
      </c>
      <c r="I2255" s="21">
        <v>0</v>
      </c>
    </row>
    <row r="2256" spans="1:9" ht="15" x14ac:dyDescent="0.25">
      <c r="A2256" s="24" t="s">
        <v>2614</v>
      </c>
      <c r="B2256" s="20">
        <v>0</v>
      </c>
      <c r="C2256" s="21">
        <v>0</v>
      </c>
      <c r="D2256" s="25">
        <v>319615.31</v>
      </c>
      <c r="E2256" s="25">
        <v>112047.51</v>
      </c>
      <c r="F2256" s="21">
        <v>0</v>
      </c>
      <c r="G2256" s="22">
        <f t="shared" si="35"/>
        <v>207567.8</v>
      </c>
      <c r="H2256" s="21">
        <v>0</v>
      </c>
      <c r="I2256" s="21">
        <v>0</v>
      </c>
    </row>
    <row r="2257" spans="1:9" ht="15" x14ac:dyDescent="0.25">
      <c r="A2257" s="24" t="s">
        <v>2615</v>
      </c>
      <c r="B2257" s="20">
        <v>0</v>
      </c>
      <c r="C2257" s="21">
        <v>0</v>
      </c>
      <c r="D2257" s="25">
        <v>338544.24</v>
      </c>
      <c r="E2257" s="25">
        <v>264836.87</v>
      </c>
      <c r="F2257" s="21">
        <v>0</v>
      </c>
      <c r="G2257" s="22">
        <f t="shared" si="35"/>
        <v>73707.37</v>
      </c>
      <c r="H2257" s="21">
        <v>0</v>
      </c>
      <c r="I2257" s="21">
        <v>0</v>
      </c>
    </row>
    <row r="2258" spans="1:9" ht="15" x14ac:dyDescent="0.25">
      <c r="A2258" s="24" t="s">
        <v>2616</v>
      </c>
      <c r="B2258" s="20">
        <v>0</v>
      </c>
      <c r="C2258" s="21">
        <v>0</v>
      </c>
      <c r="D2258" s="25">
        <v>131794.02999999997</v>
      </c>
      <c r="E2258" s="25">
        <v>97188.46</v>
      </c>
      <c r="F2258" s="21">
        <v>0</v>
      </c>
      <c r="G2258" s="22">
        <f t="shared" si="35"/>
        <v>34605.569999999963</v>
      </c>
      <c r="H2258" s="21">
        <v>0</v>
      </c>
      <c r="I2258" s="21">
        <v>0</v>
      </c>
    </row>
    <row r="2259" spans="1:9" ht="15" x14ac:dyDescent="0.25">
      <c r="A2259" s="24" t="s">
        <v>2617</v>
      </c>
      <c r="B2259" s="20">
        <v>0</v>
      </c>
      <c r="C2259" s="21">
        <v>0</v>
      </c>
      <c r="D2259" s="25">
        <v>278000.40000000002</v>
      </c>
      <c r="E2259" s="25">
        <v>236871.07</v>
      </c>
      <c r="F2259" s="21">
        <v>0</v>
      </c>
      <c r="G2259" s="22">
        <f t="shared" si="35"/>
        <v>41129.330000000016</v>
      </c>
      <c r="H2259" s="21">
        <v>0</v>
      </c>
      <c r="I2259" s="21">
        <v>0</v>
      </c>
    </row>
    <row r="2260" spans="1:9" ht="15" x14ac:dyDescent="0.25">
      <c r="A2260" s="24" t="s">
        <v>2618</v>
      </c>
      <c r="B2260" s="20">
        <v>0</v>
      </c>
      <c r="C2260" s="21">
        <v>0</v>
      </c>
      <c r="D2260" s="25">
        <v>8036</v>
      </c>
      <c r="E2260" s="25">
        <v>5196</v>
      </c>
      <c r="F2260" s="21">
        <v>0</v>
      </c>
      <c r="G2260" s="22">
        <f t="shared" si="35"/>
        <v>2840</v>
      </c>
      <c r="H2260" s="21">
        <v>0</v>
      </c>
      <c r="I2260" s="21">
        <v>0</v>
      </c>
    </row>
    <row r="2261" spans="1:9" ht="15" x14ac:dyDescent="0.25">
      <c r="A2261" s="24" t="s">
        <v>2619</v>
      </c>
      <c r="B2261" s="20">
        <v>0</v>
      </c>
      <c r="C2261" s="21">
        <v>0</v>
      </c>
      <c r="D2261" s="25">
        <v>176546.65</v>
      </c>
      <c r="E2261" s="25">
        <v>140386.1</v>
      </c>
      <c r="F2261" s="21">
        <v>0</v>
      </c>
      <c r="G2261" s="22">
        <f t="shared" si="35"/>
        <v>36160.549999999988</v>
      </c>
      <c r="H2261" s="21">
        <v>0</v>
      </c>
      <c r="I2261" s="21">
        <v>0</v>
      </c>
    </row>
    <row r="2262" spans="1:9" ht="15" x14ac:dyDescent="0.25">
      <c r="A2262" s="24" t="s">
        <v>2620</v>
      </c>
      <c r="B2262" s="20">
        <v>0</v>
      </c>
      <c r="C2262" s="21">
        <v>0</v>
      </c>
      <c r="D2262" s="25">
        <v>184134.66999999998</v>
      </c>
      <c r="E2262" s="25">
        <v>75129.170000000013</v>
      </c>
      <c r="F2262" s="21">
        <v>0</v>
      </c>
      <c r="G2262" s="22">
        <f t="shared" si="35"/>
        <v>109005.49999999997</v>
      </c>
      <c r="H2262" s="21">
        <v>0</v>
      </c>
      <c r="I2262" s="21">
        <v>0</v>
      </c>
    </row>
    <row r="2263" spans="1:9" ht="15" x14ac:dyDescent="0.25">
      <c r="A2263" s="24" t="s">
        <v>2621</v>
      </c>
      <c r="B2263" s="20">
        <v>0</v>
      </c>
      <c r="C2263" s="21">
        <v>0</v>
      </c>
      <c r="D2263" s="25">
        <v>857003.05000000016</v>
      </c>
      <c r="E2263" s="25">
        <v>489155.53999999992</v>
      </c>
      <c r="F2263" s="21">
        <v>0</v>
      </c>
      <c r="G2263" s="22">
        <f t="shared" si="35"/>
        <v>367847.51000000024</v>
      </c>
      <c r="H2263" s="21">
        <v>0</v>
      </c>
      <c r="I2263" s="21">
        <v>0</v>
      </c>
    </row>
    <row r="2264" spans="1:9" ht="15" x14ac:dyDescent="0.25">
      <c r="A2264" s="24" t="s">
        <v>2622</v>
      </c>
      <c r="B2264" s="20">
        <v>0</v>
      </c>
      <c r="C2264" s="21">
        <v>0</v>
      </c>
      <c r="D2264" s="25">
        <v>218007.90000000002</v>
      </c>
      <c r="E2264" s="25">
        <v>181611.9</v>
      </c>
      <c r="F2264" s="21">
        <v>0</v>
      </c>
      <c r="G2264" s="22">
        <f t="shared" si="35"/>
        <v>36396.000000000029</v>
      </c>
      <c r="H2264" s="21">
        <v>0</v>
      </c>
      <c r="I2264" s="21">
        <v>0</v>
      </c>
    </row>
    <row r="2265" spans="1:9" ht="15" x14ac:dyDescent="0.25">
      <c r="A2265" s="24" t="s">
        <v>2623</v>
      </c>
      <c r="B2265" s="20">
        <v>0</v>
      </c>
      <c r="C2265" s="21">
        <v>0</v>
      </c>
      <c r="D2265" s="25">
        <v>155448.10000000003</v>
      </c>
      <c r="E2265" s="25">
        <v>58679.899999999994</v>
      </c>
      <c r="F2265" s="21">
        <v>0</v>
      </c>
      <c r="G2265" s="22">
        <f t="shared" si="35"/>
        <v>96768.200000000041</v>
      </c>
      <c r="H2265" s="21">
        <v>0</v>
      </c>
      <c r="I2265" s="21">
        <v>0</v>
      </c>
    </row>
    <row r="2266" spans="1:9" ht="15" x14ac:dyDescent="0.25">
      <c r="A2266" s="24" t="s">
        <v>2624</v>
      </c>
      <c r="B2266" s="20">
        <v>0</v>
      </c>
      <c r="C2266" s="21">
        <v>0</v>
      </c>
      <c r="D2266" s="25">
        <v>919683.60000000021</v>
      </c>
      <c r="E2266" s="25">
        <v>699167.88</v>
      </c>
      <c r="F2266" s="21">
        <v>0</v>
      </c>
      <c r="G2266" s="22">
        <f t="shared" si="35"/>
        <v>220515.7200000002</v>
      </c>
      <c r="H2266" s="21">
        <v>0</v>
      </c>
      <c r="I2266" s="21">
        <v>0</v>
      </c>
    </row>
    <row r="2267" spans="1:9" ht="15" x14ac:dyDescent="0.25">
      <c r="A2267" s="24" t="s">
        <v>2625</v>
      </c>
      <c r="B2267" s="20">
        <v>0</v>
      </c>
      <c r="C2267" s="21">
        <v>0</v>
      </c>
      <c r="D2267" s="25">
        <v>811944.09999999974</v>
      </c>
      <c r="E2267" s="25">
        <v>576487.21</v>
      </c>
      <c r="F2267" s="21">
        <v>0</v>
      </c>
      <c r="G2267" s="22">
        <f t="shared" si="35"/>
        <v>235456.88999999978</v>
      </c>
      <c r="H2267" s="21">
        <v>0</v>
      </c>
      <c r="I2267" s="21">
        <v>0</v>
      </c>
    </row>
    <row r="2268" spans="1:9" ht="15" x14ac:dyDescent="0.25">
      <c r="A2268" s="24" t="s">
        <v>2626</v>
      </c>
      <c r="B2268" s="20">
        <v>0</v>
      </c>
      <c r="C2268" s="21">
        <v>0</v>
      </c>
      <c r="D2268" s="25">
        <v>2370367.4100000011</v>
      </c>
      <c r="E2268" s="25">
        <v>1488848.4699999995</v>
      </c>
      <c r="F2268" s="21">
        <v>0</v>
      </c>
      <c r="G2268" s="22">
        <f t="shared" si="35"/>
        <v>881518.94000000157</v>
      </c>
      <c r="H2268" s="21">
        <v>0</v>
      </c>
      <c r="I2268" s="21">
        <v>0</v>
      </c>
    </row>
    <row r="2269" spans="1:9" ht="15" x14ac:dyDescent="0.25">
      <c r="A2269" s="24" t="s">
        <v>2627</v>
      </c>
      <c r="B2269" s="20">
        <v>0</v>
      </c>
      <c r="C2269" s="21">
        <v>0</v>
      </c>
      <c r="D2269" s="25">
        <v>2748022.51</v>
      </c>
      <c r="E2269" s="25">
        <v>2157070.2700000005</v>
      </c>
      <c r="F2269" s="21">
        <v>0</v>
      </c>
      <c r="G2269" s="22">
        <f t="shared" si="35"/>
        <v>590952.23999999929</v>
      </c>
      <c r="H2269" s="21">
        <v>0</v>
      </c>
      <c r="I2269" s="21">
        <v>0</v>
      </c>
    </row>
    <row r="2270" spans="1:9" ht="15" x14ac:dyDescent="0.25">
      <c r="A2270" s="24" t="s">
        <v>2628</v>
      </c>
      <c r="B2270" s="20">
        <v>0</v>
      </c>
      <c r="C2270" s="21">
        <v>0</v>
      </c>
      <c r="D2270" s="25">
        <v>1892602.100000001</v>
      </c>
      <c r="E2270" s="25">
        <v>1359434.3900000006</v>
      </c>
      <c r="F2270" s="21">
        <v>0</v>
      </c>
      <c r="G2270" s="22">
        <f t="shared" si="35"/>
        <v>533167.71000000043</v>
      </c>
      <c r="H2270" s="21">
        <v>0</v>
      </c>
      <c r="I2270" s="21">
        <v>0</v>
      </c>
    </row>
    <row r="2271" spans="1:9" ht="15" x14ac:dyDescent="0.25">
      <c r="A2271" s="24" t="s">
        <v>2629</v>
      </c>
      <c r="B2271" s="20">
        <v>0</v>
      </c>
      <c r="C2271" s="21">
        <v>0</v>
      </c>
      <c r="D2271" s="25">
        <v>761511.7000000003</v>
      </c>
      <c r="E2271" s="25">
        <v>470052.2900000001</v>
      </c>
      <c r="F2271" s="21">
        <v>0</v>
      </c>
      <c r="G2271" s="22">
        <f t="shared" si="35"/>
        <v>291459.41000000021</v>
      </c>
      <c r="H2271" s="21">
        <v>0</v>
      </c>
      <c r="I2271" s="21">
        <v>0</v>
      </c>
    </row>
    <row r="2272" spans="1:9" ht="15" x14ac:dyDescent="0.25">
      <c r="A2272" s="24" t="s">
        <v>2630</v>
      </c>
      <c r="B2272" s="20">
        <v>0</v>
      </c>
      <c r="C2272" s="21">
        <v>0</v>
      </c>
      <c r="D2272" s="25">
        <v>450005.62000000005</v>
      </c>
      <c r="E2272" s="25">
        <v>209364.7</v>
      </c>
      <c r="F2272" s="21">
        <v>0</v>
      </c>
      <c r="G2272" s="22">
        <f t="shared" si="35"/>
        <v>240640.92000000004</v>
      </c>
      <c r="H2272" s="21">
        <v>0</v>
      </c>
      <c r="I2272" s="21">
        <v>0</v>
      </c>
    </row>
    <row r="2273" spans="1:9" ht="15" x14ac:dyDescent="0.25">
      <c r="A2273" s="24" t="s">
        <v>2631</v>
      </c>
      <c r="B2273" s="20">
        <v>0</v>
      </c>
      <c r="C2273" s="21">
        <v>0</v>
      </c>
      <c r="D2273" s="25">
        <v>212167.68999999997</v>
      </c>
      <c r="E2273" s="25">
        <v>120254.3</v>
      </c>
      <c r="F2273" s="21">
        <v>0</v>
      </c>
      <c r="G2273" s="22">
        <f t="shared" si="35"/>
        <v>91913.38999999997</v>
      </c>
      <c r="H2273" s="21">
        <v>0</v>
      </c>
      <c r="I2273" s="21">
        <v>0</v>
      </c>
    </row>
    <row r="2274" spans="1:9" ht="15" x14ac:dyDescent="0.25">
      <c r="A2274" s="24" t="s">
        <v>2632</v>
      </c>
      <c r="B2274" s="20">
        <v>0</v>
      </c>
      <c r="C2274" s="21">
        <v>0</v>
      </c>
      <c r="D2274" s="25">
        <v>57328.7</v>
      </c>
      <c r="E2274" s="25">
        <v>20301.12</v>
      </c>
      <c r="F2274" s="21">
        <v>0</v>
      </c>
      <c r="G2274" s="22">
        <f t="shared" si="35"/>
        <v>37027.58</v>
      </c>
      <c r="H2274" s="21">
        <v>0</v>
      </c>
      <c r="I2274" s="21">
        <v>0</v>
      </c>
    </row>
    <row r="2275" spans="1:9" ht="15" x14ac:dyDescent="0.25">
      <c r="A2275" s="24" t="s">
        <v>2633</v>
      </c>
      <c r="B2275" s="20">
        <v>0</v>
      </c>
      <c r="C2275" s="21">
        <v>0</v>
      </c>
      <c r="D2275" s="25">
        <v>99693</v>
      </c>
      <c r="E2275" s="25">
        <v>73990.899999999994</v>
      </c>
      <c r="F2275" s="21">
        <v>0</v>
      </c>
      <c r="G2275" s="22">
        <f t="shared" si="35"/>
        <v>25702.100000000006</v>
      </c>
      <c r="H2275" s="21">
        <v>0</v>
      </c>
      <c r="I2275" s="21">
        <v>0</v>
      </c>
    </row>
    <row r="2276" spans="1:9" ht="15" x14ac:dyDescent="0.25">
      <c r="A2276" s="24" t="s">
        <v>2634</v>
      </c>
      <c r="B2276" s="20">
        <v>0</v>
      </c>
      <c r="C2276" s="21">
        <v>0</v>
      </c>
      <c r="D2276" s="25">
        <v>85365.4</v>
      </c>
      <c r="E2276" s="25">
        <v>31953.8</v>
      </c>
      <c r="F2276" s="21">
        <v>0</v>
      </c>
      <c r="G2276" s="22">
        <f t="shared" si="35"/>
        <v>53411.599999999991</v>
      </c>
      <c r="H2276" s="21">
        <v>0</v>
      </c>
      <c r="I2276" s="21">
        <v>0</v>
      </c>
    </row>
    <row r="2277" spans="1:9" ht="15" x14ac:dyDescent="0.25">
      <c r="A2277" s="24" t="s">
        <v>2635</v>
      </c>
      <c r="B2277" s="20">
        <v>0</v>
      </c>
      <c r="C2277" s="21">
        <v>0</v>
      </c>
      <c r="D2277" s="25">
        <v>99839.300000000017</v>
      </c>
      <c r="E2277" s="25">
        <v>42190.1</v>
      </c>
      <c r="F2277" s="21">
        <v>0</v>
      </c>
      <c r="G2277" s="22">
        <f t="shared" si="35"/>
        <v>57649.200000000019</v>
      </c>
      <c r="H2277" s="21">
        <v>0</v>
      </c>
      <c r="I2277" s="21">
        <v>0</v>
      </c>
    </row>
    <row r="2278" spans="1:9" ht="15" x14ac:dyDescent="0.25">
      <c r="A2278" s="24" t="s">
        <v>2636</v>
      </c>
      <c r="B2278" s="20">
        <v>0</v>
      </c>
      <c r="C2278" s="21">
        <v>0</v>
      </c>
      <c r="D2278" s="25">
        <v>1212816.0399999998</v>
      </c>
      <c r="E2278" s="25">
        <v>1015417.3099999997</v>
      </c>
      <c r="F2278" s="21">
        <v>0</v>
      </c>
      <c r="G2278" s="22">
        <f t="shared" si="35"/>
        <v>197398.7300000001</v>
      </c>
      <c r="H2278" s="21">
        <v>0</v>
      </c>
      <c r="I2278" s="21">
        <v>0</v>
      </c>
    </row>
    <row r="2279" spans="1:9" ht="15" x14ac:dyDescent="0.25">
      <c r="A2279" s="24" t="s">
        <v>2637</v>
      </c>
      <c r="B2279" s="20">
        <v>0</v>
      </c>
      <c r="C2279" s="21">
        <v>0</v>
      </c>
      <c r="D2279" s="25">
        <v>335494.53000000009</v>
      </c>
      <c r="E2279" s="25">
        <v>206639.13</v>
      </c>
      <c r="F2279" s="21">
        <v>0</v>
      </c>
      <c r="G2279" s="22">
        <f t="shared" si="35"/>
        <v>128855.40000000008</v>
      </c>
      <c r="H2279" s="21">
        <v>0</v>
      </c>
      <c r="I2279" s="21">
        <v>0</v>
      </c>
    </row>
    <row r="2280" spans="1:9" ht="15" x14ac:dyDescent="0.25">
      <c r="A2280" s="24" t="s">
        <v>2638</v>
      </c>
      <c r="B2280" s="20">
        <v>0</v>
      </c>
      <c r="C2280" s="21">
        <v>0</v>
      </c>
      <c r="D2280" s="25">
        <v>895230.59999999986</v>
      </c>
      <c r="E2280" s="25">
        <v>492523.5</v>
      </c>
      <c r="F2280" s="21">
        <v>0</v>
      </c>
      <c r="G2280" s="22">
        <f t="shared" si="35"/>
        <v>402707.09999999986</v>
      </c>
      <c r="H2280" s="21">
        <v>0</v>
      </c>
      <c r="I2280" s="21">
        <v>0</v>
      </c>
    </row>
    <row r="2281" spans="1:9" ht="15" x14ac:dyDescent="0.25">
      <c r="A2281" s="24" t="s">
        <v>2639</v>
      </c>
      <c r="B2281" s="20">
        <v>0</v>
      </c>
      <c r="C2281" s="21">
        <v>0</v>
      </c>
      <c r="D2281" s="25">
        <v>870677.09999999986</v>
      </c>
      <c r="E2281" s="25">
        <v>542195.6</v>
      </c>
      <c r="F2281" s="21">
        <v>0</v>
      </c>
      <c r="G2281" s="22">
        <f t="shared" si="35"/>
        <v>328481.49999999988</v>
      </c>
      <c r="H2281" s="21">
        <v>0</v>
      </c>
      <c r="I2281" s="21">
        <v>0</v>
      </c>
    </row>
    <row r="2282" spans="1:9" ht="15" x14ac:dyDescent="0.25">
      <c r="A2282" s="24" t="s">
        <v>2640</v>
      </c>
      <c r="B2282" s="20">
        <v>0</v>
      </c>
      <c r="C2282" s="21">
        <v>0</v>
      </c>
      <c r="D2282" s="25">
        <v>699923.64999999967</v>
      </c>
      <c r="E2282" s="25">
        <v>358980.54000000015</v>
      </c>
      <c r="F2282" s="21">
        <v>0</v>
      </c>
      <c r="G2282" s="22">
        <f t="shared" si="35"/>
        <v>340943.10999999952</v>
      </c>
      <c r="H2282" s="21">
        <v>0</v>
      </c>
      <c r="I2282" s="21">
        <v>0</v>
      </c>
    </row>
    <row r="2283" spans="1:9" ht="15" x14ac:dyDescent="0.25">
      <c r="A2283" s="24" t="s">
        <v>2641</v>
      </c>
      <c r="B2283" s="20">
        <v>0</v>
      </c>
      <c r="C2283" s="21">
        <v>0</v>
      </c>
      <c r="D2283" s="25">
        <v>8661.7999999999993</v>
      </c>
      <c r="E2283" s="25">
        <v>4196.3999999999996</v>
      </c>
      <c r="F2283" s="21">
        <v>0</v>
      </c>
      <c r="G2283" s="22">
        <f t="shared" si="35"/>
        <v>4465.3999999999996</v>
      </c>
      <c r="H2283" s="21">
        <v>0</v>
      </c>
      <c r="I2283" s="21">
        <v>0</v>
      </c>
    </row>
    <row r="2284" spans="1:9" ht="15" x14ac:dyDescent="0.25">
      <c r="A2284" s="24" t="s">
        <v>2642</v>
      </c>
      <c r="B2284" s="20">
        <v>0</v>
      </c>
      <c r="C2284" s="21">
        <v>0</v>
      </c>
      <c r="D2284" s="25">
        <v>1046.5</v>
      </c>
      <c r="E2284" s="25">
        <v>0</v>
      </c>
      <c r="F2284" s="21">
        <v>0</v>
      </c>
      <c r="G2284" s="22">
        <f t="shared" si="35"/>
        <v>1046.5</v>
      </c>
      <c r="H2284" s="21">
        <v>0</v>
      </c>
      <c r="I2284" s="21">
        <v>0</v>
      </c>
    </row>
    <row r="2285" spans="1:9" ht="15" x14ac:dyDescent="0.25">
      <c r="A2285" s="24" t="s">
        <v>2643</v>
      </c>
      <c r="B2285" s="20">
        <v>0</v>
      </c>
      <c r="C2285" s="21">
        <v>0</v>
      </c>
      <c r="D2285" s="25">
        <v>510458.29999999987</v>
      </c>
      <c r="E2285" s="25">
        <v>298883.65999999997</v>
      </c>
      <c r="F2285" s="21">
        <v>0</v>
      </c>
      <c r="G2285" s="22">
        <f t="shared" si="35"/>
        <v>211574.6399999999</v>
      </c>
      <c r="H2285" s="21">
        <v>0</v>
      </c>
      <c r="I2285" s="21">
        <v>0</v>
      </c>
    </row>
    <row r="2286" spans="1:9" ht="15" x14ac:dyDescent="0.25">
      <c r="A2286" s="24" t="s">
        <v>2644</v>
      </c>
      <c r="B2286" s="20">
        <v>0</v>
      </c>
      <c r="C2286" s="21">
        <v>0</v>
      </c>
      <c r="D2286" s="25">
        <v>41507.399999999994</v>
      </c>
      <c r="E2286" s="25">
        <v>23581.800000000003</v>
      </c>
      <c r="F2286" s="21">
        <v>0</v>
      </c>
      <c r="G2286" s="22">
        <f t="shared" si="35"/>
        <v>17925.599999999991</v>
      </c>
      <c r="H2286" s="21">
        <v>0</v>
      </c>
      <c r="I2286" s="21">
        <v>0</v>
      </c>
    </row>
    <row r="2287" spans="1:9" ht="15" x14ac:dyDescent="0.25">
      <c r="A2287" s="24" t="s">
        <v>2645</v>
      </c>
      <c r="B2287" s="20">
        <v>0</v>
      </c>
      <c r="C2287" s="21">
        <v>0</v>
      </c>
      <c r="D2287" s="25">
        <v>7586.7</v>
      </c>
      <c r="E2287" s="25">
        <v>7405.2</v>
      </c>
      <c r="F2287" s="21">
        <v>0</v>
      </c>
      <c r="G2287" s="22">
        <f t="shared" si="35"/>
        <v>181.5</v>
      </c>
      <c r="H2287" s="21">
        <v>0</v>
      </c>
      <c r="I2287" s="21">
        <v>0</v>
      </c>
    </row>
    <row r="2288" spans="1:9" ht="15" x14ac:dyDescent="0.25">
      <c r="A2288" s="24" t="s">
        <v>2646</v>
      </c>
      <c r="B2288" s="20">
        <v>0</v>
      </c>
      <c r="C2288" s="21">
        <v>0</v>
      </c>
      <c r="D2288" s="25">
        <v>48906</v>
      </c>
      <c r="E2288" s="25">
        <v>30114.6</v>
      </c>
      <c r="F2288" s="21">
        <v>0</v>
      </c>
      <c r="G2288" s="22">
        <f t="shared" si="35"/>
        <v>18791.400000000001</v>
      </c>
      <c r="H2288" s="21">
        <v>0</v>
      </c>
      <c r="I2288" s="21">
        <v>0</v>
      </c>
    </row>
    <row r="2289" spans="1:9" ht="15" x14ac:dyDescent="0.25">
      <c r="A2289" s="24" t="s">
        <v>2647</v>
      </c>
      <c r="B2289" s="20">
        <v>0</v>
      </c>
      <c r="C2289" s="21">
        <v>0</v>
      </c>
      <c r="D2289" s="25">
        <v>49553.9</v>
      </c>
      <c r="E2289" s="25">
        <v>48036.799999999996</v>
      </c>
      <c r="F2289" s="21">
        <v>0</v>
      </c>
      <c r="G2289" s="22">
        <f t="shared" si="35"/>
        <v>1517.1000000000058</v>
      </c>
      <c r="H2289" s="21">
        <v>0</v>
      </c>
      <c r="I2289" s="21">
        <v>0</v>
      </c>
    </row>
    <row r="2290" spans="1:9" ht="15" x14ac:dyDescent="0.25">
      <c r="A2290" s="24" t="s">
        <v>2648</v>
      </c>
      <c r="B2290" s="20">
        <v>0</v>
      </c>
      <c r="C2290" s="21">
        <v>0</v>
      </c>
      <c r="D2290" s="25">
        <v>34756.700000000004</v>
      </c>
      <c r="E2290" s="25">
        <v>25266.81</v>
      </c>
      <c r="F2290" s="21">
        <v>0</v>
      </c>
      <c r="G2290" s="22">
        <f t="shared" si="35"/>
        <v>9489.8900000000031</v>
      </c>
      <c r="H2290" s="21">
        <v>0</v>
      </c>
      <c r="I2290" s="21">
        <v>0</v>
      </c>
    </row>
    <row r="2291" spans="1:9" ht="15" x14ac:dyDescent="0.25">
      <c r="A2291" s="24" t="s">
        <v>2649</v>
      </c>
      <c r="B2291" s="20">
        <v>0</v>
      </c>
      <c r="C2291" s="21">
        <v>0</v>
      </c>
      <c r="D2291" s="25">
        <v>41340.200000000004</v>
      </c>
      <c r="E2291" s="25">
        <v>25593.600000000002</v>
      </c>
      <c r="F2291" s="21">
        <v>0</v>
      </c>
      <c r="G2291" s="22">
        <f t="shared" si="35"/>
        <v>15746.600000000002</v>
      </c>
      <c r="H2291" s="21">
        <v>0</v>
      </c>
      <c r="I2291" s="21">
        <v>0</v>
      </c>
    </row>
    <row r="2292" spans="1:9" ht="15" x14ac:dyDescent="0.25">
      <c r="A2292" s="24" t="s">
        <v>2650</v>
      </c>
      <c r="B2292" s="20">
        <v>0</v>
      </c>
      <c r="C2292" s="21">
        <v>0</v>
      </c>
      <c r="D2292" s="25">
        <v>56471.8</v>
      </c>
      <c r="E2292" s="25">
        <v>30114.799999999999</v>
      </c>
      <c r="F2292" s="21">
        <v>0</v>
      </c>
      <c r="G2292" s="22">
        <f t="shared" si="35"/>
        <v>26357.000000000004</v>
      </c>
      <c r="H2292" s="21">
        <v>0</v>
      </c>
      <c r="I2292" s="21">
        <v>0</v>
      </c>
    </row>
    <row r="2293" spans="1:9" ht="15" x14ac:dyDescent="0.25">
      <c r="A2293" s="24" t="s">
        <v>2651</v>
      </c>
      <c r="B2293" s="20">
        <v>0</v>
      </c>
      <c r="C2293" s="21">
        <v>0</v>
      </c>
      <c r="D2293" s="25">
        <v>41570.1</v>
      </c>
      <c r="E2293" s="25">
        <v>12719.2</v>
      </c>
      <c r="F2293" s="21">
        <v>0</v>
      </c>
      <c r="G2293" s="22">
        <f t="shared" si="35"/>
        <v>28850.899999999998</v>
      </c>
      <c r="H2293" s="21">
        <v>0</v>
      </c>
      <c r="I2293" s="21">
        <v>0</v>
      </c>
    </row>
    <row r="2294" spans="1:9" ht="15" x14ac:dyDescent="0.25">
      <c r="A2294" s="24" t="s">
        <v>2652</v>
      </c>
      <c r="B2294" s="20">
        <v>0</v>
      </c>
      <c r="C2294" s="21">
        <v>0</v>
      </c>
      <c r="D2294" s="25">
        <v>81321.899999999994</v>
      </c>
      <c r="E2294" s="25">
        <v>62309.999999999993</v>
      </c>
      <c r="F2294" s="21">
        <v>0</v>
      </c>
      <c r="G2294" s="22">
        <f t="shared" si="35"/>
        <v>19011.900000000001</v>
      </c>
      <c r="H2294" s="21">
        <v>0</v>
      </c>
      <c r="I2294" s="21">
        <v>0</v>
      </c>
    </row>
    <row r="2295" spans="1:9" ht="15" x14ac:dyDescent="0.25">
      <c r="A2295" s="24" t="s">
        <v>2653</v>
      </c>
      <c r="B2295" s="20">
        <v>0</v>
      </c>
      <c r="C2295" s="21">
        <v>0</v>
      </c>
      <c r="D2295" s="25">
        <v>69283.5</v>
      </c>
      <c r="E2295" s="25">
        <v>42395.3</v>
      </c>
      <c r="F2295" s="21">
        <v>0</v>
      </c>
      <c r="G2295" s="22">
        <f t="shared" si="35"/>
        <v>26888.199999999997</v>
      </c>
      <c r="H2295" s="21">
        <v>0</v>
      </c>
      <c r="I2295" s="21">
        <v>0</v>
      </c>
    </row>
    <row r="2296" spans="1:9" ht="15" x14ac:dyDescent="0.25">
      <c r="A2296" s="24" t="s">
        <v>2654</v>
      </c>
      <c r="B2296" s="20">
        <v>0</v>
      </c>
      <c r="C2296" s="21">
        <v>0</v>
      </c>
      <c r="D2296" s="25">
        <v>54047.400000000009</v>
      </c>
      <c r="E2296" s="25">
        <v>11552.9</v>
      </c>
      <c r="F2296" s="21">
        <v>0</v>
      </c>
      <c r="G2296" s="22">
        <f t="shared" si="35"/>
        <v>42494.500000000007</v>
      </c>
      <c r="H2296" s="21">
        <v>0</v>
      </c>
      <c r="I2296" s="21">
        <v>0</v>
      </c>
    </row>
    <row r="2297" spans="1:9" ht="15" x14ac:dyDescent="0.25">
      <c r="A2297" s="24" t="s">
        <v>2655</v>
      </c>
      <c r="B2297" s="20">
        <v>0</v>
      </c>
      <c r="C2297" s="21">
        <v>0</v>
      </c>
      <c r="D2297" s="25">
        <v>848360.49999999988</v>
      </c>
      <c r="E2297" s="25">
        <v>743016.59999999986</v>
      </c>
      <c r="F2297" s="21">
        <v>0</v>
      </c>
      <c r="G2297" s="22">
        <f t="shared" si="35"/>
        <v>105343.90000000002</v>
      </c>
      <c r="H2297" s="21">
        <v>0</v>
      </c>
      <c r="I2297" s="21">
        <v>0</v>
      </c>
    </row>
    <row r="2298" spans="1:9" ht="15" x14ac:dyDescent="0.25">
      <c r="A2298" s="24" t="s">
        <v>2656</v>
      </c>
      <c r="B2298" s="20">
        <v>0</v>
      </c>
      <c r="C2298" s="21">
        <v>0</v>
      </c>
      <c r="D2298" s="25">
        <v>427897.10000000027</v>
      </c>
      <c r="E2298" s="25">
        <v>293111</v>
      </c>
      <c r="F2298" s="21">
        <v>0</v>
      </c>
      <c r="G2298" s="22">
        <f t="shared" si="35"/>
        <v>134786.10000000027</v>
      </c>
      <c r="H2298" s="21">
        <v>0</v>
      </c>
      <c r="I2298" s="21">
        <v>0</v>
      </c>
    </row>
    <row r="2299" spans="1:9" ht="15" x14ac:dyDescent="0.25">
      <c r="A2299" s="24" t="s">
        <v>2657</v>
      </c>
      <c r="B2299" s="20">
        <v>0</v>
      </c>
      <c r="C2299" s="21">
        <v>0</v>
      </c>
      <c r="D2299" s="25">
        <v>617741.29999999993</v>
      </c>
      <c r="E2299" s="25">
        <v>503399.87999999995</v>
      </c>
      <c r="F2299" s="21">
        <v>0</v>
      </c>
      <c r="G2299" s="22">
        <f t="shared" si="35"/>
        <v>114341.41999999998</v>
      </c>
      <c r="H2299" s="21">
        <v>0</v>
      </c>
      <c r="I2299" s="21">
        <v>0</v>
      </c>
    </row>
    <row r="2300" spans="1:9" ht="15" x14ac:dyDescent="0.25">
      <c r="A2300" s="24" t="s">
        <v>2658</v>
      </c>
      <c r="B2300" s="20">
        <v>0</v>
      </c>
      <c r="C2300" s="21">
        <v>0</v>
      </c>
      <c r="D2300" s="25">
        <v>230171.61000000004</v>
      </c>
      <c r="E2300" s="25">
        <v>178024.67</v>
      </c>
      <c r="F2300" s="21">
        <v>0</v>
      </c>
      <c r="G2300" s="22">
        <f t="shared" si="35"/>
        <v>52146.940000000031</v>
      </c>
      <c r="H2300" s="21">
        <v>0</v>
      </c>
      <c r="I2300" s="21">
        <v>0</v>
      </c>
    </row>
    <row r="2301" spans="1:9" ht="15" x14ac:dyDescent="0.25">
      <c r="A2301" s="24" t="s">
        <v>2659</v>
      </c>
      <c r="B2301" s="20">
        <v>0</v>
      </c>
      <c r="C2301" s="21">
        <v>0</v>
      </c>
      <c r="D2301" s="25">
        <v>818249.18</v>
      </c>
      <c r="E2301" s="25">
        <v>633385.83000000031</v>
      </c>
      <c r="F2301" s="21">
        <v>0</v>
      </c>
      <c r="G2301" s="22">
        <f t="shared" si="35"/>
        <v>184863.34999999974</v>
      </c>
      <c r="H2301" s="21">
        <v>0</v>
      </c>
      <c r="I2301" s="21">
        <v>0</v>
      </c>
    </row>
    <row r="2302" spans="1:9" ht="15" x14ac:dyDescent="0.25">
      <c r="A2302" s="24" t="s">
        <v>2660</v>
      </c>
      <c r="B2302" s="20">
        <v>0</v>
      </c>
      <c r="C2302" s="21">
        <v>0</v>
      </c>
      <c r="D2302" s="25">
        <v>363538.45000000007</v>
      </c>
      <c r="E2302" s="25">
        <v>231439.79999999993</v>
      </c>
      <c r="F2302" s="21">
        <v>0</v>
      </c>
      <c r="G2302" s="22">
        <f t="shared" si="35"/>
        <v>132098.65000000014</v>
      </c>
      <c r="H2302" s="21">
        <v>0</v>
      </c>
      <c r="I2302" s="21">
        <v>0</v>
      </c>
    </row>
    <row r="2303" spans="1:9" ht="15" x14ac:dyDescent="0.25">
      <c r="A2303" s="24" t="s">
        <v>2661</v>
      </c>
      <c r="B2303" s="20">
        <v>0</v>
      </c>
      <c r="C2303" s="21">
        <v>0</v>
      </c>
      <c r="D2303" s="25">
        <v>686078.30999999994</v>
      </c>
      <c r="E2303" s="25">
        <v>511874.90999999992</v>
      </c>
      <c r="F2303" s="21">
        <v>0</v>
      </c>
      <c r="G2303" s="22">
        <f t="shared" si="35"/>
        <v>174203.40000000002</v>
      </c>
      <c r="H2303" s="21">
        <v>0</v>
      </c>
      <c r="I2303" s="21">
        <v>0</v>
      </c>
    </row>
    <row r="2304" spans="1:9" ht="15" x14ac:dyDescent="0.25">
      <c r="A2304" s="24" t="s">
        <v>2662</v>
      </c>
      <c r="B2304" s="20">
        <v>0</v>
      </c>
      <c r="C2304" s="21">
        <v>0</v>
      </c>
      <c r="D2304" s="25">
        <v>527904.54999999993</v>
      </c>
      <c r="E2304" s="25">
        <v>377407.51999999996</v>
      </c>
      <c r="F2304" s="21">
        <v>0</v>
      </c>
      <c r="G2304" s="22">
        <f t="shared" si="35"/>
        <v>150497.02999999997</v>
      </c>
      <c r="H2304" s="21">
        <v>0</v>
      </c>
      <c r="I2304" s="21">
        <v>0</v>
      </c>
    </row>
    <row r="2305" spans="1:9" ht="15" x14ac:dyDescent="0.25">
      <c r="A2305" s="24" t="s">
        <v>2663</v>
      </c>
      <c r="B2305" s="20">
        <v>0</v>
      </c>
      <c r="C2305" s="21">
        <v>0</v>
      </c>
      <c r="D2305" s="25">
        <v>649854.60000000009</v>
      </c>
      <c r="E2305" s="25">
        <v>528906.54000000015</v>
      </c>
      <c r="F2305" s="21">
        <v>0</v>
      </c>
      <c r="G2305" s="22">
        <f t="shared" si="35"/>
        <v>120948.05999999994</v>
      </c>
      <c r="H2305" s="21">
        <v>0</v>
      </c>
      <c r="I2305" s="21">
        <v>0</v>
      </c>
    </row>
    <row r="2306" spans="1:9" ht="15" x14ac:dyDescent="0.25">
      <c r="A2306" s="24" t="s">
        <v>2664</v>
      </c>
      <c r="B2306" s="20">
        <v>0</v>
      </c>
      <c r="C2306" s="21">
        <v>0</v>
      </c>
      <c r="D2306" s="25">
        <v>635487.83999999985</v>
      </c>
      <c r="E2306" s="25">
        <v>482547.6100000001</v>
      </c>
      <c r="F2306" s="21">
        <v>0</v>
      </c>
      <c r="G2306" s="22">
        <f t="shared" si="35"/>
        <v>152940.22999999975</v>
      </c>
      <c r="H2306" s="21">
        <v>0</v>
      </c>
      <c r="I2306" s="21">
        <v>0</v>
      </c>
    </row>
    <row r="2307" spans="1:9" ht="15" x14ac:dyDescent="0.25">
      <c r="A2307" s="24" t="s">
        <v>2665</v>
      </c>
      <c r="B2307" s="20">
        <v>0</v>
      </c>
      <c r="C2307" s="21">
        <v>0</v>
      </c>
      <c r="D2307" s="25">
        <v>621855.29999999981</v>
      </c>
      <c r="E2307" s="25">
        <v>426777.40000000008</v>
      </c>
      <c r="F2307" s="21">
        <v>0</v>
      </c>
      <c r="G2307" s="22">
        <f t="shared" ref="G2307:G2370" si="36">D2307-E2307</f>
        <v>195077.89999999973</v>
      </c>
      <c r="H2307" s="21">
        <v>0</v>
      </c>
      <c r="I2307" s="21">
        <v>0</v>
      </c>
    </row>
    <row r="2308" spans="1:9" ht="15" x14ac:dyDescent="0.25">
      <c r="A2308" s="24" t="s">
        <v>2666</v>
      </c>
      <c r="B2308" s="20">
        <v>0</v>
      </c>
      <c r="C2308" s="21">
        <v>0</v>
      </c>
      <c r="D2308" s="25">
        <v>883675.97</v>
      </c>
      <c r="E2308" s="25">
        <v>694425.92999999982</v>
      </c>
      <c r="F2308" s="21">
        <v>0</v>
      </c>
      <c r="G2308" s="22">
        <f t="shared" si="36"/>
        <v>189250.04000000015</v>
      </c>
      <c r="H2308" s="21">
        <v>0</v>
      </c>
      <c r="I2308" s="21">
        <v>0</v>
      </c>
    </row>
    <row r="2309" spans="1:9" ht="15" x14ac:dyDescent="0.25">
      <c r="A2309" s="24" t="s">
        <v>2667</v>
      </c>
      <c r="B2309" s="20">
        <v>0</v>
      </c>
      <c r="C2309" s="21">
        <v>0</v>
      </c>
      <c r="D2309" s="25">
        <v>845265.2100000002</v>
      </c>
      <c r="E2309" s="25">
        <v>617962.05000000016</v>
      </c>
      <c r="F2309" s="21">
        <v>0</v>
      </c>
      <c r="G2309" s="22">
        <f t="shared" si="36"/>
        <v>227303.16000000003</v>
      </c>
      <c r="H2309" s="21">
        <v>0</v>
      </c>
      <c r="I2309" s="21">
        <v>0</v>
      </c>
    </row>
    <row r="2310" spans="1:9" ht="15" x14ac:dyDescent="0.25">
      <c r="A2310" s="24" t="s">
        <v>2668</v>
      </c>
      <c r="B2310" s="20">
        <v>0</v>
      </c>
      <c r="C2310" s="21">
        <v>0</v>
      </c>
      <c r="D2310" s="25">
        <v>498526.65000000014</v>
      </c>
      <c r="E2310" s="25">
        <v>407274.77</v>
      </c>
      <c r="F2310" s="21">
        <v>0</v>
      </c>
      <c r="G2310" s="22">
        <f t="shared" si="36"/>
        <v>91251.880000000121</v>
      </c>
      <c r="H2310" s="21">
        <v>0</v>
      </c>
      <c r="I2310" s="21">
        <v>0</v>
      </c>
    </row>
    <row r="2311" spans="1:9" ht="15" x14ac:dyDescent="0.25">
      <c r="A2311" s="24" t="s">
        <v>2669</v>
      </c>
      <c r="B2311" s="20">
        <v>0</v>
      </c>
      <c r="C2311" s="21">
        <v>0</v>
      </c>
      <c r="D2311" s="25">
        <v>55050.6</v>
      </c>
      <c r="E2311" s="25">
        <v>27801.1</v>
      </c>
      <c r="F2311" s="21">
        <v>0</v>
      </c>
      <c r="G2311" s="22">
        <f t="shared" si="36"/>
        <v>27249.5</v>
      </c>
      <c r="H2311" s="21">
        <v>0</v>
      </c>
      <c r="I2311" s="21">
        <v>0</v>
      </c>
    </row>
    <row r="2312" spans="1:9" ht="15" x14ac:dyDescent="0.25">
      <c r="A2312" s="24" t="s">
        <v>2670</v>
      </c>
      <c r="B2312" s="20">
        <v>0</v>
      </c>
      <c r="C2312" s="21">
        <v>0</v>
      </c>
      <c r="D2312" s="25">
        <v>119318.1</v>
      </c>
      <c r="E2312" s="25">
        <v>92011.5</v>
      </c>
      <c r="F2312" s="21">
        <v>0</v>
      </c>
      <c r="G2312" s="22">
        <f t="shared" si="36"/>
        <v>27306.600000000006</v>
      </c>
      <c r="H2312" s="21">
        <v>0</v>
      </c>
      <c r="I2312" s="21">
        <v>0</v>
      </c>
    </row>
    <row r="2313" spans="1:9" ht="15" x14ac:dyDescent="0.25">
      <c r="A2313" s="24" t="s">
        <v>2671</v>
      </c>
      <c r="B2313" s="20">
        <v>0</v>
      </c>
      <c r="C2313" s="21">
        <v>0</v>
      </c>
      <c r="D2313" s="25">
        <v>130604.09999999999</v>
      </c>
      <c r="E2313" s="25">
        <v>83667.000000000015</v>
      </c>
      <c r="F2313" s="21">
        <v>0</v>
      </c>
      <c r="G2313" s="22">
        <f t="shared" si="36"/>
        <v>46937.099999999977</v>
      </c>
      <c r="H2313" s="21">
        <v>0</v>
      </c>
      <c r="I2313" s="21">
        <v>0</v>
      </c>
    </row>
    <row r="2314" spans="1:9" ht="15" x14ac:dyDescent="0.25">
      <c r="A2314" s="24" t="s">
        <v>2672</v>
      </c>
      <c r="B2314" s="20">
        <v>0</v>
      </c>
      <c r="C2314" s="21">
        <v>0</v>
      </c>
      <c r="D2314" s="25">
        <v>234596.75000000006</v>
      </c>
      <c r="E2314" s="25">
        <v>173950.12000000002</v>
      </c>
      <c r="F2314" s="21">
        <v>0</v>
      </c>
      <c r="G2314" s="22">
        <f t="shared" si="36"/>
        <v>60646.630000000034</v>
      </c>
      <c r="H2314" s="21">
        <v>0</v>
      </c>
      <c r="I2314" s="21">
        <v>0</v>
      </c>
    </row>
    <row r="2315" spans="1:9" ht="15" x14ac:dyDescent="0.25">
      <c r="A2315" s="24" t="s">
        <v>2673</v>
      </c>
      <c r="B2315" s="20">
        <v>0</v>
      </c>
      <c r="C2315" s="21">
        <v>0</v>
      </c>
      <c r="D2315" s="25">
        <v>234811.49999999997</v>
      </c>
      <c r="E2315" s="25">
        <v>165120.09999999998</v>
      </c>
      <c r="F2315" s="21">
        <v>0</v>
      </c>
      <c r="G2315" s="22">
        <f t="shared" si="36"/>
        <v>69691.399999999994</v>
      </c>
      <c r="H2315" s="21">
        <v>0</v>
      </c>
      <c r="I2315" s="21">
        <v>0</v>
      </c>
    </row>
    <row r="2316" spans="1:9" ht="15" x14ac:dyDescent="0.25">
      <c r="A2316" s="24" t="s">
        <v>2674</v>
      </c>
      <c r="B2316" s="20">
        <v>0</v>
      </c>
      <c r="C2316" s="21">
        <v>0</v>
      </c>
      <c r="D2316" s="25">
        <v>248790.68</v>
      </c>
      <c r="E2316" s="25">
        <v>155639.08000000002</v>
      </c>
      <c r="F2316" s="21">
        <v>0</v>
      </c>
      <c r="G2316" s="22">
        <f t="shared" si="36"/>
        <v>93151.599999999977</v>
      </c>
      <c r="H2316" s="21">
        <v>0</v>
      </c>
      <c r="I2316" s="21">
        <v>0</v>
      </c>
    </row>
    <row r="2317" spans="1:9" ht="15" x14ac:dyDescent="0.25">
      <c r="A2317" s="24" t="s">
        <v>2675</v>
      </c>
      <c r="B2317" s="20">
        <v>0</v>
      </c>
      <c r="C2317" s="21">
        <v>0</v>
      </c>
      <c r="D2317" s="25">
        <v>216807.69999999998</v>
      </c>
      <c r="E2317" s="25">
        <v>175769.89999999997</v>
      </c>
      <c r="F2317" s="21">
        <v>0</v>
      </c>
      <c r="G2317" s="22">
        <f t="shared" si="36"/>
        <v>41037.800000000017</v>
      </c>
      <c r="H2317" s="21">
        <v>0</v>
      </c>
      <c r="I2317" s="21">
        <v>0</v>
      </c>
    </row>
    <row r="2318" spans="1:9" ht="15" x14ac:dyDescent="0.25">
      <c r="A2318" s="24" t="s">
        <v>2676</v>
      </c>
      <c r="B2318" s="20">
        <v>0</v>
      </c>
      <c r="C2318" s="21">
        <v>0</v>
      </c>
      <c r="D2318" s="25">
        <v>64497.399999999994</v>
      </c>
      <c r="E2318" s="25">
        <v>1363.8000000000002</v>
      </c>
      <c r="F2318" s="21">
        <v>0</v>
      </c>
      <c r="G2318" s="22">
        <f t="shared" si="36"/>
        <v>63133.599999999991</v>
      </c>
      <c r="H2318" s="21">
        <v>0</v>
      </c>
      <c r="I2318" s="21">
        <v>0</v>
      </c>
    </row>
    <row r="2319" spans="1:9" ht="15" x14ac:dyDescent="0.25">
      <c r="A2319" s="24" t="s">
        <v>2677</v>
      </c>
      <c r="B2319" s="20">
        <v>0</v>
      </c>
      <c r="C2319" s="21">
        <v>0</v>
      </c>
      <c r="D2319" s="25">
        <v>126779.4</v>
      </c>
      <c r="E2319" s="25">
        <v>95880.4</v>
      </c>
      <c r="F2319" s="21">
        <v>0</v>
      </c>
      <c r="G2319" s="22">
        <f t="shared" si="36"/>
        <v>30899</v>
      </c>
      <c r="H2319" s="21">
        <v>0</v>
      </c>
      <c r="I2319" s="21">
        <v>0</v>
      </c>
    </row>
    <row r="2320" spans="1:9" ht="15" x14ac:dyDescent="0.25">
      <c r="A2320" s="24" t="s">
        <v>2678</v>
      </c>
      <c r="B2320" s="20">
        <v>0</v>
      </c>
      <c r="C2320" s="21">
        <v>0</v>
      </c>
      <c r="D2320" s="25">
        <v>121136.40000000001</v>
      </c>
      <c r="E2320" s="25">
        <v>99669.5</v>
      </c>
      <c r="F2320" s="21">
        <v>0</v>
      </c>
      <c r="G2320" s="22">
        <f t="shared" si="36"/>
        <v>21466.900000000009</v>
      </c>
      <c r="H2320" s="21">
        <v>0</v>
      </c>
      <c r="I2320" s="21">
        <v>0</v>
      </c>
    </row>
    <row r="2321" spans="1:9" ht="15" x14ac:dyDescent="0.25">
      <c r="A2321" s="24" t="s">
        <v>2679</v>
      </c>
      <c r="B2321" s="20">
        <v>0</v>
      </c>
      <c r="C2321" s="21">
        <v>0</v>
      </c>
      <c r="D2321" s="25">
        <v>30618.5</v>
      </c>
      <c r="E2321" s="25">
        <v>7067</v>
      </c>
      <c r="F2321" s="21">
        <v>0</v>
      </c>
      <c r="G2321" s="22">
        <f t="shared" si="36"/>
        <v>23551.5</v>
      </c>
      <c r="H2321" s="21">
        <v>0</v>
      </c>
      <c r="I2321" s="21">
        <v>0</v>
      </c>
    </row>
    <row r="2322" spans="1:9" ht="15" x14ac:dyDescent="0.25">
      <c r="A2322" s="24" t="s">
        <v>2680</v>
      </c>
      <c r="B2322" s="20">
        <v>0</v>
      </c>
      <c r="C2322" s="21">
        <v>0</v>
      </c>
      <c r="D2322" s="25">
        <v>109620.5</v>
      </c>
      <c r="E2322" s="25">
        <v>71117</v>
      </c>
      <c r="F2322" s="21">
        <v>0</v>
      </c>
      <c r="G2322" s="22">
        <f t="shared" si="36"/>
        <v>38503.5</v>
      </c>
      <c r="H2322" s="21">
        <v>0</v>
      </c>
      <c r="I2322" s="21">
        <v>0</v>
      </c>
    </row>
    <row r="2323" spans="1:9" ht="15" x14ac:dyDescent="0.25">
      <c r="A2323" s="24" t="s">
        <v>2681</v>
      </c>
      <c r="B2323" s="20">
        <v>0</v>
      </c>
      <c r="C2323" s="21">
        <v>0</v>
      </c>
      <c r="D2323" s="25">
        <v>227993.4</v>
      </c>
      <c r="E2323" s="25">
        <v>147076.75000000006</v>
      </c>
      <c r="F2323" s="21">
        <v>0</v>
      </c>
      <c r="G2323" s="22">
        <f t="shared" si="36"/>
        <v>80916.649999999936</v>
      </c>
      <c r="H2323" s="21">
        <v>0</v>
      </c>
      <c r="I2323" s="21">
        <v>0</v>
      </c>
    </row>
    <row r="2324" spans="1:9" ht="15" x14ac:dyDescent="0.25">
      <c r="A2324" s="24" t="s">
        <v>2682</v>
      </c>
      <c r="B2324" s="20">
        <v>0</v>
      </c>
      <c r="C2324" s="21">
        <v>0</v>
      </c>
      <c r="D2324" s="25">
        <v>104144.70000000001</v>
      </c>
      <c r="E2324" s="25">
        <v>76282.3</v>
      </c>
      <c r="F2324" s="21">
        <v>0</v>
      </c>
      <c r="G2324" s="22">
        <f t="shared" si="36"/>
        <v>27862.400000000009</v>
      </c>
      <c r="H2324" s="21">
        <v>0</v>
      </c>
      <c r="I2324" s="21">
        <v>0</v>
      </c>
    </row>
    <row r="2325" spans="1:9" ht="15" x14ac:dyDescent="0.25">
      <c r="A2325" s="24" t="s">
        <v>2683</v>
      </c>
      <c r="B2325" s="20">
        <v>0</v>
      </c>
      <c r="C2325" s="21">
        <v>0</v>
      </c>
      <c r="D2325" s="25">
        <v>132485.09999999998</v>
      </c>
      <c r="E2325" s="25">
        <v>101186.17</v>
      </c>
      <c r="F2325" s="21">
        <v>0</v>
      </c>
      <c r="G2325" s="22">
        <f t="shared" si="36"/>
        <v>31298.929999999978</v>
      </c>
      <c r="H2325" s="21">
        <v>0</v>
      </c>
      <c r="I2325" s="21">
        <v>0</v>
      </c>
    </row>
    <row r="2326" spans="1:9" ht="15" x14ac:dyDescent="0.25">
      <c r="A2326" s="24" t="s">
        <v>2684</v>
      </c>
      <c r="B2326" s="20">
        <v>0</v>
      </c>
      <c r="C2326" s="21">
        <v>0</v>
      </c>
      <c r="D2326" s="25">
        <v>131544.6</v>
      </c>
      <c r="E2326" s="25">
        <v>115121.60000000002</v>
      </c>
      <c r="F2326" s="21">
        <v>0</v>
      </c>
      <c r="G2326" s="22">
        <f t="shared" si="36"/>
        <v>16422.999999999985</v>
      </c>
      <c r="H2326" s="21">
        <v>0</v>
      </c>
      <c r="I2326" s="21">
        <v>0</v>
      </c>
    </row>
    <row r="2327" spans="1:9" ht="15" x14ac:dyDescent="0.25">
      <c r="A2327" s="24" t="s">
        <v>2685</v>
      </c>
      <c r="B2327" s="20">
        <v>0</v>
      </c>
      <c r="C2327" s="21">
        <v>0</v>
      </c>
      <c r="D2327" s="25">
        <v>133780.9</v>
      </c>
      <c r="E2327" s="25">
        <v>119865.2</v>
      </c>
      <c r="F2327" s="21">
        <v>0</v>
      </c>
      <c r="G2327" s="22">
        <f t="shared" si="36"/>
        <v>13915.699999999997</v>
      </c>
      <c r="H2327" s="21">
        <v>0</v>
      </c>
      <c r="I2327" s="21">
        <v>0</v>
      </c>
    </row>
    <row r="2328" spans="1:9" ht="15" x14ac:dyDescent="0.25">
      <c r="A2328" s="24" t="s">
        <v>2686</v>
      </c>
      <c r="B2328" s="20">
        <v>0</v>
      </c>
      <c r="C2328" s="21">
        <v>0</v>
      </c>
      <c r="D2328" s="25">
        <v>742744.20000000007</v>
      </c>
      <c r="E2328" s="25">
        <v>557018.89999999991</v>
      </c>
      <c r="F2328" s="21">
        <v>0</v>
      </c>
      <c r="G2328" s="22">
        <f t="shared" si="36"/>
        <v>185725.30000000016</v>
      </c>
      <c r="H2328" s="21">
        <v>0</v>
      </c>
      <c r="I2328" s="21">
        <v>0</v>
      </c>
    </row>
    <row r="2329" spans="1:9" ht="15" x14ac:dyDescent="0.25">
      <c r="A2329" s="24" t="s">
        <v>2687</v>
      </c>
      <c r="B2329" s="20">
        <v>0</v>
      </c>
      <c r="C2329" s="21">
        <v>0</v>
      </c>
      <c r="D2329" s="25">
        <v>625202.59999999986</v>
      </c>
      <c r="E2329" s="25">
        <v>512900.77999999991</v>
      </c>
      <c r="F2329" s="21">
        <v>0</v>
      </c>
      <c r="G2329" s="22">
        <f t="shared" si="36"/>
        <v>112301.81999999995</v>
      </c>
      <c r="H2329" s="21">
        <v>0</v>
      </c>
      <c r="I2329" s="21">
        <v>0</v>
      </c>
    </row>
    <row r="2330" spans="1:9" ht="15" x14ac:dyDescent="0.25">
      <c r="A2330" s="24" t="s">
        <v>2688</v>
      </c>
      <c r="B2330" s="20">
        <v>0</v>
      </c>
      <c r="C2330" s="21">
        <v>0</v>
      </c>
      <c r="D2330" s="25">
        <v>45478.400000000001</v>
      </c>
      <c r="E2330" s="25">
        <v>3467.2</v>
      </c>
      <c r="F2330" s="21">
        <v>0</v>
      </c>
      <c r="G2330" s="22">
        <f t="shared" si="36"/>
        <v>42011.200000000004</v>
      </c>
      <c r="H2330" s="21">
        <v>0</v>
      </c>
      <c r="I2330" s="21">
        <v>0</v>
      </c>
    </row>
    <row r="2331" spans="1:9" ht="15" x14ac:dyDescent="0.25">
      <c r="A2331" s="24" t="s">
        <v>2689</v>
      </c>
      <c r="B2331" s="20">
        <v>0</v>
      </c>
      <c r="C2331" s="21">
        <v>0</v>
      </c>
      <c r="D2331" s="25">
        <v>523659.94999999978</v>
      </c>
      <c r="E2331" s="25">
        <v>436059.69999999984</v>
      </c>
      <c r="F2331" s="21">
        <v>0</v>
      </c>
      <c r="G2331" s="22">
        <f t="shared" si="36"/>
        <v>87600.249999999942</v>
      </c>
      <c r="H2331" s="21">
        <v>0</v>
      </c>
      <c r="I2331" s="21">
        <v>0</v>
      </c>
    </row>
    <row r="2332" spans="1:9" ht="15" x14ac:dyDescent="0.25">
      <c r="A2332" s="24" t="s">
        <v>2690</v>
      </c>
      <c r="B2332" s="20">
        <v>0</v>
      </c>
      <c r="C2332" s="21">
        <v>0</v>
      </c>
      <c r="D2332" s="25">
        <v>495288.20000000013</v>
      </c>
      <c r="E2332" s="25">
        <v>360278.10000000009</v>
      </c>
      <c r="F2332" s="21">
        <v>0</v>
      </c>
      <c r="G2332" s="22">
        <f t="shared" si="36"/>
        <v>135010.10000000003</v>
      </c>
      <c r="H2332" s="21">
        <v>0</v>
      </c>
      <c r="I2332" s="21">
        <v>0</v>
      </c>
    </row>
    <row r="2333" spans="1:9" ht="15" x14ac:dyDescent="0.25">
      <c r="A2333" s="24" t="s">
        <v>2691</v>
      </c>
      <c r="B2333" s="20">
        <v>0</v>
      </c>
      <c r="C2333" s="21">
        <v>0</v>
      </c>
      <c r="D2333" s="25">
        <v>655612.1</v>
      </c>
      <c r="E2333" s="25">
        <v>507236.60000000021</v>
      </c>
      <c r="F2333" s="21">
        <v>0</v>
      </c>
      <c r="G2333" s="22">
        <f t="shared" si="36"/>
        <v>148375.49999999977</v>
      </c>
      <c r="H2333" s="21">
        <v>0</v>
      </c>
      <c r="I2333" s="21">
        <v>0</v>
      </c>
    </row>
    <row r="2334" spans="1:9" ht="15" x14ac:dyDescent="0.25">
      <c r="A2334" s="24" t="s">
        <v>2692</v>
      </c>
      <c r="B2334" s="20">
        <v>0</v>
      </c>
      <c r="C2334" s="21">
        <v>0</v>
      </c>
      <c r="D2334" s="25">
        <v>322410.84000000003</v>
      </c>
      <c r="E2334" s="25">
        <v>213941.09999999998</v>
      </c>
      <c r="F2334" s="21">
        <v>0</v>
      </c>
      <c r="G2334" s="22">
        <f t="shared" si="36"/>
        <v>108469.74000000005</v>
      </c>
      <c r="H2334" s="21">
        <v>0</v>
      </c>
      <c r="I2334" s="21">
        <v>0</v>
      </c>
    </row>
    <row r="2335" spans="1:9" ht="15" x14ac:dyDescent="0.25">
      <c r="A2335" s="24" t="s">
        <v>2693</v>
      </c>
      <c r="B2335" s="20">
        <v>0</v>
      </c>
      <c r="C2335" s="21">
        <v>0</v>
      </c>
      <c r="D2335" s="25">
        <v>299831.40000000008</v>
      </c>
      <c r="E2335" s="25">
        <v>262194.60000000003</v>
      </c>
      <c r="F2335" s="21">
        <v>0</v>
      </c>
      <c r="G2335" s="22">
        <f t="shared" si="36"/>
        <v>37636.800000000047</v>
      </c>
      <c r="H2335" s="21">
        <v>0</v>
      </c>
      <c r="I2335" s="21">
        <v>0</v>
      </c>
    </row>
    <row r="2336" spans="1:9" ht="15" x14ac:dyDescent="0.25">
      <c r="A2336" s="24" t="s">
        <v>2694</v>
      </c>
      <c r="B2336" s="20">
        <v>0</v>
      </c>
      <c r="C2336" s="21">
        <v>0</v>
      </c>
      <c r="D2336" s="25">
        <v>294857.39999999997</v>
      </c>
      <c r="E2336" s="25">
        <v>226638.80000000005</v>
      </c>
      <c r="F2336" s="21">
        <v>0</v>
      </c>
      <c r="G2336" s="22">
        <f t="shared" si="36"/>
        <v>68218.599999999919</v>
      </c>
      <c r="H2336" s="21">
        <v>0</v>
      </c>
      <c r="I2336" s="21">
        <v>0</v>
      </c>
    </row>
    <row r="2337" spans="1:9" ht="15" x14ac:dyDescent="0.25">
      <c r="A2337" s="24" t="s">
        <v>2695</v>
      </c>
      <c r="B2337" s="20">
        <v>0</v>
      </c>
      <c r="C2337" s="21">
        <v>0</v>
      </c>
      <c r="D2337" s="25">
        <v>175465.79999999996</v>
      </c>
      <c r="E2337" s="25">
        <v>128069.14</v>
      </c>
      <c r="F2337" s="21">
        <v>0</v>
      </c>
      <c r="G2337" s="22">
        <f t="shared" si="36"/>
        <v>47396.65999999996</v>
      </c>
      <c r="H2337" s="21">
        <v>0</v>
      </c>
      <c r="I2337" s="21">
        <v>0</v>
      </c>
    </row>
    <row r="2338" spans="1:9" ht="15" x14ac:dyDescent="0.25">
      <c r="A2338" s="24" t="s">
        <v>2696</v>
      </c>
      <c r="B2338" s="20">
        <v>0</v>
      </c>
      <c r="C2338" s="21">
        <v>0</v>
      </c>
      <c r="D2338" s="25">
        <v>137866.80000000002</v>
      </c>
      <c r="E2338" s="25">
        <v>42110</v>
      </c>
      <c r="F2338" s="21">
        <v>0</v>
      </c>
      <c r="G2338" s="22">
        <f t="shared" si="36"/>
        <v>95756.800000000017</v>
      </c>
      <c r="H2338" s="21">
        <v>0</v>
      </c>
      <c r="I2338" s="21">
        <v>0</v>
      </c>
    </row>
    <row r="2339" spans="1:9" ht="15" x14ac:dyDescent="0.25">
      <c r="A2339" s="24" t="s">
        <v>2697</v>
      </c>
      <c r="B2339" s="20">
        <v>0</v>
      </c>
      <c r="C2339" s="21">
        <v>0</v>
      </c>
      <c r="D2339" s="25">
        <v>260704.90000000002</v>
      </c>
      <c r="E2339" s="25">
        <v>169191.30000000002</v>
      </c>
      <c r="F2339" s="21">
        <v>0</v>
      </c>
      <c r="G2339" s="22">
        <f t="shared" si="36"/>
        <v>91513.600000000006</v>
      </c>
      <c r="H2339" s="21">
        <v>0</v>
      </c>
      <c r="I2339" s="21">
        <v>0</v>
      </c>
    </row>
    <row r="2340" spans="1:9" ht="15" x14ac:dyDescent="0.25">
      <c r="A2340" s="24" t="s">
        <v>2698</v>
      </c>
      <c r="B2340" s="20">
        <v>0</v>
      </c>
      <c r="C2340" s="21">
        <v>0</v>
      </c>
      <c r="D2340" s="25">
        <v>1221019.7999999998</v>
      </c>
      <c r="E2340" s="25">
        <v>988977.87999999966</v>
      </c>
      <c r="F2340" s="21">
        <v>0</v>
      </c>
      <c r="G2340" s="22">
        <f t="shared" si="36"/>
        <v>232041.92000000016</v>
      </c>
      <c r="H2340" s="21">
        <v>0</v>
      </c>
      <c r="I2340" s="21">
        <v>0</v>
      </c>
    </row>
    <row r="2341" spans="1:9" ht="15" x14ac:dyDescent="0.25">
      <c r="A2341" s="24" t="s">
        <v>2699</v>
      </c>
      <c r="B2341" s="20">
        <v>0</v>
      </c>
      <c r="C2341" s="21">
        <v>0</v>
      </c>
      <c r="D2341" s="25">
        <v>1244038.7599999991</v>
      </c>
      <c r="E2341" s="25">
        <v>961980.34999999963</v>
      </c>
      <c r="F2341" s="21">
        <v>0</v>
      </c>
      <c r="G2341" s="22">
        <f t="shared" si="36"/>
        <v>282058.40999999945</v>
      </c>
      <c r="H2341" s="21">
        <v>0</v>
      </c>
      <c r="I2341" s="21">
        <v>0</v>
      </c>
    </row>
    <row r="2342" spans="1:9" ht="15" x14ac:dyDescent="0.25">
      <c r="A2342" s="24" t="s">
        <v>2700</v>
      </c>
      <c r="B2342" s="20">
        <v>0</v>
      </c>
      <c r="C2342" s="21">
        <v>0</v>
      </c>
      <c r="D2342" s="25">
        <v>861205.2999999997</v>
      </c>
      <c r="E2342" s="25">
        <v>623604.7899999998</v>
      </c>
      <c r="F2342" s="21">
        <v>0</v>
      </c>
      <c r="G2342" s="22">
        <f t="shared" si="36"/>
        <v>237600.50999999989</v>
      </c>
      <c r="H2342" s="21">
        <v>0</v>
      </c>
      <c r="I2342" s="21">
        <v>0</v>
      </c>
    </row>
    <row r="2343" spans="1:9" ht="15" x14ac:dyDescent="0.25">
      <c r="A2343" s="24" t="s">
        <v>2701</v>
      </c>
      <c r="B2343" s="20">
        <v>0</v>
      </c>
      <c r="C2343" s="21">
        <v>0</v>
      </c>
      <c r="D2343" s="25">
        <v>416286.19999999995</v>
      </c>
      <c r="E2343" s="25">
        <v>327418.6999999999</v>
      </c>
      <c r="F2343" s="21">
        <v>0</v>
      </c>
      <c r="G2343" s="22">
        <f t="shared" si="36"/>
        <v>88867.500000000058</v>
      </c>
      <c r="H2343" s="21">
        <v>0</v>
      </c>
      <c r="I2343" s="21">
        <v>0</v>
      </c>
    </row>
    <row r="2344" spans="1:9" ht="15" x14ac:dyDescent="0.25">
      <c r="A2344" s="24" t="s">
        <v>2702</v>
      </c>
      <c r="B2344" s="20">
        <v>0</v>
      </c>
      <c r="C2344" s="21">
        <v>0</v>
      </c>
      <c r="D2344" s="25">
        <v>888103.70000000042</v>
      </c>
      <c r="E2344" s="25">
        <v>725956.57000000018</v>
      </c>
      <c r="F2344" s="21">
        <v>0</v>
      </c>
      <c r="G2344" s="22">
        <f t="shared" si="36"/>
        <v>162147.13000000024</v>
      </c>
      <c r="H2344" s="21">
        <v>0</v>
      </c>
      <c r="I2344" s="21">
        <v>0</v>
      </c>
    </row>
    <row r="2345" spans="1:9" ht="15" x14ac:dyDescent="0.25">
      <c r="A2345" s="24" t="s">
        <v>2703</v>
      </c>
      <c r="B2345" s="20">
        <v>0</v>
      </c>
      <c r="C2345" s="21">
        <v>0</v>
      </c>
      <c r="D2345" s="25">
        <v>1094265.4800000004</v>
      </c>
      <c r="E2345" s="25">
        <v>932553.37000000034</v>
      </c>
      <c r="F2345" s="21">
        <v>0</v>
      </c>
      <c r="G2345" s="22">
        <f t="shared" si="36"/>
        <v>161712.1100000001</v>
      </c>
      <c r="H2345" s="21">
        <v>0</v>
      </c>
      <c r="I2345" s="21">
        <v>0</v>
      </c>
    </row>
    <row r="2346" spans="1:9" ht="15" x14ac:dyDescent="0.25">
      <c r="A2346" s="24" t="s">
        <v>2704</v>
      </c>
      <c r="B2346" s="20">
        <v>0</v>
      </c>
      <c r="C2346" s="21">
        <v>0</v>
      </c>
      <c r="D2346" s="25">
        <v>1181485.0999999999</v>
      </c>
      <c r="E2346" s="25">
        <v>979988.23</v>
      </c>
      <c r="F2346" s="21">
        <v>0</v>
      </c>
      <c r="G2346" s="22">
        <f t="shared" si="36"/>
        <v>201496.86999999988</v>
      </c>
      <c r="H2346" s="21">
        <v>0</v>
      </c>
      <c r="I2346" s="21">
        <v>0</v>
      </c>
    </row>
    <row r="2347" spans="1:9" ht="15" x14ac:dyDescent="0.25">
      <c r="A2347" s="24" t="s">
        <v>2705</v>
      </c>
      <c r="B2347" s="20">
        <v>0</v>
      </c>
      <c r="C2347" s="21">
        <v>0</v>
      </c>
      <c r="D2347" s="25">
        <v>1434429.6999999995</v>
      </c>
      <c r="E2347" s="25">
        <v>1115155.8399999996</v>
      </c>
      <c r="F2347" s="21">
        <v>0</v>
      </c>
      <c r="G2347" s="22">
        <f t="shared" si="36"/>
        <v>319273.85999999987</v>
      </c>
      <c r="H2347" s="21">
        <v>0</v>
      </c>
      <c r="I2347" s="21">
        <v>0</v>
      </c>
    </row>
    <row r="2348" spans="1:9" ht="15" x14ac:dyDescent="0.25">
      <c r="A2348" s="24" t="s">
        <v>2706</v>
      </c>
      <c r="B2348" s="20">
        <v>0</v>
      </c>
      <c r="C2348" s="21">
        <v>0</v>
      </c>
      <c r="D2348" s="25">
        <v>15466</v>
      </c>
      <c r="E2348" s="25">
        <v>0</v>
      </c>
      <c r="F2348" s="21">
        <v>0</v>
      </c>
      <c r="G2348" s="22">
        <f t="shared" si="36"/>
        <v>15466</v>
      </c>
      <c r="H2348" s="21">
        <v>0</v>
      </c>
      <c r="I2348" s="21">
        <v>0</v>
      </c>
    </row>
    <row r="2349" spans="1:9" ht="15" x14ac:dyDescent="0.25">
      <c r="A2349" s="24" t="s">
        <v>2707</v>
      </c>
      <c r="B2349" s="20">
        <v>0</v>
      </c>
      <c r="C2349" s="21">
        <v>0</v>
      </c>
      <c r="D2349" s="25">
        <v>86818.6</v>
      </c>
      <c r="E2349" s="25">
        <v>42862.1</v>
      </c>
      <c r="F2349" s="21">
        <v>0</v>
      </c>
      <c r="G2349" s="22">
        <f t="shared" si="36"/>
        <v>43956.500000000007</v>
      </c>
      <c r="H2349" s="21">
        <v>0</v>
      </c>
      <c r="I2349" s="21">
        <v>0</v>
      </c>
    </row>
    <row r="2350" spans="1:9" ht="15" x14ac:dyDescent="0.25">
      <c r="A2350" s="24" t="s">
        <v>2708</v>
      </c>
      <c r="B2350" s="20">
        <v>0</v>
      </c>
      <c r="C2350" s="21">
        <v>0</v>
      </c>
      <c r="D2350" s="25">
        <v>85230.2</v>
      </c>
      <c r="E2350" s="25">
        <v>51207.4</v>
      </c>
      <c r="F2350" s="21">
        <v>0</v>
      </c>
      <c r="G2350" s="22">
        <f t="shared" si="36"/>
        <v>34022.799999999996</v>
      </c>
      <c r="H2350" s="21">
        <v>0</v>
      </c>
      <c r="I2350" s="21">
        <v>0</v>
      </c>
    </row>
    <row r="2351" spans="1:9" ht="15" x14ac:dyDescent="0.25">
      <c r="A2351" s="24" t="s">
        <v>2709</v>
      </c>
      <c r="B2351" s="20">
        <v>0</v>
      </c>
      <c r="C2351" s="21">
        <v>0</v>
      </c>
      <c r="D2351" s="25">
        <v>85313.8</v>
      </c>
      <c r="E2351" s="25">
        <v>32109.599999999999</v>
      </c>
      <c r="F2351" s="21">
        <v>0</v>
      </c>
      <c r="G2351" s="22">
        <f t="shared" si="36"/>
        <v>53204.200000000004</v>
      </c>
      <c r="H2351" s="21">
        <v>0</v>
      </c>
      <c r="I2351" s="21">
        <v>0</v>
      </c>
    </row>
    <row r="2352" spans="1:9" ht="15" x14ac:dyDescent="0.25">
      <c r="A2352" s="24" t="s">
        <v>2710</v>
      </c>
      <c r="B2352" s="20">
        <v>0</v>
      </c>
      <c r="C2352" s="21">
        <v>0</v>
      </c>
      <c r="D2352" s="25">
        <v>84059.8</v>
      </c>
      <c r="E2352" s="25">
        <v>45230.5</v>
      </c>
      <c r="F2352" s="21">
        <v>0</v>
      </c>
      <c r="G2352" s="22">
        <f t="shared" si="36"/>
        <v>38829.300000000003</v>
      </c>
      <c r="H2352" s="21">
        <v>0</v>
      </c>
      <c r="I2352" s="21">
        <v>0</v>
      </c>
    </row>
    <row r="2353" spans="1:9" ht="15" x14ac:dyDescent="0.25">
      <c r="A2353" s="24" t="s">
        <v>2711</v>
      </c>
      <c r="B2353" s="20">
        <v>0</v>
      </c>
      <c r="C2353" s="21">
        <v>0</v>
      </c>
      <c r="D2353" s="25">
        <v>45896.4</v>
      </c>
      <c r="E2353" s="25">
        <v>29028</v>
      </c>
      <c r="F2353" s="21">
        <v>0</v>
      </c>
      <c r="G2353" s="22">
        <f t="shared" si="36"/>
        <v>16868.400000000001</v>
      </c>
      <c r="H2353" s="21">
        <v>0</v>
      </c>
      <c r="I2353" s="21">
        <v>0</v>
      </c>
    </row>
    <row r="2354" spans="1:9" ht="15" x14ac:dyDescent="0.25">
      <c r="A2354" s="24" t="s">
        <v>2712</v>
      </c>
      <c r="B2354" s="20">
        <v>0</v>
      </c>
      <c r="C2354" s="21">
        <v>0</v>
      </c>
      <c r="D2354" s="25">
        <v>77037.399999999994</v>
      </c>
      <c r="E2354" s="25">
        <v>45403.600000000006</v>
      </c>
      <c r="F2354" s="21">
        <v>0</v>
      </c>
      <c r="G2354" s="22">
        <f t="shared" si="36"/>
        <v>31633.799999999988</v>
      </c>
      <c r="H2354" s="21">
        <v>0</v>
      </c>
      <c r="I2354" s="21">
        <v>0</v>
      </c>
    </row>
    <row r="2355" spans="1:9" ht="15" x14ac:dyDescent="0.25">
      <c r="A2355" s="24" t="s">
        <v>2713</v>
      </c>
      <c r="B2355" s="20">
        <v>0</v>
      </c>
      <c r="C2355" s="21">
        <v>0</v>
      </c>
      <c r="D2355" s="25">
        <v>87027.599999999991</v>
      </c>
      <c r="E2355" s="25">
        <v>7850</v>
      </c>
      <c r="F2355" s="21">
        <v>0</v>
      </c>
      <c r="G2355" s="22">
        <f t="shared" si="36"/>
        <v>79177.599999999991</v>
      </c>
      <c r="H2355" s="21">
        <v>0</v>
      </c>
      <c r="I2355" s="21">
        <v>0</v>
      </c>
    </row>
    <row r="2356" spans="1:9" ht="15" x14ac:dyDescent="0.25">
      <c r="A2356" s="24" t="s">
        <v>2714</v>
      </c>
      <c r="B2356" s="20">
        <v>0</v>
      </c>
      <c r="C2356" s="21">
        <v>0</v>
      </c>
      <c r="D2356" s="25">
        <v>71457.100000000006</v>
      </c>
      <c r="E2356" s="25">
        <v>51261.200000000004</v>
      </c>
      <c r="F2356" s="21">
        <v>0</v>
      </c>
      <c r="G2356" s="22">
        <f t="shared" si="36"/>
        <v>20195.900000000001</v>
      </c>
      <c r="H2356" s="21">
        <v>0</v>
      </c>
      <c r="I2356" s="21">
        <v>0</v>
      </c>
    </row>
    <row r="2357" spans="1:9" ht="15" x14ac:dyDescent="0.25">
      <c r="A2357" s="24" t="s">
        <v>2715</v>
      </c>
      <c r="B2357" s="20">
        <v>0</v>
      </c>
      <c r="C2357" s="21">
        <v>0</v>
      </c>
      <c r="D2357" s="25">
        <v>87236.6</v>
      </c>
      <c r="E2357" s="25">
        <v>13443.300000000001</v>
      </c>
      <c r="F2357" s="21">
        <v>0</v>
      </c>
      <c r="G2357" s="22">
        <f t="shared" si="36"/>
        <v>73793.3</v>
      </c>
      <c r="H2357" s="21">
        <v>0</v>
      </c>
      <c r="I2357" s="21">
        <v>0</v>
      </c>
    </row>
    <row r="2358" spans="1:9" ht="15" x14ac:dyDescent="0.25">
      <c r="A2358" s="24" t="s">
        <v>2716</v>
      </c>
      <c r="B2358" s="20">
        <v>0</v>
      </c>
      <c r="C2358" s="21">
        <v>0</v>
      </c>
      <c r="D2358" s="25">
        <v>77060.759999999995</v>
      </c>
      <c r="E2358" s="25">
        <v>26108.059999999998</v>
      </c>
      <c r="F2358" s="21">
        <v>0</v>
      </c>
      <c r="G2358" s="22">
        <f t="shared" si="36"/>
        <v>50952.7</v>
      </c>
      <c r="H2358" s="21">
        <v>0</v>
      </c>
      <c r="I2358" s="21">
        <v>0</v>
      </c>
    </row>
    <row r="2359" spans="1:9" ht="15" x14ac:dyDescent="0.25">
      <c r="A2359" s="24" t="s">
        <v>2717</v>
      </c>
      <c r="B2359" s="20">
        <v>0</v>
      </c>
      <c r="C2359" s="21">
        <v>0</v>
      </c>
      <c r="D2359" s="25">
        <v>78249.599999999991</v>
      </c>
      <c r="E2359" s="25">
        <v>36249.600000000006</v>
      </c>
      <c r="F2359" s="21">
        <v>0</v>
      </c>
      <c r="G2359" s="22">
        <f t="shared" si="36"/>
        <v>41999.999999999985</v>
      </c>
      <c r="H2359" s="21">
        <v>0</v>
      </c>
      <c r="I2359" s="21">
        <v>0</v>
      </c>
    </row>
    <row r="2360" spans="1:9" ht="15" x14ac:dyDescent="0.25">
      <c r="A2360" s="24" t="s">
        <v>2718</v>
      </c>
      <c r="B2360" s="20">
        <v>0</v>
      </c>
      <c r="C2360" s="21">
        <v>0</v>
      </c>
      <c r="D2360" s="25">
        <v>56743.5</v>
      </c>
      <c r="E2360" s="25">
        <v>48561</v>
      </c>
      <c r="F2360" s="21">
        <v>0</v>
      </c>
      <c r="G2360" s="22">
        <f t="shared" si="36"/>
        <v>8182.5</v>
      </c>
      <c r="H2360" s="21">
        <v>0</v>
      </c>
      <c r="I2360" s="21">
        <v>0</v>
      </c>
    </row>
    <row r="2361" spans="1:9" ht="15" x14ac:dyDescent="0.25">
      <c r="A2361" s="24" t="s">
        <v>2719</v>
      </c>
      <c r="B2361" s="20">
        <v>0</v>
      </c>
      <c r="C2361" s="21">
        <v>0</v>
      </c>
      <c r="D2361" s="25">
        <v>34819.4</v>
      </c>
      <c r="E2361" s="25">
        <v>21414.5</v>
      </c>
      <c r="F2361" s="21">
        <v>0</v>
      </c>
      <c r="G2361" s="22">
        <f t="shared" si="36"/>
        <v>13404.900000000001</v>
      </c>
      <c r="H2361" s="21">
        <v>0</v>
      </c>
      <c r="I2361" s="21">
        <v>0</v>
      </c>
    </row>
    <row r="2362" spans="1:9" ht="15" x14ac:dyDescent="0.25">
      <c r="A2362" s="24" t="s">
        <v>2720</v>
      </c>
      <c r="B2362" s="20">
        <v>0</v>
      </c>
      <c r="C2362" s="21">
        <v>0</v>
      </c>
      <c r="D2362" s="25">
        <v>68928.200000000012</v>
      </c>
      <c r="E2362" s="25">
        <v>13228.2</v>
      </c>
      <c r="F2362" s="21">
        <v>0</v>
      </c>
      <c r="G2362" s="22">
        <f t="shared" si="36"/>
        <v>55700.000000000015</v>
      </c>
      <c r="H2362" s="21">
        <v>0</v>
      </c>
      <c r="I2362" s="21">
        <v>0</v>
      </c>
    </row>
    <row r="2363" spans="1:9" ht="15" x14ac:dyDescent="0.25">
      <c r="A2363" s="24" t="s">
        <v>2721</v>
      </c>
      <c r="B2363" s="20">
        <v>0</v>
      </c>
      <c r="C2363" s="21">
        <v>0</v>
      </c>
      <c r="D2363" s="25">
        <v>54632.600000000006</v>
      </c>
      <c r="E2363" s="25">
        <v>41438.800000000003</v>
      </c>
      <c r="F2363" s="21">
        <v>0</v>
      </c>
      <c r="G2363" s="22">
        <f t="shared" si="36"/>
        <v>13193.800000000003</v>
      </c>
      <c r="H2363" s="21">
        <v>0</v>
      </c>
      <c r="I2363" s="21">
        <v>0</v>
      </c>
    </row>
    <row r="2364" spans="1:9" ht="15" x14ac:dyDescent="0.25">
      <c r="A2364" s="24" t="s">
        <v>2722</v>
      </c>
      <c r="B2364" s="20">
        <v>0</v>
      </c>
      <c r="C2364" s="21">
        <v>0</v>
      </c>
      <c r="D2364" s="25">
        <v>117358.29999999999</v>
      </c>
      <c r="E2364" s="25">
        <v>107090.68999999999</v>
      </c>
      <c r="F2364" s="21">
        <v>0</v>
      </c>
      <c r="G2364" s="22">
        <f t="shared" si="36"/>
        <v>10267.61</v>
      </c>
      <c r="H2364" s="21">
        <v>0</v>
      </c>
      <c r="I2364" s="21">
        <v>0</v>
      </c>
    </row>
    <row r="2365" spans="1:9" ht="15" x14ac:dyDescent="0.25">
      <c r="A2365" s="24" t="s">
        <v>2723</v>
      </c>
      <c r="B2365" s="20">
        <v>0</v>
      </c>
      <c r="C2365" s="21">
        <v>0</v>
      </c>
      <c r="D2365" s="25">
        <v>69374.399999999994</v>
      </c>
      <c r="E2365" s="25">
        <v>49821.4</v>
      </c>
      <c r="F2365" s="21">
        <v>0</v>
      </c>
      <c r="G2365" s="22">
        <f t="shared" si="36"/>
        <v>19552.999999999993</v>
      </c>
      <c r="H2365" s="21">
        <v>0</v>
      </c>
      <c r="I2365" s="21">
        <v>0</v>
      </c>
    </row>
    <row r="2366" spans="1:9" ht="15" x14ac:dyDescent="0.25">
      <c r="A2366" s="24" t="s">
        <v>2724</v>
      </c>
      <c r="B2366" s="20">
        <v>0</v>
      </c>
      <c r="C2366" s="21">
        <v>0</v>
      </c>
      <c r="D2366" s="25">
        <v>118461.19999999998</v>
      </c>
      <c r="E2366" s="25">
        <v>95856.18</v>
      </c>
      <c r="F2366" s="21">
        <v>0</v>
      </c>
      <c r="G2366" s="22">
        <f t="shared" si="36"/>
        <v>22605.01999999999</v>
      </c>
      <c r="H2366" s="21">
        <v>0</v>
      </c>
      <c r="I2366" s="21">
        <v>0</v>
      </c>
    </row>
    <row r="2367" spans="1:9" ht="15" x14ac:dyDescent="0.25">
      <c r="A2367" s="24" t="s">
        <v>2725</v>
      </c>
      <c r="B2367" s="20">
        <v>0</v>
      </c>
      <c r="C2367" s="21">
        <v>0</v>
      </c>
      <c r="D2367" s="25">
        <v>114530.09999999999</v>
      </c>
      <c r="E2367" s="25">
        <v>92348.599999999991</v>
      </c>
      <c r="F2367" s="21">
        <v>0</v>
      </c>
      <c r="G2367" s="22">
        <f t="shared" si="36"/>
        <v>22181.5</v>
      </c>
      <c r="H2367" s="21">
        <v>0</v>
      </c>
      <c r="I2367" s="21">
        <v>0</v>
      </c>
    </row>
    <row r="2368" spans="1:9" ht="15" x14ac:dyDescent="0.25">
      <c r="A2368" s="24" t="s">
        <v>2726</v>
      </c>
      <c r="B2368" s="20">
        <v>0</v>
      </c>
      <c r="C2368" s="21">
        <v>0</v>
      </c>
      <c r="D2368" s="25">
        <v>34720.699999999997</v>
      </c>
      <c r="E2368" s="25">
        <v>27350.6</v>
      </c>
      <c r="F2368" s="21">
        <v>0</v>
      </c>
      <c r="G2368" s="22">
        <f t="shared" si="36"/>
        <v>7370.0999999999985</v>
      </c>
      <c r="H2368" s="21">
        <v>0</v>
      </c>
      <c r="I2368" s="21">
        <v>0</v>
      </c>
    </row>
    <row r="2369" spans="1:9" ht="15" x14ac:dyDescent="0.25">
      <c r="A2369" s="24" t="s">
        <v>2727</v>
      </c>
      <c r="B2369" s="20">
        <v>0</v>
      </c>
      <c r="C2369" s="21">
        <v>0</v>
      </c>
      <c r="D2369" s="25">
        <v>152820.80000000002</v>
      </c>
      <c r="E2369" s="25">
        <v>92940.200000000012</v>
      </c>
      <c r="F2369" s="21">
        <v>0</v>
      </c>
      <c r="G2369" s="22">
        <f t="shared" si="36"/>
        <v>59880.600000000006</v>
      </c>
      <c r="H2369" s="21">
        <v>0</v>
      </c>
      <c r="I2369" s="21">
        <v>0</v>
      </c>
    </row>
    <row r="2370" spans="1:9" ht="15" x14ac:dyDescent="0.25">
      <c r="A2370" s="24" t="s">
        <v>2728</v>
      </c>
      <c r="B2370" s="20">
        <v>0</v>
      </c>
      <c r="C2370" s="21">
        <v>0</v>
      </c>
      <c r="D2370" s="25">
        <v>98397.2</v>
      </c>
      <c r="E2370" s="25">
        <v>73208.200000000012</v>
      </c>
      <c r="F2370" s="21">
        <v>0</v>
      </c>
      <c r="G2370" s="22">
        <f t="shared" si="36"/>
        <v>25188.999999999985</v>
      </c>
      <c r="H2370" s="21">
        <v>0</v>
      </c>
      <c r="I2370" s="21">
        <v>0</v>
      </c>
    </row>
    <row r="2371" spans="1:9" ht="15" x14ac:dyDescent="0.25">
      <c r="A2371" s="24" t="s">
        <v>2729</v>
      </c>
      <c r="B2371" s="20">
        <v>0</v>
      </c>
      <c r="C2371" s="21">
        <v>0</v>
      </c>
      <c r="D2371" s="25">
        <v>294501.90000000014</v>
      </c>
      <c r="E2371" s="25">
        <v>134225.08000000002</v>
      </c>
      <c r="F2371" s="21">
        <v>0</v>
      </c>
      <c r="G2371" s="22">
        <f t="shared" ref="G2371:G2434" si="37">D2371-E2371</f>
        <v>160276.82000000012</v>
      </c>
      <c r="H2371" s="21">
        <v>0</v>
      </c>
      <c r="I2371" s="21">
        <v>0</v>
      </c>
    </row>
    <row r="2372" spans="1:9" ht="15" x14ac:dyDescent="0.25">
      <c r="A2372" s="24" t="s">
        <v>2730</v>
      </c>
      <c r="B2372" s="20">
        <v>0</v>
      </c>
      <c r="C2372" s="21">
        <v>0</v>
      </c>
      <c r="D2372" s="25">
        <v>581396.40000000026</v>
      </c>
      <c r="E2372" s="25">
        <v>468416.95999999996</v>
      </c>
      <c r="F2372" s="21">
        <v>0</v>
      </c>
      <c r="G2372" s="22">
        <f t="shared" si="37"/>
        <v>112979.44000000029</v>
      </c>
      <c r="H2372" s="21">
        <v>0</v>
      </c>
      <c r="I2372" s="21">
        <v>0</v>
      </c>
    </row>
    <row r="2373" spans="1:9" ht="15" x14ac:dyDescent="0.25">
      <c r="A2373" s="24" t="s">
        <v>2731</v>
      </c>
      <c r="B2373" s="20">
        <v>0</v>
      </c>
      <c r="C2373" s="21">
        <v>0</v>
      </c>
      <c r="D2373" s="25">
        <v>505977.69999999984</v>
      </c>
      <c r="E2373" s="25">
        <v>435540.03999999992</v>
      </c>
      <c r="F2373" s="21">
        <v>0</v>
      </c>
      <c r="G2373" s="22">
        <f t="shared" si="37"/>
        <v>70437.659999999916</v>
      </c>
      <c r="H2373" s="21">
        <v>0</v>
      </c>
      <c r="I2373" s="21">
        <v>0</v>
      </c>
    </row>
    <row r="2374" spans="1:9" ht="15" x14ac:dyDescent="0.25">
      <c r="A2374" s="24" t="s">
        <v>2732</v>
      </c>
      <c r="B2374" s="20">
        <v>0</v>
      </c>
      <c r="C2374" s="21">
        <v>0</v>
      </c>
      <c r="D2374" s="25">
        <v>826980.47</v>
      </c>
      <c r="E2374" s="25">
        <v>628284.93999999971</v>
      </c>
      <c r="F2374" s="21">
        <v>0</v>
      </c>
      <c r="G2374" s="22">
        <f t="shared" si="37"/>
        <v>198695.53000000026</v>
      </c>
      <c r="H2374" s="21">
        <v>0</v>
      </c>
      <c r="I2374" s="21">
        <v>0</v>
      </c>
    </row>
    <row r="2375" spans="1:9" ht="15" x14ac:dyDescent="0.25">
      <c r="A2375" s="24" t="s">
        <v>2733</v>
      </c>
      <c r="B2375" s="20">
        <v>0</v>
      </c>
      <c r="C2375" s="21">
        <v>0</v>
      </c>
      <c r="D2375" s="25">
        <v>124689.40000000002</v>
      </c>
      <c r="E2375" s="25">
        <v>34151.599999999999</v>
      </c>
      <c r="F2375" s="21">
        <v>0</v>
      </c>
      <c r="G2375" s="22">
        <f t="shared" si="37"/>
        <v>90537.800000000017</v>
      </c>
      <c r="H2375" s="21">
        <v>0</v>
      </c>
      <c r="I2375" s="21">
        <v>0</v>
      </c>
    </row>
    <row r="2376" spans="1:9" ht="15" x14ac:dyDescent="0.25">
      <c r="A2376" s="24" t="s">
        <v>2734</v>
      </c>
      <c r="B2376" s="20">
        <v>0</v>
      </c>
      <c r="C2376" s="21">
        <v>0</v>
      </c>
      <c r="D2376" s="25">
        <v>644321.99999999988</v>
      </c>
      <c r="E2376" s="25">
        <v>556849.00000000012</v>
      </c>
      <c r="F2376" s="21">
        <v>0</v>
      </c>
      <c r="G2376" s="22">
        <f t="shared" si="37"/>
        <v>87472.999999999767</v>
      </c>
      <c r="H2376" s="21">
        <v>0</v>
      </c>
      <c r="I2376" s="21">
        <v>0</v>
      </c>
    </row>
    <row r="2377" spans="1:9" ht="15" x14ac:dyDescent="0.25">
      <c r="A2377" s="24" t="s">
        <v>2735</v>
      </c>
      <c r="B2377" s="20">
        <v>0</v>
      </c>
      <c r="C2377" s="21">
        <v>0</v>
      </c>
      <c r="D2377" s="25">
        <v>101726.99999999997</v>
      </c>
      <c r="E2377" s="25">
        <v>54108.65</v>
      </c>
      <c r="F2377" s="21">
        <v>0</v>
      </c>
      <c r="G2377" s="22">
        <f t="shared" si="37"/>
        <v>47618.349999999969</v>
      </c>
      <c r="H2377" s="21">
        <v>0</v>
      </c>
      <c r="I2377" s="21">
        <v>0</v>
      </c>
    </row>
    <row r="2378" spans="1:9" ht="15" x14ac:dyDescent="0.25">
      <c r="A2378" s="24" t="s">
        <v>2736</v>
      </c>
      <c r="B2378" s="20">
        <v>0</v>
      </c>
      <c r="C2378" s="21">
        <v>0</v>
      </c>
      <c r="D2378" s="25">
        <v>740737.80000000016</v>
      </c>
      <c r="E2378" s="25">
        <v>595702.61999999988</v>
      </c>
      <c r="F2378" s="21">
        <v>0</v>
      </c>
      <c r="G2378" s="22">
        <f t="shared" si="37"/>
        <v>145035.18000000028</v>
      </c>
      <c r="H2378" s="21">
        <v>0</v>
      </c>
      <c r="I2378" s="21">
        <v>0</v>
      </c>
    </row>
    <row r="2379" spans="1:9" ht="15" x14ac:dyDescent="0.25">
      <c r="A2379" s="24" t="s">
        <v>2737</v>
      </c>
      <c r="B2379" s="20">
        <v>0</v>
      </c>
      <c r="C2379" s="21">
        <v>0</v>
      </c>
      <c r="D2379" s="25">
        <v>866139.13000000012</v>
      </c>
      <c r="E2379" s="25">
        <v>632873.76000000036</v>
      </c>
      <c r="F2379" s="21">
        <v>0</v>
      </c>
      <c r="G2379" s="22">
        <f t="shared" si="37"/>
        <v>233265.36999999976</v>
      </c>
      <c r="H2379" s="21">
        <v>0</v>
      </c>
      <c r="I2379" s="21">
        <v>0</v>
      </c>
    </row>
    <row r="2380" spans="1:9" ht="15" x14ac:dyDescent="0.25">
      <c r="A2380" s="24" t="s">
        <v>2738</v>
      </c>
      <c r="B2380" s="20">
        <v>0</v>
      </c>
      <c r="C2380" s="21">
        <v>0</v>
      </c>
      <c r="D2380" s="25">
        <v>755096.1</v>
      </c>
      <c r="E2380" s="25">
        <v>569175.85</v>
      </c>
      <c r="F2380" s="21">
        <v>0</v>
      </c>
      <c r="G2380" s="22">
        <f t="shared" si="37"/>
        <v>185920.25</v>
      </c>
      <c r="H2380" s="21">
        <v>0</v>
      </c>
      <c r="I2380" s="21">
        <v>0</v>
      </c>
    </row>
    <row r="2381" spans="1:9" ht="15" x14ac:dyDescent="0.25">
      <c r="A2381" s="24" t="s">
        <v>2739</v>
      </c>
      <c r="B2381" s="20">
        <v>0</v>
      </c>
      <c r="C2381" s="21">
        <v>0</v>
      </c>
      <c r="D2381" s="25">
        <v>1400488.0999999996</v>
      </c>
      <c r="E2381" s="25">
        <v>1124476.1900000002</v>
      </c>
      <c r="F2381" s="21">
        <v>0</v>
      </c>
      <c r="G2381" s="22">
        <f t="shared" si="37"/>
        <v>276011.90999999945</v>
      </c>
      <c r="H2381" s="21">
        <v>0</v>
      </c>
      <c r="I2381" s="21">
        <v>0</v>
      </c>
    </row>
    <row r="2382" spans="1:9" ht="15" x14ac:dyDescent="0.25">
      <c r="A2382" s="24" t="s">
        <v>2740</v>
      </c>
      <c r="B2382" s="20">
        <v>0</v>
      </c>
      <c r="C2382" s="21">
        <v>0</v>
      </c>
      <c r="D2382" s="25">
        <v>795031.20000000007</v>
      </c>
      <c r="E2382" s="25">
        <v>553679.58999999985</v>
      </c>
      <c r="F2382" s="21">
        <v>0</v>
      </c>
      <c r="G2382" s="22">
        <f t="shared" si="37"/>
        <v>241351.61000000022</v>
      </c>
      <c r="H2382" s="21">
        <v>0</v>
      </c>
      <c r="I2382" s="21">
        <v>0</v>
      </c>
    </row>
    <row r="2383" spans="1:9" ht="15" x14ac:dyDescent="0.25">
      <c r="A2383" s="24" t="s">
        <v>2741</v>
      </c>
      <c r="B2383" s="20">
        <v>0</v>
      </c>
      <c r="C2383" s="21">
        <v>0</v>
      </c>
      <c r="D2383" s="25">
        <v>617713.50000000012</v>
      </c>
      <c r="E2383" s="25">
        <v>414315.93000000005</v>
      </c>
      <c r="F2383" s="21">
        <v>0</v>
      </c>
      <c r="G2383" s="22">
        <f t="shared" si="37"/>
        <v>203397.57000000007</v>
      </c>
      <c r="H2383" s="21">
        <v>0</v>
      </c>
      <c r="I2383" s="21">
        <v>0</v>
      </c>
    </row>
    <row r="2384" spans="1:9" ht="15" x14ac:dyDescent="0.25">
      <c r="A2384" s="24" t="s">
        <v>2742</v>
      </c>
      <c r="B2384" s="20">
        <v>0</v>
      </c>
      <c r="C2384" s="21">
        <v>0</v>
      </c>
      <c r="D2384" s="25">
        <v>461167.43000000005</v>
      </c>
      <c r="E2384" s="25">
        <v>361711.84999999986</v>
      </c>
      <c r="F2384" s="21">
        <v>0</v>
      </c>
      <c r="G2384" s="22">
        <f t="shared" si="37"/>
        <v>99455.580000000191</v>
      </c>
      <c r="H2384" s="21">
        <v>0</v>
      </c>
      <c r="I2384" s="21">
        <v>0</v>
      </c>
    </row>
    <row r="2385" spans="1:9" ht="15" x14ac:dyDescent="0.25">
      <c r="A2385" s="24" t="s">
        <v>2743</v>
      </c>
      <c r="B2385" s="20">
        <v>0</v>
      </c>
      <c r="C2385" s="21">
        <v>0</v>
      </c>
      <c r="D2385" s="25">
        <v>183502</v>
      </c>
      <c r="E2385" s="25">
        <v>92177.8</v>
      </c>
      <c r="F2385" s="21">
        <v>0</v>
      </c>
      <c r="G2385" s="22">
        <f t="shared" si="37"/>
        <v>91324.2</v>
      </c>
      <c r="H2385" s="21">
        <v>0</v>
      </c>
      <c r="I2385" s="21">
        <v>0</v>
      </c>
    </row>
    <row r="2386" spans="1:9" ht="15" x14ac:dyDescent="0.25">
      <c r="A2386" s="24" t="s">
        <v>2744</v>
      </c>
      <c r="B2386" s="20">
        <v>0</v>
      </c>
      <c r="C2386" s="21">
        <v>0</v>
      </c>
      <c r="D2386" s="25">
        <v>185529.29999999996</v>
      </c>
      <c r="E2386" s="25">
        <v>91009.299999999988</v>
      </c>
      <c r="F2386" s="21">
        <v>0</v>
      </c>
      <c r="G2386" s="22">
        <f t="shared" si="37"/>
        <v>94519.999999999971</v>
      </c>
      <c r="H2386" s="21">
        <v>0</v>
      </c>
      <c r="I2386" s="21">
        <v>0</v>
      </c>
    </row>
    <row r="2387" spans="1:9" ht="15" x14ac:dyDescent="0.25">
      <c r="A2387" s="24" t="s">
        <v>2745</v>
      </c>
      <c r="B2387" s="20">
        <v>0</v>
      </c>
      <c r="C2387" s="21">
        <v>0</v>
      </c>
      <c r="D2387" s="25">
        <v>186158.80000000002</v>
      </c>
      <c r="E2387" s="25">
        <v>130717.59999999999</v>
      </c>
      <c r="F2387" s="21">
        <v>0</v>
      </c>
      <c r="G2387" s="22">
        <f t="shared" si="37"/>
        <v>55441.200000000026</v>
      </c>
      <c r="H2387" s="21">
        <v>0</v>
      </c>
      <c r="I2387" s="21">
        <v>0</v>
      </c>
    </row>
    <row r="2388" spans="1:9" ht="15" x14ac:dyDescent="0.25">
      <c r="A2388" s="24" t="s">
        <v>2746</v>
      </c>
      <c r="B2388" s="20">
        <v>0</v>
      </c>
      <c r="C2388" s="21">
        <v>0</v>
      </c>
      <c r="D2388" s="25">
        <v>142621.6</v>
      </c>
      <c r="E2388" s="25">
        <v>128684.2</v>
      </c>
      <c r="F2388" s="21">
        <v>0</v>
      </c>
      <c r="G2388" s="22">
        <f t="shared" si="37"/>
        <v>13937.400000000009</v>
      </c>
      <c r="H2388" s="21">
        <v>0</v>
      </c>
      <c r="I2388" s="21">
        <v>0</v>
      </c>
    </row>
    <row r="2389" spans="1:9" ht="15" x14ac:dyDescent="0.25">
      <c r="A2389" s="24" t="s">
        <v>2747</v>
      </c>
      <c r="B2389" s="20">
        <v>0</v>
      </c>
      <c r="C2389" s="21">
        <v>0</v>
      </c>
      <c r="D2389" s="25">
        <v>113048.09999999999</v>
      </c>
      <c r="E2389" s="25">
        <v>83560.599999999991</v>
      </c>
      <c r="F2389" s="21">
        <v>0</v>
      </c>
      <c r="G2389" s="22">
        <f t="shared" si="37"/>
        <v>29487.5</v>
      </c>
      <c r="H2389" s="21">
        <v>0</v>
      </c>
      <c r="I2389" s="21">
        <v>0</v>
      </c>
    </row>
    <row r="2390" spans="1:9" ht="15" x14ac:dyDescent="0.25">
      <c r="A2390" s="24" t="s">
        <v>2748</v>
      </c>
      <c r="B2390" s="20">
        <v>0</v>
      </c>
      <c r="C2390" s="21">
        <v>0</v>
      </c>
      <c r="D2390" s="25">
        <v>152711</v>
      </c>
      <c r="E2390" s="25">
        <v>121852.09999999999</v>
      </c>
      <c r="F2390" s="21">
        <v>0</v>
      </c>
      <c r="G2390" s="22">
        <f t="shared" si="37"/>
        <v>30858.900000000009</v>
      </c>
      <c r="H2390" s="21">
        <v>0</v>
      </c>
      <c r="I2390" s="21">
        <v>0</v>
      </c>
    </row>
    <row r="2391" spans="1:9" ht="15" x14ac:dyDescent="0.25">
      <c r="A2391" s="24" t="s">
        <v>2749</v>
      </c>
      <c r="B2391" s="20">
        <v>0</v>
      </c>
      <c r="C2391" s="21">
        <v>0</v>
      </c>
      <c r="D2391" s="25">
        <v>141639.14000000001</v>
      </c>
      <c r="E2391" s="25">
        <v>110025.74</v>
      </c>
      <c r="F2391" s="21">
        <v>0</v>
      </c>
      <c r="G2391" s="22">
        <f t="shared" si="37"/>
        <v>31613.400000000009</v>
      </c>
      <c r="H2391" s="21">
        <v>0</v>
      </c>
      <c r="I2391" s="21">
        <v>0</v>
      </c>
    </row>
    <row r="2392" spans="1:9" ht="15" x14ac:dyDescent="0.25">
      <c r="A2392" s="24" t="s">
        <v>2750</v>
      </c>
      <c r="B2392" s="20">
        <v>0</v>
      </c>
      <c r="C2392" s="21">
        <v>0</v>
      </c>
      <c r="D2392" s="25">
        <v>145693.9</v>
      </c>
      <c r="E2392" s="25">
        <v>59420.800000000003</v>
      </c>
      <c r="F2392" s="21">
        <v>0</v>
      </c>
      <c r="G2392" s="22">
        <f t="shared" si="37"/>
        <v>86273.099999999991</v>
      </c>
      <c r="H2392" s="21">
        <v>0</v>
      </c>
      <c r="I2392" s="21">
        <v>0</v>
      </c>
    </row>
    <row r="2393" spans="1:9" ht="15" x14ac:dyDescent="0.25">
      <c r="A2393" s="24" t="s">
        <v>2751</v>
      </c>
      <c r="B2393" s="20">
        <v>0</v>
      </c>
      <c r="C2393" s="21">
        <v>0</v>
      </c>
      <c r="D2393" s="25">
        <v>841217.2000000003</v>
      </c>
      <c r="E2393" s="25">
        <v>583632.22000000009</v>
      </c>
      <c r="F2393" s="21">
        <v>0</v>
      </c>
      <c r="G2393" s="22">
        <f t="shared" si="37"/>
        <v>257584.98000000021</v>
      </c>
      <c r="H2393" s="21">
        <v>0</v>
      </c>
      <c r="I2393" s="21">
        <v>0</v>
      </c>
    </row>
    <row r="2394" spans="1:9" ht="15" x14ac:dyDescent="0.25">
      <c r="A2394" s="24" t="s">
        <v>2752</v>
      </c>
      <c r="B2394" s="20">
        <v>0</v>
      </c>
      <c r="C2394" s="21">
        <v>0</v>
      </c>
      <c r="D2394" s="25">
        <v>132077.54999999999</v>
      </c>
      <c r="E2394" s="25">
        <v>107585.35</v>
      </c>
      <c r="F2394" s="21">
        <v>0</v>
      </c>
      <c r="G2394" s="22">
        <f t="shared" si="37"/>
        <v>24492.199999999983</v>
      </c>
      <c r="H2394" s="21">
        <v>0</v>
      </c>
      <c r="I2394" s="21">
        <v>0</v>
      </c>
    </row>
    <row r="2395" spans="1:9" ht="15" x14ac:dyDescent="0.25">
      <c r="A2395" s="24" t="s">
        <v>2753</v>
      </c>
      <c r="B2395" s="20">
        <v>0</v>
      </c>
      <c r="C2395" s="21">
        <v>0</v>
      </c>
      <c r="D2395" s="25">
        <v>142120</v>
      </c>
      <c r="E2395" s="25">
        <v>137855.5</v>
      </c>
      <c r="F2395" s="21">
        <v>0</v>
      </c>
      <c r="G2395" s="22">
        <f t="shared" si="37"/>
        <v>4264.5</v>
      </c>
      <c r="H2395" s="21">
        <v>0</v>
      </c>
      <c r="I2395" s="21">
        <v>0</v>
      </c>
    </row>
    <row r="2396" spans="1:9" ht="15" x14ac:dyDescent="0.25">
      <c r="A2396" s="24" t="s">
        <v>2754</v>
      </c>
      <c r="B2396" s="20">
        <v>0</v>
      </c>
      <c r="C2396" s="21">
        <v>0</v>
      </c>
      <c r="D2396" s="25">
        <v>144753.4</v>
      </c>
      <c r="E2396" s="25">
        <v>113471.7</v>
      </c>
      <c r="F2396" s="21">
        <v>0</v>
      </c>
      <c r="G2396" s="22">
        <f t="shared" si="37"/>
        <v>31281.699999999997</v>
      </c>
      <c r="H2396" s="21">
        <v>0</v>
      </c>
      <c r="I2396" s="21">
        <v>0</v>
      </c>
    </row>
    <row r="2397" spans="1:9" ht="15" x14ac:dyDescent="0.25">
      <c r="A2397" s="24" t="s">
        <v>2755</v>
      </c>
      <c r="B2397" s="20">
        <v>0</v>
      </c>
      <c r="C2397" s="21">
        <v>0</v>
      </c>
      <c r="D2397" s="25">
        <v>130917.6</v>
      </c>
      <c r="E2397" s="25">
        <v>78802.7</v>
      </c>
      <c r="F2397" s="21">
        <v>0</v>
      </c>
      <c r="G2397" s="22">
        <f t="shared" si="37"/>
        <v>52114.900000000009</v>
      </c>
      <c r="H2397" s="21">
        <v>0</v>
      </c>
      <c r="I2397" s="21">
        <v>0</v>
      </c>
    </row>
    <row r="2398" spans="1:9" ht="15" x14ac:dyDescent="0.25">
      <c r="A2398" s="24" t="s">
        <v>2756</v>
      </c>
      <c r="B2398" s="20">
        <v>0</v>
      </c>
      <c r="C2398" s="21">
        <v>0</v>
      </c>
      <c r="D2398" s="25">
        <v>905534.3</v>
      </c>
      <c r="E2398" s="25">
        <v>639784.46999999986</v>
      </c>
      <c r="F2398" s="21">
        <v>0</v>
      </c>
      <c r="G2398" s="22">
        <f t="shared" si="37"/>
        <v>265749.83000000019</v>
      </c>
      <c r="H2398" s="21">
        <v>0</v>
      </c>
      <c r="I2398" s="21">
        <v>0</v>
      </c>
    </row>
    <row r="2399" spans="1:9" ht="15" x14ac:dyDescent="0.25">
      <c r="A2399" s="24" t="s">
        <v>2757</v>
      </c>
      <c r="B2399" s="20">
        <v>0</v>
      </c>
      <c r="C2399" s="21">
        <v>0</v>
      </c>
      <c r="D2399" s="25">
        <v>157397.90000000002</v>
      </c>
      <c r="E2399" s="25">
        <v>124578.4</v>
      </c>
      <c r="F2399" s="21">
        <v>0</v>
      </c>
      <c r="G2399" s="22">
        <f t="shared" si="37"/>
        <v>32819.500000000029</v>
      </c>
      <c r="H2399" s="21">
        <v>0</v>
      </c>
      <c r="I2399" s="21">
        <v>0</v>
      </c>
    </row>
    <row r="2400" spans="1:9" ht="15" x14ac:dyDescent="0.25">
      <c r="A2400" s="24" t="s">
        <v>2758</v>
      </c>
      <c r="B2400" s="20">
        <v>0</v>
      </c>
      <c r="C2400" s="21">
        <v>0</v>
      </c>
      <c r="D2400" s="25">
        <v>142245.4</v>
      </c>
      <c r="E2400" s="25">
        <v>102541.2</v>
      </c>
      <c r="F2400" s="21">
        <v>0</v>
      </c>
      <c r="G2400" s="22">
        <f t="shared" si="37"/>
        <v>39704.199999999997</v>
      </c>
      <c r="H2400" s="21">
        <v>0</v>
      </c>
      <c r="I2400" s="21">
        <v>0</v>
      </c>
    </row>
    <row r="2401" spans="1:9" ht="15" x14ac:dyDescent="0.25">
      <c r="A2401" s="24" t="s">
        <v>2759</v>
      </c>
      <c r="B2401" s="20">
        <v>0</v>
      </c>
      <c r="C2401" s="21">
        <v>0</v>
      </c>
      <c r="D2401" s="25">
        <v>814183.10000000009</v>
      </c>
      <c r="E2401" s="25">
        <v>571774.95000000007</v>
      </c>
      <c r="F2401" s="21">
        <v>0</v>
      </c>
      <c r="G2401" s="22">
        <f t="shared" si="37"/>
        <v>242408.15000000002</v>
      </c>
      <c r="H2401" s="21">
        <v>0</v>
      </c>
      <c r="I2401" s="21">
        <v>0</v>
      </c>
    </row>
    <row r="2402" spans="1:9" ht="15" x14ac:dyDescent="0.25">
      <c r="A2402" s="24" t="s">
        <v>2760</v>
      </c>
      <c r="B2402" s="20">
        <v>0</v>
      </c>
      <c r="C2402" s="21">
        <v>0</v>
      </c>
      <c r="D2402" s="25">
        <v>43504.520000000004</v>
      </c>
      <c r="E2402" s="25">
        <v>33844.32</v>
      </c>
      <c r="F2402" s="21">
        <v>0</v>
      </c>
      <c r="G2402" s="22">
        <f t="shared" si="37"/>
        <v>9660.2000000000044</v>
      </c>
      <c r="H2402" s="21">
        <v>0</v>
      </c>
      <c r="I2402" s="21">
        <v>0</v>
      </c>
    </row>
    <row r="2403" spans="1:9" ht="15" x14ac:dyDescent="0.25">
      <c r="A2403" s="24" t="s">
        <v>2761</v>
      </c>
      <c r="B2403" s="20">
        <v>0</v>
      </c>
      <c r="C2403" s="21">
        <v>0</v>
      </c>
      <c r="D2403" s="25">
        <v>345866.9</v>
      </c>
      <c r="E2403" s="25">
        <v>193299.66999999995</v>
      </c>
      <c r="F2403" s="21">
        <v>0</v>
      </c>
      <c r="G2403" s="22">
        <f t="shared" si="37"/>
        <v>152567.23000000007</v>
      </c>
      <c r="H2403" s="21">
        <v>0</v>
      </c>
      <c r="I2403" s="21">
        <v>0</v>
      </c>
    </row>
    <row r="2404" spans="1:9" ht="15" x14ac:dyDescent="0.25">
      <c r="A2404" s="24" t="s">
        <v>2762</v>
      </c>
      <c r="B2404" s="20">
        <v>0</v>
      </c>
      <c r="C2404" s="21">
        <v>0</v>
      </c>
      <c r="D2404" s="25">
        <v>9174.1</v>
      </c>
      <c r="E2404" s="25">
        <v>8537.2000000000007</v>
      </c>
      <c r="F2404" s="21">
        <v>0</v>
      </c>
      <c r="G2404" s="22">
        <f t="shared" si="37"/>
        <v>636.89999999999964</v>
      </c>
      <c r="H2404" s="21">
        <v>0</v>
      </c>
      <c r="I2404" s="21">
        <v>0</v>
      </c>
    </row>
    <row r="2405" spans="1:9" ht="15" x14ac:dyDescent="0.25">
      <c r="A2405" s="24" t="s">
        <v>2763</v>
      </c>
      <c r="B2405" s="20">
        <v>0</v>
      </c>
      <c r="C2405" s="21">
        <v>0</v>
      </c>
      <c r="D2405" s="25">
        <v>6195.4</v>
      </c>
      <c r="E2405" s="25">
        <v>6046.4</v>
      </c>
      <c r="F2405" s="21">
        <v>0</v>
      </c>
      <c r="G2405" s="22">
        <f t="shared" si="37"/>
        <v>149</v>
      </c>
      <c r="H2405" s="21">
        <v>0</v>
      </c>
      <c r="I2405" s="21">
        <v>0</v>
      </c>
    </row>
    <row r="2406" spans="1:9" ht="15" x14ac:dyDescent="0.25">
      <c r="A2406" s="24" t="s">
        <v>2764</v>
      </c>
      <c r="B2406" s="20">
        <v>0</v>
      </c>
      <c r="C2406" s="21">
        <v>0</v>
      </c>
      <c r="D2406" s="25">
        <v>818441.89999999979</v>
      </c>
      <c r="E2406" s="25">
        <v>675774.58999999985</v>
      </c>
      <c r="F2406" s="21">
        <v>0</v>
      </c>
      <c r="G2406" s="22">
        <f t="shared" si="37"/>
        <v>142667.30999999994</v>
      </c>
      <c r="H2406" s="21">
        <v>0</v>
      </c>
      <c r="I2406" s="21">
        <v>0</v>
      </c>
    </row>
    <row r="2407" spans="1:9" ht="15" x14ac:dyDescent="0.25">
      <c r="A2407" s="24" t="s">
        <v>2765</v>
      </c>
      <c r="B2407" s="20">
        <v>0</v>
      </c>
      <c r="C2407" s="21">
        <v>0</v>
      </c>
      <c r="D2407" s="25">
        <v>1152965.0999999992</v>
      </c>
      <c r="E2407" s="25">
        <v>638701.4</v>
      </c>
      <c r="F2407" s="21">
        <v>0</v>
      </c>
      <c r="G2407" s="22">
        <f t="shared" si="37"/>
        <v>514263.69999999914</v>
      </c>
      <c r="H2407" s="21">
        <v>0</v>
      </c>
      <c r="I2407" s="21">
        <v>0</v>
      </c>
    </row>
    <row r="2408" spans="1:9" ht="15" x14ac:dyDescent="0.25">
      <c r="A2408" s="24" t="s">
        <v>2766</v>
      </c>
      <c r="B2408" s="20">
        <v>0</v>
      </c>
      <c r="C2408" s="21">
        <v>0</v>
      </c>
      <c r="D2408" s="25">
        <v>67569.7</v>
      </c>
      <c r="E2408" s="25">
        <v>23480.65</v>
      </c>
      <c r="F2408" s="21">
        <v>0</v>
      </c>
      <c r="G2408" s="22">
        <f t="shared" si="37"/>
        <v>44089.049999999996</v>
      </c>
      <c r="H2408" s="21">
        <v>0</v>
      </c>
      <c r="I2408" s="21">
        <v>0</v>
      </c>
    </row>
    <row r="2409" spans="1:9" ht="15" x14ac:dyDescent="0.25">
      <c r="A2409" s="24" t="s">
        <v>2767</v>
      </c>
      <c r="B2409" s="20">
        <v>0</v>
      </c>
      <c r="C2409" s="21">
        <v>0</v>
      </c>
      <c r="D2409" s="25">
        <v>130541.40000000001</v>
      </c>
      <c r="E2409" s="25">
        <v>97631.94</v>
      </c>
      <c r="F2409" s="21">
        <v>0</v>
      </c>
      <c r="G2409" s="22">
        <f t="shared" si="37"/>
        <v>32909.460000000006</v>
      </c>
      <c r="H2409" s="21">
        <v>0</v>
      </c>
      <c r="I2409" s="21">
        <v>0</v>
      </c>
    </row>
    <row r="2410" spans="1:9" ht="15" x14ac:dyDescent="0.25">
      <c r="A2410" s="24" t="s">
        <v>2768</v>
      </c>
      <c r="B2410" s="20">
        <v>0</v>
      </c>
      <c r="C2410" s="21">
        <v>0</v>
      </c>
      <c r="D2410" s="25">
        <v>19228</v>
      </c>
      <c r="E2410" s="25">
        <v>0</v>
      </c>
      <c r="F2410" s="21">
        <v>0</v>
      </c>
      <c r="G2410" s="22">
        <f t="shared" si="37"/>
        <v>19228</v>
      </c>
      <c r="H2410" s="21">
        <v>0</v>
      </c>
      <c r="I2410" s="21">
        <v>0</v>
      </c>
    </row>
    <row r="2411" spans="1:9" ht="15" x14ac:dyDescent="0.25">
      <c r="A2411" s="24" t="s">
        <v>2769</v>
      </c>
      <c r="B2411" s="20">
        <v>0</v>
      </c>
      <c r="C2411" s="21">
        <v>0</v>
      </c>
      <c r="D2411" s="25">
        <v>621881.41999999993</v>
      </c>
      <c r="E2411" s="25">
        <v>576329.12</v>
      </c>
      <c r="F2411" s="21">
        <v>0</v>
      </c>
      <c r="G2411" s="22">
        <f t="shared" si="37"/>
        <v>45552.29999999993</v>
      </c>
      <c r="H2411" s="21">
        <v>0</v>
      </c>
      <c r="I2411" s="21">
        <v>0</v>
      </c>
    </row>
    <row r="2412" spans="1:9" ht="15" x14ac:dyDescent="0.25">
      <c r="A2412" s="24" t="s">
        <v>2770</v>
      </c>
      <c r="B2412" s="20">
        <v>0</v>
      </c>
      <c r="C2412" s="21">
        <v>0</v>
      </c>
      <c r="D2412" s="25">
        <v>603213</v>
      </c>
      <c r="E2412" s="25">
        <v>514310.42000000016</v>
      </c>
      <c r="F2412" s="21">
        <v>0</v>
      </c>
      <c r="G2412" s="22">
        <f t="shared" si="37"/>
        <v>88902.579999999842</v>
      </c>
      <c r="H2412" s="21">
        <v>0</v>
      </c>
      <c r="I2412" s="21">
        <v>0</v>
      </c>
    </row>
    <row r="2413" spans="1:9" ht="15" x14ac:dyDescent="0.25">
      <c r="A2413" s="24" t="s">
        <v>2771</v>
      </c>
      <c r="B2413" s="20">
        <v>0</v>
      </c>
      <c r="C2413" s="21">
        <v>0</v>
      </c>
      <c r="D2413" s="25">
        <v>665610.29999999981</v>
      </c>
      <c r="E2413" s="25">
        <v>498656.6999999999</v>
      </c>
      <c r="F2413" s="21">
        <v>0</v>
      </c>
      <c r="G2413" s="22">
        <f t="shared" si="37"/>
        <v>166953.59999999992</v>
      </c>
      <c r="H2413" s="21">
        <v>0</v>
      </c>
      <c r="I2413" s="21">
        <v>0</v>
      </c>
    </row>
    <row r="2414" spans="1:9" ht="15" x14ac:dyDescent="0.25">
      <c r="A2414" s="24" t="s">
        <v>2772</v>
      </c>
      <c r="B2414" s="20">
        <v>0</v>
      </c>
      <c r="C2414" s="21">
        <v>0</v>
      </c>
      <c r="D2414" s="25">
        <v>473886.6</v>
      </c>
      <c r="E2414" s="25">
        <v>353511.56000000006</v>
      </c>
      <c r="F2414" s="21">
        <v>0</v>
      </c>
      <c r="G2414" s="22">
        <f t="shared" si="37"/>
        <v>120375.03999999992</v>
      </c>
      <c r="H2414" s="21">
        <v>0</v>
      </c>
      <c r="I2414" s="21">
        <v>0</v>
      </c>
    </row>
    <row r="2415" spans="1:9" ht="15" x14ac:dyDescent="0.25">
      <c r="A2415" s="24" t="s">
        <v>2773</v>
      </c>
      <c r="B2415" s="20">
        <v>0</v>
      </c>
      <c r="C2415" s="21">
        <v>0</v>
      </c>
      <c r="D2415" s="25">
        <v>841340.10000000021</v>
      </c>
      <c r="E2415" s="25">
        <v>609149.59999999974</v>
      </c>
      <c r="F2415" s="21">
        <v>0</v>
      </c>
      <c r="G2415" s="22">
        <f t="shared" si="37"/>
        <v>232190.50000000047</v>
      </c>
      <c r="H2415" s="21">
        <v>0</v>
      </c>
      <c r="I2415" s="21">
        <v>0</v>
      </c>
    </row>
    <row r="2416" spans="1:9" ht="15" x14ac:dyDescent="0.25">
      <c r="A2416" s="24" t="s">
        <v>2774</v>
      </c>
      <c r="B2416" s="20">
        <v>0</v>
      </c>
      <c r="C2416" s="21">
        <v>0</v>
      </c>
      <c r="D2416" s="25">
        <v>430977.91000000003</v>
      </c>
      <c r="E2416" s="25">
        <v>313251.00999999995</v>
      </c>
      <c r="F2416" s="21">
        <v>0</v>
      </c>
      <c r="G2416" s="22">
        <f t="shared" si="37"/>
        <v>117726.90000000008</v>
      </c>
      <c r="H2416" s="21">
        <v>0</v>
      </c>
      <c r="I2416" s="21">
        <v>0</v>
      </c>
    </row>
    <row r="2417" spans="1:9" ht="15" x14ac:dyDescent="0.25">
      <c r="A2417" s="24" t="s">
        <v>2775</v>
      </c>
      <c r="B2417" s="20">
        <v>0</v>
      </c>
      <c r="C2417" s="21">
        <v>0</v>
      </c>
      <c r="D2417" s="25">
        <v>771084.59999999986</v>
      </c>
      <c r="E2417" s="25">
        <v>667816.39999999967</v>
      </c>
      <c r="F2417" s="21">
        <v>0</v>
      </c>
      <c r="G2417" s="22">
        <f t="shared" si="37"/>
        <v>103268.20000000019</v>
      </c>
      <c r="H2417" s="21">
        <v>0</v>
      </c>
      <c r="I2417" s="21">
        <v>0</v>
      </c>
    </row>
    <row r="2418" spans="1:9" ht="15" x14ac:dyDescent="0.25">
      <c r="A2418" s="24" t="s">
        <v>2776</v>
      </c>
      <c r="B2418" s="20">
        <v>0</v>
      </c>
      <c r="C2418" s="21">
        <v>0</v>
      </c>
      <c r="D2418" s="25">
        <v>421172.39999999991</v>
      </c>
      <c r="E2418" s="25">
        <v>378895.49999999994</v>
      </c>
      <c r="F2418" s="21">
        <v>0</v>
      </c>
      <c r="G2418" s="22">
        <f t="shared" si="37"/>
        <v>42276.899999999965</v>
      </c>
      <c r="H2418" s="21">
        <v>0</v>
      </c>
      <c r="I2418" s="21">
        <v>0</v>
      </c>
    </row>
    <row r="2419" spans="1:9" ht="15" x14ac:dyDescent="0.25">
      <c r="A2419" s="24" t="s">
        <v>2777</v>
      </c>
      <c r="B2419" s="20">
        <v>0</v>
      </c>
      <c r="C2419" s="21">
        <v>0</v>
      </c>
      <c r="D2419" s="25">
        <v>402464.69999999995</v>
      </c>
      <c r="E2419" s="25">
        <v>313465.4599999999</v>
      </c>
      <c r="F2419" s="21">
        <v>0</v>
      </c>
      <c r="G2419" s="22">
        <f t="shared" si="37"/>
        <v>88999.240000000049</v>
      </c>
      <c r="H2419" s="21">
        <v>0</v>
      </c>
      <c r="I2419" s="21">
        <v>0</v>
      </c>
    </row>
    <row r="2420" spans="1:9" ht="15" x14ac:dyDescent="0.25">
      <c r="A2420" s="24" t="s">
        <v>2778</v>
      </c>
      <c r="B2420" s="20">
        <v>0</v>
      </c>
      <c r="C2420" s="21">
        <v>0</v>
      </c>
      <c r="D2420" s="25">
        <v>755890.29999999993</v>
      </c>
      <c r="E2420" s="25">
        <v>608421.24</v>
      </c>
      <c r="F2420" s="21">
        <v>0</v>
      </c>
      <c r="G2420" s="22">
        <f t="shared" si="37"/>
        <v>147469.05999999994</v>
      </c>
      <c r="H2420" s="21">
        <v>0</v>
      </c>
      <c r="I2420" s="21">
        <v>0</v>
      </c>
    </row>
    <row r="2421" spans="1:9" ht="15" x14ac:dyDescent="0.25">
      <c r="A2421" s="24" t="s">
        <v>2779</v>
      </c>
      <c r="B2421" s="20">
        <v>0</v>
      </c>
      <c r="C2421" s="21">
        <v>0</v>
      </c>
      <c r="D2421" s="25">
        <v>848080.20000000019</v>
      </c>
      <c r="E2421" s="25">
        <v>562346.96000000008</v>
      </c>
      <c r="F2421" s="21">
        <v>0</v>
      </c>
      <c r="G2421" s="22">
        <f t="shared" si="37"/>
        <v>285733.24000000011</v>
      </c>
      <c r="H2421" s="21">
        <v>0</v>
      </c>
      <c r="I2421" s="21">
        <v>0</v>
      </c>
    </row>
    <row r="2422" spans="1:9" ht="15" x14ac:dyDescent="0.25">
      <c r="A2422" s="24" t="s">
        <v>2780</v>
      </c>
      <c r="B2422" s="20">
        <v>0</v>
      </c>
      <c r="C2422" s="21">
        <v>0</v>
      </c>
      <c r="D2422" s="25">
        <v>484817.3</v>
      </c>
      <c r="E2422" s="25">
        <v>378756.23999999993</v>
      </c>
      <c r="F2422" s="21">
        <v>0</v>
      </c>
      <c r="G2422" s="22">
        <f t="shared" si="37"/>
        <v>106061.06000000006</v>
      </c>
      <c r="H2422" s="21">
        <v>0</v>
      </c>
      <c r="I2422" s="21">
        <v>0</v>
      </c>
    </row>
    <row r="2423" spans="1:9" ht="15" x14ac:dyDescent="0.25">
      <c r="A2423" s="24" t="s">
        <v>2781</v>
      </c>
      <c r="B2423" s="20">
        <v>0</v>
      </c>
      <c r="C2423" s="21">
        <v>0</v>
      </c>
      <c r="D2423" s="25">
        <v>111271.6</v>
      </c>
      <c r="E2423" s="25">
        <v>14506.6</v>
      </c>
      <c r="F2423" s="21">
        <v>0</v>
      </c>
      <c r="G2423" s="22">
        <f t="shared" si="37"/>
        <v>96765</v>
      </c>
      <c r="H2423" s="21">
        <v>0</v>
      </c>
      <c r="I2423" s="21">
        <v>0</v>
      </c>
    </row>
    <row r="2424" spans="1:9" ht="15" x14ac:dyDescent="0.25">
      <c r="A2424" s="24" t="s">
        <v>2782</v>
      </c>
      <c r="B2424" s="20">
        <v>0</v>
      </c>
      <c r="C2424" s="21">
        <v>0</v>
      </c>
      <c r="D2424" s="25">
        <v>89410.199999999983</v>
      </c>
      <c r="E2424" s="25">
        <v>55319.899999999994</v>
      </c>
      <c r="F2424" s="21">
        <v>0</v>
      </c>
      <c r="G2424" s="22">
        <f t="shared" si="37"/>
        <v>34090.299999999988</v>
      </c>
      <c r="H2424" s="21">
        <v>0</v>
      </c>
      <c r="I2424" s="21">
        <v>0</v>
      </c>
    </row>
    <row r="2425" spans="1:9" ht="15" x14ac:dyDescent="0.25">
      <c r="A2425" s="24" t="s">
        <v>2783</v>
      </c>
      <c r="B2425" s="20">
        <v>0</v>
      </c>
      <c r="C2425" s="21">
        <v>0</v>
      </c>
      <c r="D2425" s="25">
        <v>73986</v>
      </c>
      <c r="E2425" s="25">
        <v>4416</v>
      </c>
      <c r="F2425" s="21">
        <v>0</v>
      </c>
      <c r="G2425" s="22">
        <f t="shared" si="37"/>
        <v>69570</v>
      </c>
      <c r="H2425" s="21">
        <v>0</v>
      </c>
      <c r="I2425" s="21">
        <v>0</v>
      </c>
    </row>
    <row r="2426" spans="1:9" ht="15" x14ac:dyDescent="0.25">
      <c r="A2426" s="24" t="s">
        <v>2784</v>
      </c>
      <c r="B2426" s="20">
        <v>0</v>
      </c>
      <c r="C2426" s="21">
        <v>0</v>
      </c>
      <c r="D2426" s="25">
        <v>22467.5</v>
      </c>
      <c r="E2426" s="25">
        <v>0</v>
      </c>
      <c r="F2426" s="21">
        <v>0</v>
      </c>
      <c r="G2426" s="22">
        <f t="shared" si="37"/>
        <v>22467.5</v>
      </c>
      <c r="H2426" s="21">
        <v>0</v>
      </c>
      <c r="I2426" s="21">
        <v>0</v>
      </c>
    </row>
    <row r="2427" spans="1:9" ht="15" x14ac:dyDescent="0.25">
      <c r="A2427" s="24" t="s">
        <v>2785</v>
      </c>
      <c r="B2427" s="20">
        <v>0</v>
      </c>
      <c r="C2427" s="21">
        <v>0</v>
      </c>
      <c r="D2427" s="25">
        <v>118419.40000000001</v>
      </c>
      <c r="E2427" s="25">
        <v>10098</v>
      </c>
      <c r="F2427" s="21">
        <v>0</v>
      </c>
      <c r="G2427" s="22">
        <f t="shared" si="37"/>
        <v>108321.40000000001</v>
      </c>
      <c r="H2427" s="21">
        <v>0</v>
      </c>
      <c r="I2427" s="21">
        <v>0</v>
      </c>
    </row>
    <row r="2428" spans="1:9" ht="15" x14ac:dyDescent="0.25">
      <c r="A2428" s="24" t="s">
        <v>2786</v>
      </c>
      <c r="B2428" s="20">
        <v>0</v>
      </c>
      <c r="C2428" s="21">
        <v>0</v>
      </c>
      <c r="D2428" s="25">
        <v>90977.700000000012</v>
      </c>
      <c r="E2428" s="25">
        <v>20258.399999999998</v>
      </c>
      <c r="F2428" s="21">
        <v>0</v>
      </c>
      <c r="G2428" s="22">
        <f t="shared" si="37"/>
        <v>70719.300000000017</v>
      </c>
      <c r="H2428" s="21">
        <v>0</v>
      </c>
      <c r="I2428" s="21">
        <v>0</v>
      </c>
    </row>
    <row r="2429" spans="1:9" ht="15" x14ac:dyDescent="0.25">
      <c r="A2429" s="24" t="s">
        <v>2787</v>
      </c>
      <c r="B2429" s="20">
        <v>0</v>
      </c>
      <c r="C2429" s="21">
        <v>0</v>
      </c>
      <c r="D2429" s="25">
        <v>84561.4</v>
      </c>
      <c r="E2429" s="25">
        <v>3881</v>
      </c>
      <c r="F2429" s="21">
        <v>0</v>
      </c>
      <c r="G2429" s="22">
        <f t="shared" si="37"/>
        <v>80680.399999999994</v>
      </c>
      <c r="H2429" s="21">
        <v>0</v>
      </c>
      <c r="I2429" s="21">
        <v>0</v>
      </c>
    </row>
    <row r="2430" spans="1:9" ht="15" x14ac:dyDescent="0.25">
      <c r="A2430" s="24" t="s">
        <v>2788</v>
      </c>
      <c r="B2430" s="20">
        <v>0</v>
      </c>
      <c r="C2430" s="21">
        <v>0</v>
      </c>
      <c r="D2430" s="25">
        <v>72460.299999999988</v>
      </c>
      <c r="E2430" s="25">
        <v>21564.1</v>
      </c>
      <c r="F2430" s="21">
        <v>0</v>
      </c>
      <c r="G2430" s="22">
        <f t="shared" si="37"/>
        <v>50896.19999999999</v>
      </c>
      <c r="H2430" s="21">
        <v>0</v>
      </c>
      <c r="I2430" s="21">
        <v>0</v>
      </c>
    </row>
    <row r="2431" spans="1:9" ht="15" x14ac:dyDescent="0.25">
      <c r="A2431" s="24" t="s">
        <v>2789</v>
      </c>
      <c r="B2431" s="20">
        <v>0</v>
      </c>
      <c r="C2431" s="21">
        <v>0</v>
      </c>
      <c r="D2431" s="25">
        <v>318780.09999999992</v>
      </c>
      <c r="E2431" s="25">
        <v>152090</v>
      </c>
      <c r="F2431" s="21">
        <v>0</v>
      </c>
      <c r="G2431" s="22">
        <f t="shared" si="37"/>
        <v>166690.09999999992</v>
      </c>
      <c r="H2431" s="21">
        <v>0</v>
      </c>
      <c r="I2431" s="21">
        <v>0</v>
      </c>
    </row>
    <row r="2432" spans="1:9" ht="15" x14ac:dyDescent="0.25">
      <c r="A2432" s="24" t="s">
        <v>2790</v>
      </c>
      <c r="B2432" s="20">
        <v>0</v>
      </c>
      <c r="C2432" s="21">
        <v>0</v>
      </c>
      <c r="D2432" s="25">
        <v>17367.900000000001</v>
      </c>
      <c r="E2432" s="25">
        <v>0</v>
      </c>
      <c r="F2432" s="21">
        <v>0</v>
      </c>
      <c r="G2432" s="22">
        <f t="shared" si="37"/>
        <v>17367.900000000001</v>
      </c>
      <c r="H2432" s="21">
        <v>0</v>
      </c>
      <c r="I2432" s="21">
        <v>0</v>
      </c>
    </row>
    <row r="2433" spans="1:9" ht="15" x14ac:dyDescent="0.25">
      <c r="A2433" s="24" t="s">
        <v>2791</v>
      </c>
      <c r="B2433" s="20">
        <v>0</v>
      </c>
      <c r="C2433" s="21">
        <v>0</v>
      </c>
      <c r="D2433" s="25">
        <v>58499.100000000006</v>
      </c>
      <c r="E2433" s="25">
        <v>26463.279999999999</v>
      </c>
      <c r="F2433" s="21">
        <v>0</v>
      </c>
      <c r="G2433" s="22">
        <f t="shared" si="37"/>
        <v>32035.820000000007</v>
      </c>
      <c r="H2433" s="21">
        <v>0</v>
      </c>
      <c r="I2433" s="21">
        <v>0</v>
      </c>
    </row>
    <row r="2434" spans="1:9" ht="15" x14ac:dyDescent="0.25">
      <c r="A2434" s="24" t="s">
        <v>2792</v>
      </c>
      <c r="B2434" s="20">
        <v>0</v>
      </c>
      <c r="C2434" s="21">
        <v>0</v>
      </c>
      <c r="D2434" s="25">
        <v>48758.1</v>
      </c>
      <c r="E2434" s="25">
        <v>23399.1</v>
      </c>
      <c r="F2434" s="21">
        <v>0</v>
      </c>
      <c r="G2434" s="22">
        <f t="shared" si="37"/>
        <v>25359</v>
      </c>
      <c r="H2434" s="21">
        <v>0</v>
      </c>
      <c r="I2434" s="21">
        <v>0</v>
      </c>
    </row>
    <row r="2435" spans="1:9" ht="15" x14ac:dyDescent="0.25">
      <c r="A2435" s="24" t="s">
        <v>2793</v>
      </c>
      <c r="B2435" s="20">
        <v>0</v>
      </c>
      <c r="C2435" s="21">
        <v>0</v>
      </c>
      <c r="D2435" s="25">
        <v>31767.999999999996</v>
      </c>
      <c r="E2435" s="25">
        <v>24372.799999999996</v>
      </c>
      <c r="F2435" s="21">
        <v>0</v>
      </c>
      <c r="G2435" s="22">
        <f t="shared" ref="G2435:G2498" si="38">D2435-E2435</f>
        <v>7395.2000000000007</v>
      </c>
      <c r="H2435" s="21">
        <v>0</v>
      </c>
      <c r="I2435" s="21">
        <v>0</v>
      </c>
    </row>
    <row r="2436" spans="1:9" ht="15" x14ac:dyDescent="0.25">
      <c r="A2436" s="24" t="s">
        <v>2794</v>
      </c>
      <c r="B2436" s="20">
        <v>0</v>
      </c>
      <c r="C2436" s="21">
        <v>0</v>
      </c>
      <c r="D2436" s="25">
        <v>42406.1</v>
      </c>
      <c r="E2436" s="25">
        <v>14588.2</v>
      </c>
      <c r="F2436" s="21">
        <v>0</v>
      </c>
      <c r="G2436" s="22">
        <f t="shared" si="38"/>
        <v>27817.899999999998</v>
      </c>
      <c r="H2436" s="21">
        <v>0</v>
      </c>
      <c r="I2436" s="21">
        <v>0</v>
      </c>
    </row>
    <row r="2437" spans="1:9" ht="15" x14ac:dyDescent="0.25">
      <c r="A2437" s="24" t="s">
        <v>2795</v>
      </c>
      <c r="B2437" s="20">
        <v>0</v>
      </c>
      <c r="C2437" s="21">
        <v>0</v>
      </c>
      <c r="D2437" s="25">
        <v>66462</v>
      </c>
      <c r="E2437" s="25">
        <v>44212.2</v>
      </c>
      <c r="F2437" s="21">
        <v>0</v>
      </c>
      <c r="G2437" s="22">
        <f t="shared" si="38"/>
        <v>22249.800000000003</v>
      </c>
      <c r="H2437" s="21">
        <v>0</v>
      </c>
      <c r="I2437" s="21">
        <v>0</v>
      </c>
    </row>
    <row r="2438" spans="1:9" ht="15" x14ac:dyDescent="0.25">
      <c r="A2438" s="24" t="s">
        <v>2796</v>
      </c>
      <c r="B2438" s="20">
        <v>0</v>
      </c>
      <c r="C2438" s="21">
        <v>0</v>
      </c>
      <c r="D2438" s="25">
        <v>9028.7999999999993</v>
      </c>
      <c r="E2438" s="25">
        <v>0</v>
      </c>
      <c r="F2438" s="21">
        <v>0</v>
      </c>
      <c r="G2438" s="22">
        <f t="shared" si="38"/>
        <v>9028.7999999999993</v>
      </c>
      <c r="H2438" s="21">
        <v>0</v>
      </c>
      <c r="I2438" s="21">
        <v>0</v>
      </c>
    </row>
    <row r="2439" spans="1:9" ht="15" x14ac:dyDescent="0.25">
      <c r="A2439" s="24" t="s">
        <v>2797</v>
      </c>
      <c r="B2439" s="20">
        <v>0</v>
      </c>
      <c r="C2439" s="21">
        <v>0</v>
      </c>
      <c r="D2439" s="25">
        <v>1271718.7200000002</v>
      </c>
      <c r="E2439" s="25">
        <v>991147.09</v>
      </c>
      <c r="F2439" s="21">
        <v>0</v>
      </c>
      <c r="G2439" s="22">
        <f t="shared" si="38"/>
        <v>280571.63000000024</v>
      </c>
      <c r="H2439" s="21">
        <v>0</v>
      </c>
      <c r="I2439" s="21">
        <v>0</v>
      </c>
    </row>
    <row r="2440" spans="1:9" ht="15" x14ac:dyDescent="0.25">
      <c r="A2440" s="24" t="s">
        <v>2798</v>
      </c>
      <c r="B2440" s="20">
        <v>0</v>
      </c>
      <c r="C2440" s="21">
        <v>0</v>
      </c>
      <c r="D2440" s="25">
        <v>750838.27999999991</v>
      </c>
      <c r="E2440" s="25">
        <v>561110.61000000022</v>
      </c>
      <c r="F2440" s="21">
        <v>0</v>
      </c>
      <c r="G2440" s="22">
        <f t="shared" si="38"/>
        <v>189727.66999999969</v>
      </c>
      <c r="H2440" s="21">
        <v>0</v>
      </c>
      <c r="I2440" s="21">
        <v>0</v>
      </c>
    </row>
    <row r="2441" spans="1:9" ht="15" x14ac:dyDescent="0.25">
      <c r="A2441" s="24" t="s">
        <v>2799</v>
      </c>
      <c r="B2441" s="20">
        <v>0</v>
      </c>
      <c r="C2441" s="21">
        <v>0</v>
      </c>
      <c r="D2441" s="25">
        <v>802674.92999999993</v>
      </c>
      <c r="E2441" s="25">
        <v>659292.42999999993</v>
      </c>
      <c r="F2441" s="21">
        <v>0</v>
      </c>
      <c r="G2441" s="22">
        <f t="shared" si="38"/>
        <v>143382.5</v>
      </c>
      <c r="H2441" s="21">
        <v>0</v>
      </c>
      <c r="I2441" s="21">
        <v>0</v>
      </c>
    </row>
    <row r="2442" spans="1:9" ht="15" x14ac:dyDescent="0.25">
      <c r="A2442" s="24" t="s">
        <v>2800</v>
      </c>
      <c r="B2442" s="20">
        <v>0</v>
      </c>
      <c r="C2442" s="21">
        <v>0</v>
      </c>
      <c r="D2442" s="25">
        <v>1034034.1499999999</v>
      </c>
      <c r="E2442" s="25">
        <v>783212.25000000035</v>
      </c>
      <c r="F2442" s="21">
        <v>0</v>
      </c>
      <c r="G2442" s="22">
        <f t="shared" si="38"/>
        <v>250821.89999999956</v>
      </c>
      <c r="H2442" s="21">
        <v>0</v>
      </c>
      <c r="I2442" s="21">
        <v>0</v>
      </c>
    </row>
    <row r="2443" spans="1:9" ht="15" x14ac:dyDescent="0.25">
      <c r="A2443" s="24" t="s">
        <v>2801</v>
      </c>
      <c r="B2443" s="20">
        <v>0</v>
      </c>
      <c r="C2443" s="21">
        <v>0</v>
      </c>
      <c r="D2443" s="25">
        <v>562616.21</v>
      </c>
      <c r="E2443" s="25">
        <v>430421.71</v>
      </c>
      <c r="F2443" s="21">
        <v>0</v>
      </c>
      <c r="G2443" s="22">
        <f t="shared" si="38"/>
        <v>132194.49999999994</v>
      </c>
      <c r="H2443" s="21">
        <v>0</v>
      </c>
      <c r="I2443" s="21">
        <v>0</v>
      </c>
    </row>
    <row r="2444" spans="1:9" ht="15" x14ac:dyDescent="0.25">
      <c r="A2444" s="24" t="s">
        <v>2802</v>
      </c>
      <c r="B2444" s="20">
        <v>0</v>
      </c>
      <c r="C2444" s="21">
        <v>0</v>
      </c>
      <c r="D2444" s="25">
        <v>6165.5</v>
      </c>
      <c r="E2444" s="25">
        <v>6018</v>
      </c>
      <c r="F2444" s="21">
        <v>0</v>
      </c>
      <c r="G2444" s="22">
        <f t="shared" si="38"/>
        <v>147.5</v>
      </c>
      <c r="H2444" s="21">
        <v>0</v>
      </c>
      <c r="I2444" s="21">
        <v>0</v>
      </c>
    </row>
    <row r="2445" spans="1:9" ht="15" x14ac:dyDescent="0.25">
      <c r="A2445" s="24" t="s">
        <v>2803</v>
      </c>
      <c r="B2445" s="20">
        <v>0</v>
      </c>
      <c r="C2445" s="21">
        <v>0</v>
      </c>
      <c r="D2445" s="25">
        <v>1094539.74</v>
      </c>
      <c r="E2445" s="25">
        <v>788414.84000000032</v>
      </c>
      <c r="F2445" s="21">
        <v>0</v>
      </c>
      <c r="G2445" s="22">
        <f t="shared" si="38"/>
        <v>306124.89999999967</v>
      </c>
      <c r="H2445" s="21">
        <v>0</v>
      </c>
      <c r="I2445" s="21">
        <v>0</v>
      </c>
    </row>
    <row r="2446" spans="1:9" ht="15" x14ac:dyDescent="0.25">
      <c r="A2446" s="24" t="s">
        <v>2804</v>
      </c>
      <c r="B2446" s="20">
        <v>0</v>
      </c>
      <c r="C2446" s="21">
        <v>0</v>
      </c>
      <c r="D2446" s="25">
        <v>620105.1599999998</v>
      </c>
      <c r="E2446" s="25">
        <v>397468.21</v>
      </c>
      <c r="F2446" s="21">
        <v>0</v>
      </c>
      <c r="G2446" s="22">
        <f t="shared" si="38"/>
        <v>222636.94999999978</v>
      </c>
      <c r="H2446" s="21">
        <v>0</v>
      </c>
      <c r="I2446" s="21">
        <v>0</v>
      </c>
    </row>
    <row r="2447" spans="1:9" ht="15" x14ac:dyDescent="0.25">
      <c r="A2447" s="24" t="s">
        <v>2805</v>
      </c>
      <c r="B2447" s="20">
        <v>0</v>
      </c>
      <c r="C2447" s="21">
        <v>0</v>
      </c>
      <c r="D2447" s="25">
        <v>637045.80000000005</v>
      </c>
      <c r="E2447" s="25">
        <v>501680.30000000005</v>
      </c>
      <c r="F2447" s="21">
        <v>0</v>
      </c>
      <c r="G2447" s="22">
        <f t="shared" si="38"/>
        <v>135365.5</v>
      </c>
      <c r="H2447" s="21">
        <v>0</v>
      </c>
      <c r="I2447" s="21">
        <v>0</v>
      </c>
    </row>
    <row r="2448" spans="1:9" ht="15" x14ac:dyDescent="0.25">
      <c r="A2448" s="24" t="s">
        <v>2806</v>
      </c>
      <c r="B2448" s="20">
        <v>0</v>
      </c>
      <c r="C2448" s="21">
        <v>0</v>
      </c>
      <c r="D2448" s="25">
        <v>1080446.3999999999</v>
      </c>
      <c r="E2448" s="25">
        <v>754600.33</v>
      </c>
      <c r="F2448" s="21">
        <v>0</v>
      </c>
      <c r="G2448" s="22">
        <f t="shared" si="38"/>
        <v>325846.06999999995</v>
      </c>
      <c r="H2448" s="21">
        <v>0</v>
      </c>
      <c r="I2448" s="21">
        <v>0</v>
      </c>
    </row>
    <row r="2449" spans="1:9" ht="15" x14ac:dyDescent="0.25">
      <c r="A2449" s="24" t="s">
        <v>2807</v>
      </c>
      <c r="B2449" s="20">
        <v>0</v>
      </c>
      <c r="C2449" s="21">
        <v>0</v>
      </c>
      <c r="D2449" s="25">
        <v>376948.43999999994</v>
      </c>
      <c r="E2449" s="25">
        <v>258692.72000000003</v>
      </c>
      <c r="F2449" s="21">
        <v>0</v>
      </c>
      <c r="G2449" s="22">
        <f t="shared" si="38"/>
        <v>118255.71999999991</v>
      </c>
      <c r="H2449" s="21">
        <v>0</v>
      </c>
      <c r="I2449" s="21">
        <v>0</v>
      </c>
    </row>
    <row r="2450" spans="1:9" ht="15" x14ac:dyDescent="0.25">
      <c r="A2450" s="24" t="s">
        <v>2808</v>
      </c>
      <c r="B2450" s="20">
        <v>0</v>
      </c>
      <c r="C2450" s="21">
        <v>0</v>
      </c>
      <c r="D2450" s="25">
        <v>77225.5</v>
      </c>
      <c r="E2450" s="25">
        <v>17442.2</v>
      </c>
      <c r="F2450" s="21">
        <v>0</v>
      </c>
      <c r="G2450" s="22">
        <f t="shared" si="38"/>
        <v>59783.3</v>
      </c>
      <c r="H2450" s="21">
        <v>0</v>
      </c>
      <c r="I2450" s="21">
        <v>0</v>
      </c>
    </row>
    <row r="2451" spans="1:9" ht="15" x14ac:dyDescent="0.25">
      <c r="A2451" s="24" t="s">
        <v>2809</v>
      </c>
      <c r="B2451" s="20">
        <v>0</v>
      </c>
      <c r="C2451" s="21">
        <v>0</v>
      </c>
      <c r="D2451" s="25">
        <v>89389.3</v>
      </c>
      <c r="E2451" s="25">
        <v>43524.549999999996</v>
      </c>
      <c r="F2451" s="21">
        <v>0</v>
      </c>
      <c r="G2451" s="22">
        <f t="shared" si="38"/>
        <v>45864.750000000007</v>
      </c>
      <c r="H2451" s="21">
        <v>0</v>
      </c>
      <c r="I2451" s="21">
        <v>0</v>
      </c>
    </row>
    <row r="2452" spans="1:9" ht="15" x14ac:dyDescent="0.25">
      <c r="A2452" s="24" t="s">
        <v>2810</v>
      </c>
      <c r="B2452" s="20">
        <v>0</v>
      </c>
      <c r="C2452" s="21">
        <v>0</v>
      </c>
      <c r="D2452" s="25">
        <v>65924.499999999985</v>
      </c>
      <c r="E2452" s="25">
        <v>40410.400000000001</v>
      </c>
      <c r="F2452" s="21">
        <v>0</v>
      </c>
      <c r="G2452" s="22">
        <f t="shared" si="38"/>
        <v>25514.099999999984</v>
      </c>
      <c r="H2452" s="21">
        <v>0</v>
      </c>
      <c r="I2452" s="21">
        <v>0</v>
      </c>
    </row>
    <row r="2453" spans="1:9" ht="15" x14ac:dyDescent="0.25">
      <c r="A2453" s="24" t="s">
        <v>2811</v>
      </c>
      <c r="B2453" s="20">
        <v>0</v>
      </c>
      <c r="C2453" s="21">
        <v>0</v>
      </c>
      <c r="D2453" s="25">
        <v>6416.3</v>
      </c>
      <c r="E2453" s="25">
        <v>0</v>
      </c>
      <c r="F2453" s="21">
        <v>0</v>
      </c>
      <c r="G2453" s="22">
        <f t="shared" si="38"/>
        <v>6416.3</v>
      </c>
      <c r="H2453" s="21">
        <v>0</v>
      </c>
      <c r="I2453" s="21">
        <v>0</v>
      </c>
    </row>
    <row r="2454" spans="1:9" ht="15" x14ac:dyDescent="0.25">
      <c r="A2454" s="24" t="s">
        <v>2812</v>
      </c>
      <c r="B2454" s="20">
        <v>0</v>
      </c>
      <c r="C2454" s="21">
        <v>0</v>
      </c>
      <c r="D2454" s="25">
        <v>6416.3</v>
      </c>
      <c r="E2454" s="25">
        <v>0</v>
      </c>
      <c r="F2454" s="21">
        <v>0</v>
      </c>
      <c r="G2454" s="22">
        <f t="shared" si="38"/>
        <v>6416.3</v>
      </c>
      <c r="H2454" s="21">
        <v>0</v>
      </c>
      <c r="I2454" s="21">
        <v>0</v>
      </c>
    </row>
    <row r="2455" spans="1:9" ht="15" x14ac:dyDescent="0.25">
      <c r="A2455" s="24" t="s">
        <v>2813</v>
      </c>
      <c r="B2455" s="20">
        <v>0</v>
      </c>
      <c r="C2455" s="21">
        <v>0</v>
      </c>
      <c r="D2455" s="25">
        <v>42343.4</v>
      </c>
      <c r="E2455" s="25">
        <v>26748.800000000003</v>
      </c>
      <c r="F2455" s="21">
        <v>0</v>
      </c>
      <c r="G2455" s="22">
        <f t="shared" si="38"/>
        <v>15594.599999999999</v>
      </c>
      <c r="H2455" s="21">
        <v>0</v>
      </c>
      <c r="I2455" s="21">
        <v>0</v>
      </c>
    </row>
    <row r="2456" spans="1:9" ht="15" x14ac:dyDescent="0.25">
      <c r="A2456" s="24" t="s">
        <v>2814</v>
      </c>
      <c r="B2456" s="20">
        <v>0</v>
      </c>
      <c r="C2456" s="21">
        <v>0</v>
      </c>
      <c r="D2456" s="25">
        <v>48885.1</v>
      </c>
      <c r="E2456" s="25">
        <v>9608.7999999999993</v>
      </c>
      <c r="F2456" s="21">
        <v>0</v>
      </c>
      <c r="G2456" s="22">
        <f t="shared" si="38"/>
        <v>39276.300000000003</v>
      </c>
      <c r="H2456" s="21">
        <v>0</v>
      </c>
      <c r="I2456" s="21">
        <v>0</v>
      </c>
    </row>
    <row r="2457" spans="1:9" ht="15" x14ac:dyDescent="0.25">
      <c r="A2457" s="24" t="s">
        <v>2815</v>
      </c>
      <c r="B2457" s="20">
        <v>0</v>
      </c>
      <c r="C2457" s="21">
        <v>0</v>
      </c>
      <c r="D2457" s="25">
        <v>457064.52999999997</v>
      </c>
      <c r="E2457" s="25">
        <v>325484.57</v>
      </c>
      <c r="F2457" s="21">
        <v>0</v>
      </c>
      <c r="G2457" s="22">
        <f t="shared" si="38"/>
        <v>131579.95999999996</v>
      </c>
      <c r="H2457" s="21">
        <v>0</v>
      </c>
      <c r="I2457" s="21">
        <v>0</v>
      </c>
    </row>
    <row r="2458" spans="1:9" ht="15" x14ac:dyDescent="0.25">
      <c r="A2458" s="24" t="s">
        <v>2816</v>
      </c>
      <c r="B2458" s="20">
        <v>0</v>
      </c>
      <c r="C2458" s="21">
        <v>0</v>
      </c>
      <c r="D2458" s="25">
        <v>885103.49999999988</v>
      </c>
      <c r="E2458" s="25">
        <v>659179.22</v>
      </c>
      <c r="F2458" s="21">
        <v>0</v>
      </c>
      <c r="G2458" s="22">
        <f t="shared" si="38"/>
        <v>225924.27999999991</v>
      </c>
      <c r="H2458" s="21">
        <v>0</v>
      </c>
      <c r="I2458" s="21">
        <v>0</v>
      </c>
    </row>
    <row r="2459" spans="1:9" ht="15" x14ac:dyDescent="0.25">
      <c r="A2459" s="24" t="s">
        <v>2817</v>
      </c>
      <c r="B2459" s="20">
        <v>0</v>
      </c>
      <c r="C2459" s="21">
        <v>0</v>
      </c>
      <c r="D2459" s="25">
        <v>1256216.9600000002</v>
      </c>
      <c r="E2459" s="25">
        <v>880728.86</v>
      </c>
      <c r="F2459" s="21">
        <v>0</v>
      </c>
      <c r="G2459" s="22">
        <f t="shared" si="38"/>
        <v>375488.10000000021</v>
      </c>
      <c r="H2459" s="21">
        <v>0</v>
      </c>
      <c r="I2459" s="21">
        <v>0</v>
      </c>
    </row>
    <row r="2460" spans="1:9" ht="15" x14ac:dyDescent="0.25">
      <c r="A2460" s="24" t="s">
        <v>2818</v>
      </c>
      <c r="B2460" s="20">
        <v>0</v>
      </c>
      <c r="C2460" s="21">
        <v>0</v>
      </c>
      <c r="D2460" s="25">
        <v>717851.15000000026</v>
      </c>
      <c r="E2460" s="25">
        <v>634337.65</v>
      </c>
      <c r="F2460" s="21">
        <v>0</v>
      </c>
      <c r="G2460" s="22">
        <f t="shared" si="38"/>
        <v>83513.500000000233</v>
      </c>
      <c r="H2460" s="21">
        <v>0</v>
      </c>
      <c r="I2460" s="21">
        <v>0</v>
      </c>
    </row>
    <row r="2461" spans="1:9" ht="15" x14ac:dyDescent="0.25">
      <c r="A2461" s="24" t="s">
        <v>2819</v>
      </c>
      <c r="B2461" s="20">
        <v>0</v>
      </c>
      <c r="C2461" s="21">
        <v>0</v>
      </c>
      <c r="D2461" s="25">
        <v>769663.12</v>
      </c>
      <c r="E2461" s="25">
        <v>620500.23</v>
      </c>
      <c r="F2461" s="21">
        <v>0</v>
      </c>
      <c r="G2461" s="22">
        <f t="shared" si="38"/>
        <v>149162.89000000001</v>
      </c>
      <c r="H2461" s="21">
        <v>0</v>
      </c>
      <c r="I2461" s="21">
        <v>0</v>
      </c>
    </row>
    <row r="2462" spans="1:9" ht="15" x14ac:dyDescent="0.25">
      <c r="A2462" s="24" t="s">
        <v>2820</v>
      </c>
      <c r="B2462" s="20">
        <v>0</v>
      </c>
      <c r="C2462" s="21">
        <v>0</v>
      </c>
      <c r="D2462" s="25">
        <v>1671051.1400000008</v>
      </c>
      <c r="E2462" s="25">
        <v>1433543.4000000004</v>
      </c>
      <c r="F2462" s="21">
        <v>0</v>
      </c>
      <c r="G2462" s="22">
        <f t="shared" si="38"/>
        <v>237507.74000000046</v>
      </c>
      <c r="H2462" s="21">
        <v>0</v>
      </c>
      <c r="I2462" s="21">
        <v>0</v>
      </c>
    </row>
    <row r="2463" spans="1:9" ht="15" x14ac:dyDescent="0.25">
      <c r="A2463" s="24" t="s">
        <v>2821</v>
      </c>
      <c r="B2463" s="20">
        <v>0</v>
      </c>
      <c r="C2463" s="21">
        <v>0</v>
      </c>
      <c r="D2463" s="25">
        <v>1229249.2</v>
      </c>
      <c r="E2463" s="25">
        <v>966400.69999999984</v>
      </c>
      <c r="F2463" s="21">
        <v>0</v>
      </c>
      <c r="G2463" s="22">
        <f t="shared" si="38"/>
        <v>262848.50000000012</v>
      </c>
      <c r="H2463" s="21">
        <v>0</v>
      </c>
      <c r="I2463" s="21">
        <v>0</v>
      </c>
    </row>
    <row r="2464" spans="1:9" ht="15" x14ac:dyDescent="0.25">
      <c r="A2464" s="24" t="s">
        <v>2822</v>
      </c>
      <c r="B2464" s="20">
        <v>0</v>
      </c>
      <c r="C2464" s="21">
        <v>0</v>
      </c>
      <c r="D2464" s="25">
        <v>306634.94</v>
      </c>
      <c r="E2464" s="25">
        <v>233432.58000000002</v>
      </c>
      <c r="F2464" s="21">
        <v>0</v>
      </c>
      <c r="G2464" s="22">
        <f t="shared" si="38"/>
        <v>73202.359999999986</v>
      </c>
      <c r="H2464" s="21">
        <v>0</v>
      </c>
      <c r="I2464" s="21">
        <v>0</v>
      </c>
    </row>
    <row r="2465" spans="1:9" ht="15" x14ac:dyDescent="0.25">
      <c r="A2465" s="24" t="s">
        <v>2823</v>
      </c>
      <c r="B2465" s="20">
        <v>0</v>
      </c>
      <c r="C2465" s="21">
        <v>0</v>
      </c>
      <c r="D2465" s="25">
        <v>112191.2</v>
      </c>
      <c r="E2465" s="25">
        <v>91413.9</v>
      </c>
      <c r="F2465" s="21">
        <v>0</v>
      </c>
      <c r="G2465" s="22">
        <f t="shared" si="38"/>
        <v>20777.300000000003</v>
      </c>
      <c r="H2465" s="21">
        <v>0</v>
      </c>
      <c r="I2465" s="21">
        <v>0</v>
      </c>
    </row>
    <row r="2466" spans="1:9" ht="15" x14ac:dyDescent="0.25">
      <c r="A2466" s="24" t="s">
        <v>2824</v>
      </c>
      <c r="B2466" s="20">
        <v>0</v>
      </c>
      <c r="C2466" s="21">
        <v>0</v>
      </c>
      <c r="D2466" s="25">
        <v>131670</v>
      </c>
      <c r="E2466" s="25">
        <v>86316.900000000009</v>
      </c>
      <c r="F2466" s="21">
        <v>0</v>
      </c>
      <c r="G2466" s="22">
        <f t="shared" si="38"/>
        <v>45353.099999999991</v>
      </c>
      <c r="H2466" s="21">
        <v>0</v>
      </c>
      <c r="I2466" s="21">
        <v>0</v>
      </c>
    </row>
    <row r="2467" spans="1:9" ht="15" x14ac:dyDescent="0.25">
      <c r="A2467" s="24" t="s">
        <v>2825</v>
      </c>
      <c r="B2467" s="20">
        <v>0</v>
      </c>
      <c r="C2467" s="21">
        <v>0</v>
      </c>
      <c r="D2467" s="25">
        <v>57119.7</v>
      </c>
      <c r="E2467" s="25">
        <v>24478.400000000001</v>
      </c>
      <c r="F2467" s="21">
        <v>0</v>
      </c>
      <c r="G2467" s="22">
        <f t="shared" si="38"/>
        <v>32641.299999999996</v>
      </c>
      <c r="H2467" s="21">
        <v>0</v>
      </c>
      <c r="I2467" s="21">
        <v>0</v>
      </c>
    </row>
    <row r="2468" spans="1:9" ht="15" x14ac:dyDescent="0.25">
      <c r="A2468" s="24" t="s">
        <v>2826</v>
      </c>
      <c r="B2468" s="20">
        <v>0</v>
      </c>
      <c r="C2468" s="21">
        <v>0</v>
      </c>
      <c r="D2468" s="25">
        <v>21255.3</v>
      </c>
      <c r="E2468" s="25">
        <v>11872.8</v>
      </c>
      <c r="F2468" s="21">
        <v>0</v>
      </c>
      <c r="G2468" s="22">
        <f t="shared" si="38"/>
        <v>9382.5</v>
      </c>
      <c r="H2468" s="21">
        <v>0</v>
      </c>
      <c r="I2468" s="21">
        <v>0</v>
      </c>
    </row>
    <row r="2469" spans="1:9" ht="15" x14ac:dyDescent="0.25">
      <c r="A2469" s="24" t="s">
        <v>2827</v>
      </c>
      <c r="B2469" s="20">
        <v>0</v>
      </c>
      <c r="C2469" s="21">
        <v>0</v>
      </c>
      <c r="D2469" s="25">
        <v>707715.45</v>
      </c>
      <c r="E2469" s="25">
        <v>569101.7100000002</v>
      </c>
      <c r="F2469" s="21">
        <v>0</v>
      </c>
      <c r="G2469" s="22">
        <f t="shared" si="38"/>
        <v>138613.73999999976</v>
      </c>
      <c r="H2469" s="21">
        <v>0</v>
      </c>
      <c r="I2469" s="21">
        <v>0</v>
      </c>
    </row>
    <row r="2470" spans="1:9" ht="15" x14ac:dyDescent="0.25">
      <c r="A2470" s="24" t="s">
        <v>2828</v>
      </c>
      <c r="B2470" s="20">
        <v>0</v>
      </c>
      <c r="C2470" s="21">
        <v>0</v>
      </c>
      <c r="D2470" s="25">
        <v>269331</v>
      </c>
      <c r="E2470" s="25">
        <v>217633.50000000003</v>
      </c>
      <c r="F2470" s="21">
        <v>0</v>
      </c>
      <c r="G2470" s="22">
        <f t="shared" si="38"/>
        <v>51697.499999999971</v>
      </c>
      <c r="H2470" s="21">
        <v>0</v>
      </c>
      <c r="I2470" s="21">
        <v>0</v>
      </c>
    </row>
    <row r="2471" spans="1:9" ht="15" x14ac:dyDescent="0.25">
      <c r="A2471" s="24" t="s">
        <v>2829</v>
      </c>
      <c r="B2471" s="20">
        <v>0</v>
      </c>
      <c r="C2471" s="21">
        <v>0</v>
      </c>
      <c r="D2471" s="25">
        <v>255174.10999999996</v>
      </c>
      <c r="E2471" s="25">
        <v>221467.4</v>
      </c>
      <c r="F2471" s="21">
        <v>0</v>
      </c>
      <c r="G2471" s="22">
        <f t="shared" si="38"/>
        <v>33706.709999999963</v>
      </c>
      <c r="H2471" s="21">
        <v>0</v>
      </c>
      <c r="I2471" s="21">
        <v>0</v>
      </c>
    </row>
    <row r="2472" spans="1:9" ht="15" x14ac:dyDescent="0.25">
      <c r="A2472" s="24" t="s">
        <v>2830</v>
      </c>
      <c r="B2472" s="20">
        <v>0</v>
      </c>
      <c r="C2472" s="21">
        <v>0</v>
      </c>
      <c r="D2472" s="25">
        <v>229530.9</v>
      </c>
      <c r="E2472" s="25">
        <v>141415.70000000001</v>
      </c>
      <c r="F2472" s="21">
        <v>0</v>
      </c>
      <c r="G2472" s="22">
        <f t="shared" si="38"/>
        <v>88115.199999999983</v>
      </c>
      <c r="H2472" s="21">
        <v>0</v>
      </c>
      <c r="I2472" s="21">
        <v>0</v>
      </c>
    </row>
    <row r="2473" spans="1:9" ht="15" x14ac:dyDescent="0.25">
      <c r="A2473" s="24" t="s">
        <v>2831</v>
      </c>
      <c r="B2473" s="20">
        <v>0</v>
      </c>
      <c r="C2473" s="21">
        <v>0</v>
      </c>
      <c r="D2473" s="25">
        <v>216921.1</v>
      </c>
      <c r="E2473" s="25">
        <v>120177.3</v>
      </c>
      <c r="F2473" s="21">
        <v>0</v>
      </c>
      <c r="G2473" s="22">
        <f t="shared" si="38"/>
        <v>96743.8</v>
      </c>
      <c r="H2473" s="21">
        <v>0</v>
      </c>
      <c r="I2473" s="21">
        <v>0</v>
      </c>
    </row>
    <row r="2474" spans="1:9" ht="15" x14ac:dyDescent="0.25">
      <c r="A2474" s="24" t="s">
        <v>2832</v>
      </c>
      <c r="B2474" s="20">
        <v>0</v>
      </c>
      <c r="C2474" s="21">
        <v>0</v>
      </c>
      <c r="D2474" s="25">
        <v>133798.34</v>
      </c>
      <c r="E2474" s="25">
        <v>102396.24</v>
      </c>
      <c r="F2474" s="21">
        <v>0</v>
      </c>
      <c r="G2474" s="22">
        <f t="shared" si="38"/>
        <v>31402.099999999991</v>
      </c>
      <c r="H2474" s="21">
        <v>0</v>
      </c>
      <c r="I2474" s="21">
        <v>0</v>
      </c>
    </row>
    <row r="2475" spans="1:9" ht="15" x14ac:dyDescent="0.25">
      <c r="A2475" s="24" t="s">
        <v>2833</v>
      </c>
      <c r="B2475" s="20">
        <v>0</v>
      </c>
      <c r="C2475" s="21">
        <v>0</v>
      </c>
      <c r="D2475" s="25">
        <v>562183.40000000014</v>
      </c>
      <c r="E2475" s="25">
        <v>386226.55</v>
      </c>
      <c r="F2475" s="21">
        <v>0</v>
      </c>
      <c r="G2475" s="22">
        <f t="shared" si="38"/>
        <v>175956.85000000015</v>
      </c>
      <c r="H2475" s="21">
        <v>0</v>
      </c>
      <c r="I2475" s="21">
        <v>0</v>
      </c>
    </row>
    <row r="2476" spans="1:9" ht="15" x14ac:dyDescent="0.25">
      <c r="A2476" s="24" t="s">
        <v>2834</v>
      </c>
      <c r="B2476" s="20">
        <v>0</v>
      </c>
      <c r="C2476" s="21">
        <v>0</v>
      </c>
      <c r="D2476" s="25">
        <v>361276.8</v>
      </c>
      <c r="E2476" s="25">
        <v>290311</v>
      </c>
      <c r="F2476" s="21">
        <v>0</v>
      </c>
      <c r="G2476" s="22">
        <f t="shared" si="38"/>
        <v>70965.799999999988</v>
      </c>
      <c r="H2476" s="21">
        <v>0</v>
      </c>
      <c r="I2476" s="21">
        <v>0</v>
      </c>
    </row>
    <row r="2477" spans="1:9" ht="15" x14ac:dyDescent="0.25">
      <c r="A2477" s="24" t="s">
        <v>2835</v>
      </c>
      <c r="B2477" s="20">
        <v>0</v>
      </c>
      <c r="C2477" s="21">
        <v>0</v>
      </c>
      <c r="D2477" s="25">
        <v>117437.1</v>
      </c>
      <c r="E2477" s="25">
        <v>99873.400000000023</v>
      </c>
      <c r="F2477" s="21">
        <v>0</v>
      </c>
      <c r="G2477" s="22">
        <f t="shared" si="38"/>
        <v>17563.699999999983</v>
      </c>
      <c r="H2477" s="21">
        <v>0</v>
      </c>
      <c r="I2477" s="21">
        <v>0</v>
      </c>
    </row>
    <row r="2478" spans="1:9" ht="15" x14ac:dyDescent="0.25">
      <c r="A2478" s="24" t="s">
        <v>2836</v>
      </c>
      <c r="B2478" s="20">
        <v>0</v>
      </c>
      <c r="C2478" s="21">
        <v>0</v>
      </c>
      <c r="D2478" s="25">
        <v>53420.4</v>
      </c>
      <c r="E2478" s="25">
        <v>0</v>
      </c>
      <c r="F2478" s="21">
        <v>0</v>
      </c>
      <c r="G2478" s="22">
        <f t="shared" si="38"/>
        <v>53420.4</v>
      </c>
      <c r="H2478" s="21">
        <v>0</v>
      </c>
      <c r="I2478" s="21">
        <v>0</v>
      </c>
    </row>
    <row r="2479" spans="1:9" ht="15" x14ac:dyDescent="0.25">
      <c r="A2479" s="24" t="s">
        <v>2837</v>
      </c>
      <c r="B2479" s="20">
        <v>0</v>
      </c>
      <c r="C2479" s="21">
        <v>0</v>
      </c>
      <c r="D2479" s="25">
        <v>120551.19999999997</v>
      </c>
      <c r="E2479" s="25">
        <v>95519.249999999985</v>
      </c>
      <c r="F2479" s="21">
        <v>0</v>
      </c>
      <c r="G2479" s="22">
        <f t="shared" si="38"/>
        <v>25031.949999999983</v>
      </c>
      <c r="H2479" s="21">
        <v>0</v>
      </c>
      <c r="I2479" s="21">
        <v>0</v>
      </c>
    </row>
    <row r="2480" spans="1:9" ht="15" x14ac:dyDescent="0.25">
      <c r="A2480" s="24" t="s">
        <v>2838</v>
      </c>
      <c r="B2480" s="20">
        <v>0</v>
      </c>
      <c r="C2480" s="21">
        <v>0</v>
      </c>
      <c r="D2480" s="25">
        <v>123414.5</v>
      </c>
      <c r="E2480" s="25">
        <v>67371.909999999989</v>
      </c>
      <c r="F2480" s="21">
        <v>0</v>
      </c>
      <c r="G2480" s="22">
        <f t="shared" si="38"/>
        <v>56042.590000000011</v>
      </c>
      <c r="H2480" s="21">
        <v>0</v>
      </c>
      <c r="I2480" s="21">
        <v>0</v>
      </c>
    </row>
    <row r="2481" spans="1:9" ht="15" x14ac:dyDescent="0.25">
      <c r="A2481" s="24" t="s">
        <v>2839</v>
      </c>
      <c r="B2481" s="20">
        <v>0</v>
      </c>
      <c r="C2481" s="21">
        <v>0</v>
      </c>
      <c r="D2481" s="25">
        <v>187180.40000000002</v>
      </c>
      <c r="E2481" s="25">
        <v>90303.2</v>
      </c>
      <c r="F2481" s="21">
        <v>0</v>
      </c>
      <c r="G2481" s="22">
        <f t="shared" si="38"/>
        <v>96877.200000000026</v>
      </c>
      <c r="H2481" s="21">
        <v>0</v>
      </c>
      <c r="I2481" s="21">
        <v>0</v>
      </c>
    </row>
    <row r="2482" spans="1:9" ht="15" x14ac:dyDescent="0.25">
      <c r="A2482" s="24" t="s">
        <v>2840</v>
      </c>
      <c r="B2482" s="20">
        <v>0</v>
      </c>
      <c r="C2482" s="21">
        <v>0</v>
      </c>
      <c r="D2482" s="25">
        <v>189545.42</v>
      </c>
      <c r="E2482" s="25">
        <v>153808.79999999999</v>
      </c>
      <c r="F2482" s="21">
        <v>0</v>
      </c>
      <c r="G2482" s="22">
        <f t="shared" si="38"/>
        <v>35736.620000000024</v>
      </c>
      <c r="H2482" s="21">
        <v>0</v>
      </c>
      <c r="I2482" s="21">
        <v>0</v>
      </c>
    </row>
    <row r="2483" spans="1:9" ht="15" x14ac:dyDescent="0.25">
      <c r="A2483" s="24" t="s">
        <v>2841</v>
      </c>
      <c r="B2483" s="20">
        <v>0</v>
      </c>
      <c r="C2483" s="21">
        <v>0</v>
      </c>
      <c r="D2483" s="25">
        <v>187870.1</v>
      </c>
      <c r="E2483" s="25">
        <v>93471.900000000009</v>
      </c>
      <c r="F2483" s="21">
        <v>0</v>
      </c>
      <c r="G2483" s="22">
        <f t="shared" si="38"/>
        <v>94398.2</v>
      </c>
      <c r="H2483" s="21">
        <v>0</v>
      </c>
      <c r="I2483" s="21">
        <v>0</v>
      </c>
    </row>
    <row r="2484" spans="1:9" ht="15" x14ac:dyDescent="0.25">
      <c r="A2484" s="24" t="s">
        <v>2842</v>
      </c>
      <c r="B2484" s="20">
        <v>0</v>
      </c>
      <c r="C2484" s="21">
        <v>0</v>
      </c>
      <c r="D2484" s="25">
        <v>192622.76</v>
      </c>
      <c r="E2484" s="25">
        <v>148543.1</v>
      </c>
      <c r="F2484" s="21">
        <v>0</v>
      </c>
      <c r="G2484" s="22">
        <f t="shared" si="38"/>
        <v>44079.66</v>
      </c>
      <c r="H2484" s="21">
        <v>0</v>
      </c>
      <c r="I2484" s="21">
        <v>0</v>
      </c>
    </row>
    <row r="2485" spans="1:9" ht="15" x14ac:dyDescent="0.25">
      <c r="A2485" s="24" t="s">
        <v>2843</v>
      </c>
      <c r="B2485" s="20">
        <v>0</v>
      </c>
      <c r="C2485" s="21">
        <v>0</v>
      </c>
      <c r="D2485" s="25">
        <v>193889.30000000002</v>
      </c>
      <c r="E2485" s="25">
        <v>142854.70000000001</v>
      </c>
      <c r="F2485" s="21">
        <v>0</v>
      </c>
      <c r="G2485" s="22">
        <f t="shared" si="38"/>
        <v>51034.600000000006</v>
      </c>
      <c r="H2485" s="21">
        <v>0</v>
      </c>
      <c r="I2485" s="21">
        <v>0</v>
      </c>
    </row>
    <row r="2486" spans="1:9" ht="15" x14ac:dyDescent="0.25">
      <c r="A2486" s="24" t="s">
        <v>2844</v>
      </c>
      <c r="B2486" s="20">
        <v>0</v>
      </c>
      <c r="C2486" s="21">
        <v>0</v>
      </c>
      <c r="D2486" s="25">
        <v>211819.47999999998</v>
      </c>
      <c r="E2486" s="25">
        <v>120620.78</v>
      </c>
      <c r="F2486" s="21">
        <v>0</v>
      </c>
      <c r="G2486" s="22">
        <f t="shared" si="38"/>
        <v>91198.699999999983</v>
      </c>
      <c r="H2486" s="21">
        <v>0</v>
      </c>
      <c r="I2486" s="21">
        <v>0</v>
      </c>
    </row>
    <row r="2487" spans="1:9" ht="15" x14ac:dyDescent="0.25">
      <c r="A2487" s="24" t="s">
        <v>2845</v>
      </c>
      <c r="B2487" s="20">
        <v>0</v>
      </c>
      <c r="C2487" s="21">
        <v>0</v>
      </c>
      <c r="D2487" s="25">
        <v>20356.599999999999</v>
      </c>
      <c r="E2487" s="25">
        <v>0</v>
      </c>
      <c r="F2487" s="21">
        <v>0</v>
      </c>
      <c r="G2487" s="22">
        <f t="shared" si="38"/>
        <v>20356.599999999999</v>
      </c>
      <c r="H2487" s="21">
        <v>0</v>
      </c>
      <c r="I2487" s="21">
        <v>0</v>
      </c>
    </row>
    <row r="2488" spans="1:9" ht="15" x14ac:dyDescent="0.25">
      <c r="A2488" s="24" t="s">
        <v>2846</v>
      </c>
      <c r="B2488" s="20">
        <v>0</v>
      </c>
      <c r="C2488" s="21">
        <v>0</v>
      </c>
      <c r="D2488" s="25">
        <v>26334</v>
      </c>
      <c r="E2488" s="25">
        <v>0</v>
      </c>
      <c r="F2488" s="21">
        <v>0</v>
      </c>
      <c r="G2488" s="22">
        <f t="shared" si="38"/>
        <v>26334</v>
      </c>
      <c r="H2488" s="21">
        <v>0</v>
      </c>
      <c r="I2488" s="21">
        <v>0</v>
      </c>
    </row>
    <row r="2489" spans="1:9" ht="15" x14ac:dyDescent="0.25">
      <c r="A2489" s="24" t="s">
        <v>2847</v>
      </c>
      <c r="B2489" s="20">
        <v>0</v>
      </c>
      <c r="C2489" s="21">
        <v>0</v>
      </c>
      <c r="D2489" s="25">
        <v>8736.2000000000007</v>
      </c>
      <c r="E2489" s="25">
        <v>836</v>
      </c>
      <c r="F2489" s="21">
        <v>0</v>
      </c>
      <c r="G2489" s="22">
        <f t="shared" si="38"/>
        <v>7900.2000000000007</v>
      </c>
      <c r="H2489" s="21">
        <v>0</v>
      </c>
      <c r="I2489" s="21">
        <v>0</v>
      </c>
    </row>
    <row r="2490" spans="1:9" ht="15" x14ac:dyDescent="0.25">
      <c r="A2490" s="24" t="s">
        <v>2848</v>
      </c>
      <c r="B2490" s="20">
        <v>0</v>
      </c>
      <c r="C2490" s="21">
        <v>0</v>
      </c>
      <c r="D2490" s="25">
        <v>5162.3</v>
      </c>
      <c r="E2490" s="25">
        <v>0</v>
      </c>
      <c r="F2490" s="21">
        <v>0</v>
      </c>
      <c r="G2490" s="22">
        <f t="shared" si="38"/>
        <v>5162.3</v>
      </c>
      <c r="H2490" s="21">
        <v>0</v>
      </c>
      <c r="I2490" s="21">
        <v>0</v>
      </c>
    </row>
    <row r="2491" spans="1:9" ht="15" x14ac:dyDescent="0.25">
      <c r="A2491" s="24" t="s">
        <v>2849</v>
      </c>
      <c r="B2491" s="20">
        <v>0</v>
      </c>
      <c r="C2491" s="21">
        <v>0</v>
      </c>
      <c r="D2491" s="25">
        <v>1528520.9999999995</v>
      </c>
      <c r="E2491" s="25">
        <v>1158279.9599999997</v>
      </c>
      <c r="F2491" s="21">
        <v>0</v>
      </c>
      <c r="G2491" s="22">
        <f t="shared" si="38"/>
        <v>370241.0399999998</v>
      </c>
      <c r="H2491" s="21">
        <v>0</v>
      </c>
      <c r="I2491" s="21">
        <v>0</v>
      </c>
    </row>
    <row r="2492" spans="1:9" ht="15" x14ac:dyDescent="0.25">
      <c r="A2492" s="24" t="s">
        <v>2850</v>
      </c>
      <c r="B2492" s="20">
        <v>0</v>
      </c>
      <c r="C2492" s="21">
        <v>0</v>
      </c>
      <c r="D2492" s="25">
        <v>150312.79999999999</v>
      </c>
      <c r="E2492" s="25">
        <v>11709</v>
      </c>
      <c r="F2492" s="21">
        <v>0</v>
      </c>
      <c r="G2492" s="22">
        <f t="shared" si="38"/>
        <v>138603.79999999999</v>
      </c>
      <c r="H2492" s="21">
        <v>0</v>
      </c>
      <c r="I2492" s="21">
        <v>0</v>
      </c>
    </row>
    <row r="2493" spans="1:9" ht="15" x14ac:dyDescent="0.25">
      <c r="A2493" s="24" t="s">
        <v>2851</v>
      </c>
      <c r="B2493" s="20">
        <v>0</v>
      </c>
      <c r="C2493" s="21">
        <v>0</v>
      </c>
      <c r="D2493" s="25">
        <v>112880.90000000002</v>
      </c>
      <c r="E2493" s="25">
        <v>6513.6</v>
      </c>
      <c r="F2493" s="21">
        <v>0</v>
      </c>
      <c r="G2493" s="22">
        <f t="shared" si="38"/>
        <v>106367.30000000002</v>
      </c>
      <c r="H2493" s="21">
        <v>0</v>
      </c>
      <c r="I2493" s="21">
        <v>0</v>
      </c>
    </row>
    <row r="2494" spans="1:9" ht="15" x14ac:dyDescent="0.25">
      <c r="A2494" s="24" t="s">
        <v>2852</v>
      </c>
      <c r="B2494" s="20">
        <v>0</v>
      </c>
      <c r="C2494" s="21">
        <v>0</v>
      </c>
      <c r="D2494" s="25">
        <v>86630.5</v>
      </c>
      <c r="E2494" s="25">
        <v>34178.199999999997</v>
      </c>
      <c r="F2494" s="21">
        <v>0</v>
      </c>
      <c r="G2494" s="22">
        <f t="shared" si="38"/>
        <v>52452.3</v>
      </c>
      <c r="H2494" s="21">
        <v>0</v>
      </c>
      <c r="I2494" s="21">
        <v>0</v>
      </c>
    </row>
    <row r="2495" spans="1:9" ht="15" x14ac:dyDescent="0.25">
      <c r="A2495" s="24" t="s">
        <v>2853</v>
      </c>
      <c r="B2495" s="20">
        <v>0</v>
      </c>
      <c r="C2495" s="21">
        <v>0</v>
      </c>
      <c r="D2495" s="25">
        <v>28152.3</v>
      </c>
      <c r="E2495" s="25">
        <v>0</v>
      </c>
      <c r="F2495" s="21">
        <v>0</v>
      </c>
      <c r="G2495" s="22">
        <f t="shared" si="38"/>
        <v>28152.3</v>
      </c>
      <c r="H2495" s="21">
        <v>0</v>
      </c>
      <c r="I2495" s="21">
        <v>0</v>
      </c>
    </row>
    <row r="2496" spans="1:9" ht="15" x14ac:dyDescent="0.25">
      <c r="A2496" s="24" t="s">
        <v>2854</v>
      </c>
      <c r="B2496" s="20">
        <v>0</v>
      </c>
      <c r="C2496" s="21">
        <v>0</v>
      </c>
      <c r="D2496" s="25">
        <v>62491</v>
      </c>
      <c r="E2496" s="25">
        <v>10606.199999999999</v>
      </c>
      <c r="F2496" s="21">
        <v>0</v>
      </c>
      <c r="G2496" s="22">
        <f t="shared" si="38"/>
        <v>51884.800000000003</v>
      </c>
      <c r="H2496" s="21">
        <v>0</v>
      </c>
      <c r="I2496" s="21">
        <v>0</v>
      </c>
    </row>
    <row r="2497" spans="1:9" ht="15" x14ac:dyDescent="0.25">
      <c r="A2497" s="24" t="s">
        <v>2855</v>
      </c>
      <c r="B2497" s="20">
        <v>0</v>
      </c>
      <c r="C2497" s="21">
        <v>0</v>
      </c>
      <c r="D2497" s="25">
        <v>39041.199999999997</v>
      </c>
      <c r="E2497" s="25">
        <v>22861.9</v>
      </c>
      <c r="F2497" s="21">
        <v>0</v>
      </c>
      <c r="G2497" s="22">
        <f t="shared" si="38"/>
        <v>16179.299999999996</v>
      </c>
      <c r="H2497" s="21">
        <v>0</v>
      </c>
      <c r="I2497" s="21">
        <v>0</v>
      </c>
    </row>
    <row r="2498" spans="1:9" ht="15" x14ac:dyDescent="0.25">
      <c r="A2498" s="24" t="s">
        <v>2856</v>
      </c>
      <c r="B2498" s="20">
        <v>0</v>
      </c>
      <c r="C2498" s="21">
        <v>0</v>
      </c>
      <c r="D2498" s="25">
        <v>164462.1</v>
      </c>
      <c r="E2498" s="25">
        <v>62665.05999999999</v>
      </c>
      <c r="F2498" s="21">
        <v>0</v>
      </c>
      <c r="G2498" s="22">
        <f t="shared" si="38"/>
        <v>101797.04000000001</v>
      </c>
      <c r="H2498" s="21">
        <v>0</v>
      </c>
      <c r="I2498" s="21">
        <v>0</v>
      </c>
    </row>
    <row r="2499" spans="1:9" ht="15" x14ac:dyDescent="0.25">
      <c r="A2499" s="24" t="s">
        <v>2857</v>
      </c>
      <c r="B2499" s="20">
        <v>0</v>
      </c>
      <c r="C2499" s="21">
        <v>0</v>
      </c>
      <c r="D2499" s="25">
        <v>177545.49999999997</v>
      </c>
      <c r="E2499" s="25">
        <v>122795.20000000001</v>
      </c>
      <c r="F2499" s="21">
        <v>0</v>
      </c>
      <c r="G2499" s="22">
        <f t="shared" ref="G2499:G2562" si="39">D2499-E2499</f>
        <v>54750.299999999959</v>
      </c>
      <c r="H2499" s="21">
        <v>0</v>
      </c>
      <c r="I2499" s="21">
        <v>0</v>
      </c>
    </row>
    <row r="2500" spans="1:9" ht="15" x14ac:dyDescent="0.25">
      <c r="A2500" s="24" t="s">
        <v>2858</v>
      </c>
      <c r="B2500" s="20">
        <v>0</v>
      </c>
      <c r="C2500" s="21">
        <v>0</v>
      </c>
      <c r="D2500" s="25">
        <v>178026.20000000004</v>
      </c>
      <c r="E2500" s="25">
        <v>148482.72999999998</v>
      </c>
      <c r="F2500" s="21">
        <v>0</v>
      </c>
      <c r="G2500" s="22">
        <f t="shared" si="39"/>
        <v>29543.470000000059</v>
      </c>
      <c r="H2500" s="21">
        <v>0</v>
      </c>
      <c r="I2500" s="21">
        <v>0</v>
      </c>
    </row>
    <row r="2501" spans="1:9" ht="15" x14ac:dyDescent="0.25">
      <c r="A2501" s="24" t="s">
        <v>2859</v>
      </c>
      <c r="B2501" s="20">
        <v>0</v>
      </c>
      <c r="C2501" s="21">
        <v>0</v>
      </c>
      <c r="D2501" s="25">
        <v>4589.2</v>
      </c>
      <c r="E2501" s="25">
        <v>4589.2</v>
      </c>
      <c r="F2501" s="21">
        <v>0</v>
      </c>
      <c r="G2501" s="22">
        <f t="shared" si="39"/>
        <v>0</v>
      </c>
      <c r="H2501" s="21">
        <v>0</v>
      </c>
      <c r="I2501" s="21">
        <v>0</v>
      </c>
    </row>
    <row r="2502" spans="1:9" ht="15" x14ac:dyDescent="0.25">
      <c r="A2502" s="24" t="s">
        <v>2860</v>
      </c>
      <c r="B2502" s="20">
        <v>0</v>
      </c>
      <c r="C2502" s="21">
        <v>0</v>
      </c>
      <c r="D2502" s="25">
        <v>80506.799999999988</v>
      </c>
      <c r="E2502" s="25">
        <v>14198.400000000001</v>
      </c>
      <c r="F2502" s="21">
        <v>0</v>
      </c>
      <c r="G2502" s="22">
        <f t="shared" si="39"/>
        <v>66308.399999999994</v>
      </c>
      <c r="H2502" s="21">
        <v>0</v>
      </c>
      <c r="I2502" s="21">
        <v>0</v>
      </c>
    </row>
    <row r="2503" spans="1:9" ht="15" x14ac:dyDescent="0.25">
      <c r="A2503" s="24" t="s">
        <v>2861</v>
      </c>
      <c r="B2503" s="20">
        <v>0</v>
      </c>
      <c r="C2503" s="21">
        <v>0</v>
      </c>
      <c r="D2503" s="25">
        <v>59523.199999999997</v>
      </c>
      <c r="E2503" s="25">
        <v>3309.05</v>
      </c>
      <c r="F2503" s="21">
        <v>0</v>
      </c>
      <c r="G2503" s="22">
        <f t="shared" si="39"/>
        <v>56214.149999999994</v>
      </c>
      <c r="H2503" s="21">
        <v>0</v>
      </c>
      <c r="I2503" s="21">
        <v>0</v>
      </c>
    </row>
    <row r="2504" spans="1:9" ht="15" x14ac:dyDescent="0.25">
      <c r="A2504" s="24" t="s">
        <v>2862</v>
      </c>
      <c r="B2504" s="20">
        <v>0</v>
      </c>
      <c r="C2504" s="21">
        <v>0</v>
      </c>
      <c r="D2504" s="25">
        <v>135494.69999999998</v>
      </c>
      <c r="E2504" s="25">
        <v>60736.3</v>
      </c>
      <c r="F2504" s="21">
        <v>0</v>
      </c>
      <c r="G2504" s="22">
        <f t="shared" si="39"/>
        <v>74758.39999999998</v>
      </c>
      <c r="H2504" s="21">
        <v>0</v>
      </c>
      <c r="I2504" s="21">
        <v>0</v>
      </c>
    </row>
    <row r="2505" spans="1:9" ht="15" x14ac:dyDescent="0.25">
      <c r="A2505" s="24" t="s">
        <v>2863</v>
      </c>
      <c r="B2505" s="20">
        <v>0</v>
      </c>
      <c r="C2505" s="21">
        <v>0</v>
      </c>
      <c r="D2505" s="25">
        <v>169289.4</v>
      </c>
      <c r="E2505" s="25">
        <v>90797.299999999988</v>
      </c>
      <c r="F2505" s="21">
        <v>0</v>
      </c>
      <c r="G2505" s="22">
        <f t="shared" si="39"/>
        <v>78492.100000000006</v>
      </c>
      <c r="H2505" s="21">
        <v>0</v>
      </c>
      <c r="I2505" s="21">
        <v>0</v>
      </c>
    </row>
    <row r="2506" spans="1:9" ht="15" x14ac:dyDescent="0.25">
      <c r="A2506" s="24" t="s">
        <v>2864</v>
      </c>
      <c r="B2506" s="20">
        <v>0</v>
      </c>
      <c r="C2506" s="21">
        <v>0</v>
      </c>
      <c r="D2506" s="25">
        <v>104708.99999999999</v>
      </c>
      <c r="E2506" s="25">
        <v>39848.200000000004</v>
      </c>
      <c r="F2506" s="21">
        <v>0</v>
      </c>
      <c r="G2506" s="22">
        <f t="shared" si="39"/>
        <v>64860.799999999981</v>
      </c>
      <c r="H2506" s="21">
        <v>0</v>
      </c>
      <c r="I2506" s="21">
        <v>0</v>
      </c>
    </row>
    <row r="2507" spans="1:9" ht="15" x14ac:dyDescent="0.25">
      <c r="A2507" s="24" t="s">
        <v>2865</v>
      </c>
      <c r="B2507" s="20">
        <v>0</v>
      </c>
      <c r="C2507" s="21">
        <v>0</v>
      </c>
      <c r="D2507" s="25">
        <v>18329.3</v>
      </c>
      <c r="E2507" s="25">
        <v>0</v>
      </c>
      <c r="F2507" s="21">
        <v>0</v>
      </c>
      <c r="G2507" s="22">
        <f t="shared" si="39"/>
        <v>18329.3</v>
      </c>
      <c r="H2507" s="21">
        <v>0</v>
      </c>
      <c r="I2507" s="21">
        <v>0</v>
      </c>
    </row>
    <row r="2508" spans="1:9" ht="15" x14ac:dyDescent="0.25">
      <c r="A2508" s="24" t="s">
        <v>2866</v>
      </c>
      <c r="B2508" s="20">
        <v>0</v>
      </c>
      <c r="C2508" s="21">
        <v>0</v>
      </c>
      <c r="D2508" s="25">
        <v>84254.169999999984</v>
      </c>
      <c r="E2508" s="25">
        <v>3479.8</v>
      </c>
      <c r="F2508" s="21">
        <v>0</v>
      </c>
      <c r="G2508" s="22">
        <f t="shared" si="39"/>
        <v>80774.369999999981</v>
      </c>
      <c r="H2508" s="21">
        <v>0</v>
      </c>
      <c r="I2508" s="21">
        <v>0</v>
      </c>
    </row>
    <row r="2509" spans="1:9" ht="15" x14ac:dyDescent="0.25">
      <c r="A2509" s="24" t="s">
        <v>2867</v>
      </c>
      <c r="B2509" s="20">
        <v>0</v>
      </c>
      <c r="C2509" s="21">
        <v>0</v>
      </c>
      <c r="D2509" s="25">
        <v>8485.4</v>
      </c>
      <c r="E2509" s="25">
        <v>0</v>
      </c>
      <c r="F2509" s="21">
        <v>0</v>
      </c>
      <c r="G2509" s="22">
        <f t="shared" si="39"/>
        <v>8485.4</v>
      </c>
      <c r="H2509" s="21">
        <v>0</v>
      </c>
      <c r="I2509" s="21">
        <v>0</v>
      </c>
    </row>
    <row r="2510" spans="1:9" ht="15" x14ac:dyDescent="0.25">
      <c r="A2510" s="24" t="s">
        <v>2868</v>
      </c>
      <c r="B2510" s="20">
        <v>0</v>
      </c>
      <c r="C2510" s="21">
        <v>0</v>
      </c>
      <c r="D2510" s="25">
        <v>56994.3</v>
      </c>
      <c r="E2510" s="25">
        <v>43405.649999999994</v>
      </c>
      <c r="F2510" s="21">
        <v>0</v>
      </c>
      <c r="G2510" s="22">
        <f t="shared" si="39"/>
        <v>13588.650000000009</v>
      </c>
      <c r="H2510" s="21">
        <v>0</v>
      </c>
      <c r="I2510" s="21">
        <v>0</v>
      </c>
    </row>
    <row r="2511" spans="1:9" ht="15" x14ac:dyDescent="0.25">
      <c r="A2511" s="24" t="s">
        <v>2869</v>
      </c>
      <c r="B2511" s="20">
        <v>0</v>
      </c>
      <c r="C2511" s="21">
        <v>0</v>
      </c>
      <c r="D2511" s="25">
        <v>13062.5</v>
      </c>
      <c r="E2511" s="25">
        <v>0</v>
      </c>
      <c r="F2511" s="21">
        <v>0</v>
      </c>
      <c r="G2511" s="22">
        <f t="shared" si="39"/>
        <v>13062.5</v>
      </c>
      <c r="H2511" s="21">
        <v>0</v>
      </c>
      <c r="I2511" s="21">
        <v>0</v>
      </c>
    </row>
    <row r="2512" spans="1:9" ht="15" x14ac:dyDescent="0.25">
      <c r="A2512" s="24" t="s">
        <v>2870</v>
      </c>
      <c r="B2512" s="20">
        <v>0</v>
      </c>
      <c r="C2512" s="21">
        <v>0</v>
      </c>
      <c r="D2512" s="25">
        <v>11871.2</v>
      </c>
      <c r="E2512" s="25">
        <v>1158.4000000000001</v>
      </c>
      <c r="F2512" s="21">
        <v>0</v>
      </c>
      <c r="G2512" s="22">
        <f t="shared" si="39"/>
        <v>10712.800000000001</v>
      </c>
      <c r="H2512" s="21">
        <v>0</v>
      </c>
      <c r="I2512" s="21">
        <v>0</v>
      </c>
    </row>
    <row r="2513" spans="1:9" ht="15" x14ac:dyDescent="0.25">
      <c r="A2513" s="24" t="s">
        <v>2871</v>
      </c>
      <c r="B2513" s="20">
        <v>0</v>
      </c>
      <c r="C2513" s="21">
        <v>0</v>
      </c>
      <c r="D2513" s="25">
        <v>342000.5</v>
      </c>
      <c r="E2513" s="25">
        <v>11795.3</v>
      </c>
      <c r="F2513" s="21">
        <v>0</v>
      </c>
      <c r="G2513" s="22">
        <f t="shared" si="39"/>
        <v>330205.2</v>
      </c>
      <c r="H2513" s="21">
        <v>0</v>
      </c>
      <c r="I2513" s="21">
        <v>0</v>
      </c>
    </row>
    <row r="2514" spans="1:9" ht="15" x14ac:dyDescent="0.25">
      <c r="A2514" s="24" t="s">
        <v>2872</v>
      </c>
      <c r="B2514" s="20">
        <v>0</v>
      </c>
      <c r="C2514" s="21">
        <v>0</v>
      </c>
      <c r="D2514" s="25">
        <v>819735.13</v>
      </c>
      <c r="E2514" s="25">
        <v>648725.09999999986</v>
      </c>
      <c r="F2514" s="21">
        <v>0</v>
      </c>
      <c r="G2514" s="22">
        <f t="shared" si="39"/>
        <v>171010.03000000014</v>
      </c>
      <c r="H2514" s="21">
        <v>0</v>
      </c>
      <c r="I2514" s="21">
        <v>0</v>
      </c>
    </row>
    <row r="2515" spans="1:9" ht="15" x14ac:dyDescent="0.25">
      <c r="A2515" s="24" t="s">
        <v>2873</v>
      </c>
      <c r="B2515" s="20">
        <v>0</v>
      </c>
      <c r="C2515" s="21">
        <v>0</v>
      </c>
      <c r="D2515" s="25">
        <v>831984.0199999999</v>
      </c>
      <c r="E2515" s="25">
        <v>712873.94999999972</v>
      </c>
      <c r="F2515" s="21">
        <v>0</v>
      </c>
      <c r="G2515" s="22">
        <f t="shared" si="39"/>
        <v>119110.07000000018</v>
      </c>
      <c r="H2515" s="21">
        <v>0</v>
      </c>
      <c r="I2515" s="21">
        <v>0</v>
      </c>
    </row>
    <row r="2516" spans="1:9" ht="15" x14ac:dyDescent="0.25">
      <c r="A2516" s="24" t="s">
        <v>2874</v>
      </c>
      <c r="B2516" s="20">
        <v>0</v>
      </c>
      <c r="C2516" s="21">
        <v>0</v>
      </c>
      <c r="D2516" s="25">
        <v>302601.69999999995</v>
      </c>
      <c r="E2516" s="25">
        <v>212774.69999999998</v>
      </c>
      <c r="F2516" s="21">
        <v>0</v>
      </c>
      <c r="G2516" s="22">
        <f t="shared" si="39"/>
        <v>89826.999999999971</v>
      </c>
      <c r="H2516" s="21">
        <v>0</v>
      </c>
      <c r="I2516" s="21">
        <v>0</v>
      </c>
    </row>
    <row r="2517" spans="1:9" ht="15" x14ac:dyDescent="0.25">
      <c r="A2517" s="24" t="s">
        <v>2875</v>
      </c>
      <c r="B2517" s="20">
        <v>0</v>
      </c>
      <c r="C2517" s="21">
        <v>0</v>
      </c>
      <c r="D2517" s="25">
        <v>191894.19999999995</v>
      </c>
      <c r="E2517" s="25">
        <v>145149.19999999998</v>
      </c>
      <c r="F2517" s="21">
        <v>0</v>
      </c>
      <c r="G2517" s="22">
        <f t="shared" si="39"/>
        <v>46744.999999999971</v>
      </c>
      <c r="H2517" s="21">
        <v>0</v>
      </c>
      <c r="I2517" s="21">
        <v>0</v>
      </c>
    </row>
    <row r="2518" spans="1:9" ht="15" x14ac:dyDescent="0.25">
      <c r="A2518" s="24" t="s">
        <v>2876</v>
      </c>
      <c r="B2518" s="20">
        <v>0</v>
      </c>
      <c r="C2518" s="21">
        <v>0</v>
      </c>
      <c r="D2518" s="25">
        <v>143708.40000000002</v>
      </c>
      <c r="E2518" s="25">
        <v>126294.99999999999</v>
      </c>
      <c r="F2518" s="21">
        <v>0</v>
      </c>
      <c r="G2518" s="22">
        <f t="shared" si="39"/>
        <v>17413.400000000038</v>
      </c>
      <c r="H2518" s="21">
        <v>0</v>
      </c>
      <c r="I2518" s="21">
        <v>0</v>
      </c>
    </row>
    <row r="2519" spans="1:9" ht="15" x14ac:dyDescent="0.25">
      <c r="A2519" s="24" t="s">
        <v>2877</v>
      </c>
      <c r="B2519" s="20">
        <v>0</v>
      </c>
      <c r="C2519" s="21">
        <v>0</v>
      </c>
      <c r="D2519" s="25">
        <v>504420.50000000006</v>
      </c>
      <c r="E2519" s="25">
        <v>422591.38000000012</v>
      </c>
      <c r="F2519" s="21">
        <v>0</v>
      </c>
      <c r="G2519" s="22">
        <f t="shared" si="39"/>
        <v>81829.119999999937</v>
      </c>
      <c r="H2519" s="21">
        <v>0</v>
      </c>
      <c r="I2519" s="21">
        <v>0</v>
      </c>
    </row>
    <row r="2520" spans="1:9" ht="15" x14ac:dyDescent="0.25">
      <c r="A2520" s="24" t="s">
        <v>2878</v>
      </c>
      <c r="B2520" s="20">
        <v>0</v>
      </c>
      <c r="C2520" s="21">
        <v>0</v>
      </c>
      <c r="D2520" s="25">
        <v>426630.50000000006</v>
      </c>
      <c r="E2520" s="25">
        <v>368771.67000000016</v>
      </c>
      <c r="F2520" s="21">
        <v>0</v>
      </c>
      <c r="G2520" s="22">
        <f t="shared" si="39"/>
        <v>57858.8299999999</v>
      </c>
      <c r="H2520" s="21">
        <v>0</v>
      </c>
      <c r="I2520" s="21">
        <v>0</v>
      </c>
    </row>
    <row r="2521" spans="1:9" ht="15" x14ac:dyDescent="0.25">
      <c r="A2521" s="24" t="s">
        <v>2879</v>
      </c>
      <c r="B2521" s="20">
        <v>0</v>
      </c>
      <c r="C2521" s="21">
        <v>0</v>
      </c>
      <c r="D2521" s="25">
        <v>57665</v>
      </c>
      <c r="E2521" s="25">
        <v>52384</v>
      </c>
      <c r="F2521" s="21">
        <v>0</v>
      </c>
      <c r="G2521" s="22">
        <f t="shared" si="39"/>
        <v>5281</v>
      </c>
      <c r="H2521" s="21">
        <v>0</v>
      </c>
      <c r="I2521" s="21">
        <v>0</v>
      </c>
    </row>
    <row r="2522" spans="1:9" ht="15" x14ac:dyDescent="0.25">
      <c r="A2522" s="24" t="s">
        <v>2880</v>
      </c>
      <c r="B2522" s="20">
        <v>0</v>
      </c>
      <c r="C2522" s="21">
        <v>0</v>
      </c>
      <c r="D2522" s="25">
        <v>350371.19999999995</v>
      </c>
      <c r="E2522" s="25">
        <v>242565.41000000006</v>
      </c>
      <c r="F2522" s="21">
        <v>0</v>
      </c>
      <c r="G2522" s="22">
        <f t="shared" si="39"/>
        <v>107805.78999999989</v>
      </c>
      <c r="H2522" s="21">
        <v>0</v>
      </c>
      <c r="I2522" s="21">
        <v>0</v>
      </c>
    </row>
    <row r="2523" spans="1:9" ht="15" x14ac:dyDescent="0.25">
      <c r="A2523" s="24" t="s">
        <v>2881</v>
      </c>
      <c r="B2523" s="20">
        <v>0</v>
      </c>
      <c r="C2523" s="21">
        <v>0</v>
      </c>
      <c r="D2523" s="25">
        <v>540885.25999999989</v>
      </c>
      <c r="E2523" s="25">
        <v>417140.86</v>
      </c>
      <c r="F2523" s="21">
        <v>0</v>
      </c>
      <c r="G2523" s="22">
        <f t="shared" si="39"/>
        <v>123744.39999999991</v>
      </c>
      <c r="H2523" s="21">
        <v>0</v>
      </c>
      <c r="I2523" s="21">
        <v>0</v>
      </c>
    </row>
    <row r="2524" spans="1:9" ht="15" x14ac:dyDescent="0.25">
      <c r="A2524" s="24" t="s">
        <v>2882</v>
      </c>
      <c r="B2524" s="20">
        <v>0</v>
      </c>
      <c r="C2524" s="21">
        <v>0</v>
      </c>
      <c r="D2524" s="25">
        <v>660702.69000000006</v>
      </c>
      <c r="E2524" s="25">
        <v>467988.02000000008</v>
      </c>
      <c r="F2524" s="21">
        <v>0</v>
      </c>
      <c r="G2524" s="22">
        <f t="shared" si="39"/>
        <v>192714.66999999998</v>
      </c>
      <c r="H2524" s="21">
        <v>0</v>
      </c>
      <c r="I2524" s="21">
        <v>0</v>
      </c>
    </row>
    <row r="2525" spans="1:9" ht="15" x14ac:dyDescent="0.25">
      <c r="A2525" s="24" t="s">
        <v>2883</v>
      </c>
      <c r="B2525" s="20">
        <v>0</v>
      </c>
      <c r="C2525" s="21">
        <v>0</v>
      </c>
      <c r="D2525" s="25">
        <v>68389.399999999994</v>
      </c>
      <c r="E2525" s="25">
        <v>58504.4</v>
      </c>
      <c r="F2525" s="21">
        <v>0</v>
      </c>
      <c r="G2525" s="22">
        <f t="shared" si="39"/>
        <v>9884.9999999999927</v>
      </c>
      <c r="H2525" s="21">
        <v>0</v>
      </c>
      <c r="I2525" s="21">
        <v>0</v>
      </c>
    </row>
    <row r="2526" spans="1:9" ht="15" x14ac:dyDescent="0.25">
      <c r="A2526" s="24" t="s">
        <v>2884</v>
      </c>
      <c r="B2526" s="20">
        <v>0</v>
      </c>
      <c r="C2526" s="21">
        <v>0</v>
      </c>
      <c r="D2526" s="25">
        <v>47925.1</v>
      </c>
      <c r="E2526" s="25">
        <v>38514.799999999996</v>
      </c>
      <c r="F2526" s="21">
        <v>0</v>
      </c>
      <c r="G2526" s="22">
        <f t="shared" si="39"/>
        <v>9410.3000000000029</v>
      </c>
      <c r="H2526" s="21">
        <v>0</v>
      </c>
      <c r="I2526" s="21">
        <v>0</v>
      </c>
    </row>
    <row r="2527" spans="1:9" ht="15" x14ac:dyDescent="0.25">
      <c r="A2527" s="24" t="s">
        <v>2885</v>
      </c>
      <c r="B2527" s="20">
        <v>0</v>
      </c>
      <c r="C2527" s="21">
        <v>0</v>
      </c>
      <c r="D2527" s="25">
        <v>71047.299999999988</v>
      </c>
      <c r="E2527" s="25">
        <v>64173.799999999996</v>
      </c>
      <c r="F2527" s="21">
        <v>0</v>
      </c>
      <c r="G2527" s="22">
        <f t="shared" si="39"/>
        <v>6873.4999999999927</v>
      </c>
      <c r="H2527" s="21">
        <v>0</v>
      </c>
      <c r="I2527" s="21">
        <v>0</v>
      </c>
    </row>
    <row r="2528" spans="1:9" ht="15" x14ac:dyDescent="0.25">
      <c r="A2528" s="24" t="s">
        <v>2886</v>
      </c>
      <c r="B2528" s="20">
        <v>0</v>
      </c>
      <c r="C2528" s="21">
        <v>0</v>
      </c>
      <c r="D2528" s="25">
        <v>14441.9</v>
      </c>
      <c r="E2528" s="25">
        <v>0</v>
      </c>
      <c r="F2528" s="21">
        <v>0</v>
      </c>
      <c r="G2528" s="22">
        <f t="shared" si="39"/>
        <v>14441.9</v>
      </c>
      <c r="H2528" s="21">
        <v>0</v>
      </c>
      <c r="I2528" s="21">
        <v>0</v>
      </c>
    </row>
    <row r="2529" spans="1:9" ht="15" x14ac:dyDescent="0.25">
      <c r="A2529" s="24" t="s">
        <v>2887</v>
      </c>
      <c r="B2529" s="20">
        <v>0</v>
      </c>
      <c r="C2529" s="21">
        <v>0</v>
      </c>
      <c r="D2529" s="25">
        <v>8673.5</v>
      </c>
      <c r="E2529" s="25">
        <v>0</v>
      </c>
      <c r="F2529" s="21">
        <v>0</v>
      </c>
      <c r="G2529" s="22">
        <f t="shared" si="39"/>
        <v>8673.5</v>
      </c>
      <c r="H2529" s="21">
        <v>0</v>
      </c>
      <c r="I2529" s="21">
        <v>0</v>
      </c>
    </row>
    <row r="2530" spans="1:9" ht="15" x14ac:dyDescent="0.25">
      <c r="A2530" s="24" t="s">
        <v>2888</v>
      </c>
      <c r="B2530" s="20">
        <v>0</v>
      </c>
      <c r="C2530" s="21">
        <v>0</v>
      </c>
      <c r="D2530" s="25">
        <v>10930.7</v>
      </c>
      <c r="E2530" s="25">
        <v>0</v>
      </c>
      <c r="F2530" s="21">
        <v>0</v>
      </c>
      <c r="G2530" s="22">
        <f t="shared" si="39"/>
        <v>10930.7</v>
      </c>
      <c r="H2530" s="21">
        <v>0</v>
      </c>
      <c r="I2530" s="21">
        <v>0</v>
      </c>
    </row>
    <row r="2531" spans="1:9" ht="15" x14ac:dyDescent="0.25">
      <c r="A2531" s="24" t="s">
        <v>2889</v>
      </c>
      <c r="B2531" s="20">
        <v>0</v>
      </c>
      <c r="C2531" s="21">
        <v>0</v>
      </c>
      <c r="D2531" s="25">
        <v>59920.3</v>
      </c>
      <c r="E2531" s="25">
        <v>27796.2</v>
      </c>
      <c r="F2531" s="21">
        <v>0</v>
      </c>
      <c r="G2531" s="22">
        <f t="shared" si="39"/>
        <v>32124.100000000002</v>
      </c>
      <c r="H2531" s="21">
        <v>0</v>
      </c>
      <c r="I2531" s="21">
        <v>0</v>
      </c>
    </row>
    <row r="2532" spans="1:9" ht="15" x14ac:dyDescent="0.25">
      <c r="A2532" s="24" t="s">
        <v>2890</v>
      </c>
      <c r="B2532" s="20">
        <v>0</v>
      </c>
      <c r="C2532" s="21">
        <v>0</v>
      </c>
      <c r="D2532" s="25">
        <v>69680.599999999991</v>
      </c>
      <c r="E2532" s="25">
        <v>47758.899999999994</v>
      </c>
      <c r="F2532" s="21">
        <v>0</v>
      </c>
      <c r="G2532" s="22">
        <f t="shared" si="39"/>
        <v>21921.699999999997</v>
      </c>
      <c r="H2532" s="21">
        <v>0</v>
      </c>
      <c r="I2532" s="21">
        <v>0</v>
      </c>
    </row>
    <row r="2533" spans="1:9" ht="15" x14ac:dyDescent="0.25">
      <c r="A2533" s="24" t="s">
        <v>2891</v>
      </c>
      <c r="B2533" s="20">
        <v>0</v>
      </c>
      <c r="C2533" s="21">
        <v>0</v>
      </c>
      <c r="D2533" s="25">
        <v>33920.700000000004</v>
      </c>
      <c r="E2533" s="25">
        <v>15079.8</v>
      </c>
      <c r="F2533" s="21">
        <v>0</v>
      </c>
      <c r="G2533" s="22">
        <f t="shared" si="39"/>
        <v>18840.900000000005</v>
      </c>
      <c r="H2533" s="21">
        <v>0</v>
      </c>
      <c r="I2533" s="21">
        <v>0</v>
      </c>
    </row>
    <row r="2534" spans="1:9" ht="15" x14ac:dyDescent="0.25">
      <c r="A2534" s="24" t="s">
        <v>2892</v>
      </c>
      <c r="B2534" s="20">
        <v>0</v>
      </c>
      <c r="C2534" s="21">
        <v>0</v>
      </c>
      <c r="D2534" s="25">
        <v>51455.799999999996</v>
      </c>
      <c r="E2534" s="25">
        <v>16583.7</v>
      </c>
      <c r="F2534" s="21">
        <v>0</v>
      </c>
      <c r="G2534" s="22">
        <f t="shared" si="39"/>
        <v>34872.099999999991</v>
      </c>
      <c r="H2534" s="21">
        <v>0</v>
      </c>
      <c r="I2534" s="21">
        <v>0</v>
      </c>
    </row>
    <row r="2535" spans="1:9" ht="15" x14ac:dyDescent="0.25">
      <c r="A2535" s="24" t="s">
        <v>2893</v>
      </c>
      <c r="B2535" s="20">
        <v>0</v>
      </c>
      <c r="C2535" s="21">
        <v>0</v>
      </c>
      <c r="D2535" s="25">
        <v>40713.199999999997</v>
      </c>
      <c r="E2535" s="25">
        <v>2030</v>
      </c>
      <c r="F2535" s="21">
        <v>0</v>
      </c>
      <c r="G2535" s="22">
        <f t="shared" si="39"/>
        <v>38683.199999999997</v>
      </c>
      <c r="H2535" s="21">
        <v>0</v>
      </c>
      <c r="I2535" s="21">
        <v>0</v>
      </c>
    </row>
    <row r="2536" spans="1:9" ht="15" x14ac:dyDescent="0.25">
      <c r="A2536" s="24" t="s">
        <v>2894</v>
      </c>
      <c r="B2536" s="20">
        <v>0</v>
      </c>
      <c r="C2536" s="21">
        <v>0</v>
      </c>
      <c r="D2536" s="25">
        <v>69810.150000000009</v>
      </c>
      <c r="E2536" s="25">
        <v>32060</v>
      </c>
      <c r="F2536" s="21">
        <v>0</v>
      </c>
      <c r="G2536" s="22">
        <f t="shared" si="39"/>
        <v>37750.150000000009</v>
      </c>
      <c r="H2536" s="21">
        <v>0</v>
      </c>
      <c r="I2536" s="21">
        <v>0</v>
      </c>
    </row>
    <row r="2537" spans="1:9" ht="15" x14ac:dyDescent="0.25">
      <c r="A2537" s="24" t="s">
        <v>2895</v>
      </c>
      <c r="B2537" s="20">
        <v>0</v>
      </c>
      <c r="C2537" s="21">
        <v>0</v>
      </c>
      <c r="D2537" s="25">
        <v>58603.600000000006</v>
      </c>
      <c r="E2537" s="25">
        <v>19185.8</v>
      </c>
      <c r="F2537" s="21">
        <v>0</v>
      </c>
      <c r="G2537" s="22">
        <f t="shared" si="39"/>
        <v>39417.800000000003</v>
      </c>
      <c r="H2537" s="21">
        <v>0</v>
      </c>
      <c r="I2537" s="21">
        <v>0</v>
      </c>
    </row>
    <row r="2538" spans="1:9" ht="15" x14ac:dyDescent="0.25">
      <c r="A2538" s="24" t="s">
        <v>2896</v>
      </c>
      <c r="B2538" s="20">
        <v>0</v>
      </c>
      <c r="C2538" s="21">
        <v>0</v>
      </c>
      <c r="D2538" s="25">
        <v>61801.30000000001</v>
      </c>
      <c r="E2538" s="25">
        <v>8567.2199999999993</v>
      </c>
      <c r="F2538" s="21">
        <v>0</v>
      </c>
      <c r="G2538" s="22">
        <f t="shared" si="39"/>
        <v>53234.080000000009</v>
      </c>
      <c r="H2538" s="21">
        <v>0</v>
      </c>
      <c r="I2538" s="21">
        <v>0</v>
      </c>
    </row>
    <row r="2539" spans="1:9" ht="15" x14ac:dyDescent="0.25">
      <c r="A2539" s="24" t="s">
        <v>2897</v>
      </c>
      <c r="B2539" s="20">
        <v>0</v>
      </c>
      <c r="C2539" s="21">
        <v>0</v>
      </c>
      <c r="D2539" s="25">
        <v>65814.099999999991</v>
      </c>
      <c r="E2539" s="25">
        <v>22211.4</v>
      </c>
      <c r="F2539" s="21">
        <v>0</v>
      </c>
      <c r="G2539" s="22">
        <f t="shared" si="39"/>
        <v>43602.69999999999</v>
      </c>
      <c r="H2539" s="21">
        <v>0</v>
      </c>
      <c r="I2539" s="21">
        <v>0</v>
      </c>
    </row>
    <row r="2540" spans="1:9" ht="15" x14ac:dyDescent="0.25">
      <c r="A2540" s="24" t="s">
        <v>2898</v>
      </c>
      <c r="B2540" s="20">
        <v>0</v>
      </c>
      <c r="C2540" s="21">
        <v>0</v>
      </c>
      <c r="D2540" s="25">
        <v>4054.6</v>
      </c>
      <c r="E2540" s="25">
        <v>3860.6</v>
      </c>
      <c r="F2540" s="21">
        <v>0</v>
      </c>
      <c r="G2540" s="22">
        <f t="shared" si="39"/>
        <v>194</v>
      </c>
      <c r="H2540" s="21">
        <v>0</v>
      </c>
      <c r="I2540" s="21">
        <v>0</v>
      </c>
    </row>
    <row r="2541" spans="1:9" ht="15" x14ac:dyDescent="0.25">
      <c r="A2541" s="24" t="s">
        <v>2899</v>
      </c>
      <c r="B2541" s="20">
        <v>0</v>
      </c>
      <c r="C2541" s="21">
        <v>0</v>
      </c>
      <c r="D2541" s="25">
        <v>40755</v>
      </c>
      <c r="E2541" s="25">
        <v>1293.6999999999998</v>
      </c>
      <c r="F2541" s="21">
        <v>0</v>
      </c>
      <c r="G2541" s="22">
        <f t="shared" si="39"/>
        <v>39461.300000000003</v>
      </c>
      <c r="H2541" s="21">
        <v>0</v>
      </c>
      <c r="I2541" s="21">
        <v>0</v>
      </c>
    </row>
    <row r="2542" spans="1:9" ht="15" x14ac:dyDescent="0.25">
      <c r="A2542" s="24" t="s">
        <v>2900</v>
      </c>
      <c r="B2542" s="20">
        <v>0</v>
      </c>
      <c r="C2542" s="21">
        <v>0</v>
      </c>
      <c r="D2542" s="25">
        <v>8360</v>
      </c>
      <c r="E2542" s="25">
        <v>0</v>
      </c>
      <c r="F2542" s="21">
        <v>0</v>
      </c>
      <c r="G2542" s="22">
        <f t="shared" si="39"/>
        <v>8360</v>
      </c>
      <c r="H2542" s="21">
        <v>0</v>
      </c>
      <c r="I2542" s="21">
        <v>0</v>
      </c>
    </row>
    <row r="2543" spans="1:9" ht="15" x14ac:dyDescent="0.25">
      <c r="A2543" s="24" t="s">
        <v>2901</v>
      </c>
      <c r="B2543" s="20">
        <v>0</v>
      </c>
      <c r="C2543" s="21">
        <v>0</v>
      </c>
      <c r="D2543" s="25">
        <v>79043.8</v>
      </c>
      <c r="E2543" s="25">
        <v>8178.2</v>
      </c>
      <c r="F2543" s="21">
        <v>0</v>
      </c>
      <c r="G2543" s="22">
        <f t="shared" si="39"/>
        <v>70865.600000000006</v>
      </c>
      <c r="H2543" s="21">
        <v>0</v>
      </c>
      <c r="I2543" s="21">
        <v>0</v>
      </c>
    </row>
    <row r="2544" spans="1:9" ht="15" x14ac:dyDescent="0.25">
      <c r="A2544" s="24" t="s">
        <v>2902</v>
      </c>
      <c r="B2544" s="20">
        <v>0</v>
      </c>
      <c r="C2544" s="21">
        <v>0</v>
      </c>
      <c r="D2544" s="25">
        <v>90894.1</v>
      </c>
      <c r="E2544" s="25">
        <v>24804.400000000001</v>
      </c>
      <c r="F2544" s="21">
        <v>0</v>
      </c>
      <c r="G2544" s="22">
        <f t="shared" si="39"/>
        <v>66089.700000000012</v>
      </c>
      <c r="H2544" s="21">
        <v>0</v>
      </c>
      <c r="I2544" s="21">
        <v>0</v>
      </c>
    </row>
    <row r="2545" spans="1:9" ht="15" x14ac:dyDescent="0.25">
      <c r="A2545" s="24" t="s">
        <v>2903</v>
      </c>
      <c r="B2545" s="20">
        <v>0</v>
      </c>
      <c r="C2545" s="21">
        <v>0</v>
      </c>
      <c r="D2545" s="25">
        <v>58854.400000000001</v>
      </c>
      <c r="E2545" s="25">
        <v>18910.8</v>
      </c>
      <c r="F2545" s="21">
        <v>0</v>
      </c>
      <c r="G2545" s="22">
        <f t="shared" si="39"/>
        <v>39943.600000000006</v>
      </c>
      <c r="H2545" s="21">
        <v>0</v>
      </c>
      <c r="I2545" s="21">
        <v>0</v>
      </c>
    </row>
    <row r="2546" spans="1:9" ht="15" x14ac:dyDescent="0.25">
      <c r="A2546" s="24" t="s">
        <v>2904</v>
      </c>
      <c r="B2546" s="20">
        <v>0</v>
      </c>
      <c r="C2546" s="21">
        <v>0</v>
      </c>
      <c r="D2546" s="25">
        <v>108078.19999999997</v>
      </c>
      <c r="E2546" s="25">
        <v>29217.599999999999</v>
      </c>
      <c r="F2546" s="21">
        <v>0</v>
      </c>
      <c r="G2546" s="22">
        <f t="shared" si="39"/>
        <v>78860.599999999977</v>
      </c>
      <c r="H2546" s="21">
        <v>0</v>
      </c>
      <c r="I2546" s="21">
        <v>0</v>
      </c>
    </row>
    <row r="2547" spans="1:9" ht="15" x14ac:dyDescent="0.25">
      <c r="A2547" s="24" t="s">
        <v>2905</v>
      </c>
      <c r="B2547" s="20">
        <v>0</v>
      </c>
      <c r="C2547" s="21">
        <v>0</v>
      </c>
      <c r="D2547" s="25">
        <v>2898</v>
      </c>
      <c r="E2547" s="25">
        <v>0</v>
      </c>
      <c r="F2547" s="21">
        <v>0</v>
      </c>
      <c r="G2547" s="22">
        <f t="shared" si="39"/>
        <v>2898</v>
      </c>
      <c r="H2547" s="21">
        <v>0</v>
      </c>
      <c r="I2547" s="21">
        <v>0</v>
      </c>
    </row>
    <row r="2548" spans="1:9" ht="15" x14ac:dyDescent="0.25">
      <c r="A2548" s="24" t="s">
        <v>2906</v>
      </c>
      <c r="B2548" s="20">
        <v>0</v>
      </c>
      <c r="C2548" s="21">
        <v>0</v>
      </c>
      <c r="D2548" s="25">
        <v>426422.70000000019</v>
      </c>
      <c r="E2548" s="25">
        <v>230209.7</v>
      </c>
      <c r="F2548" s="21">
        <v>0</v>
      </c>
      <c r="G2548" s="22">
        <f t="shared" si="39"/>
        <v>196213.00000000017</v>
      </c>
      <c r="H2548" s="21">
        <v>0</v>
      </c>
      <c r="I2548" s="21">
        <v>0</v>
      </c>
    </row>
    <row r="2549" spans="1:9" ht="15" x14ac:dyDescent="0.25">
      <c r="A2549" s="24" t="s">
        <v>2907</v>
      </c>
      <c r="B2549" s="20">
        <v>0</v>
      </c>
      <c r="C2549" s="21">
        <v>0</v>
      </c>
      <c r="D2549" s="25">
        <v>55238.7</v>
      </c>
      <c r="E2549" s="25">
        <v>23949.4</v>
      </c>
      <c r="F2549" s="21">
        <v>0</v>
      </c>
      <c r="G2549" s="22">
        <f t="shared" si="39"/>
        <v>31289.299999999996</v>
      </c>
      <c r="H2549" s="21">
        <v>0</v>
      </c>
      <c r="I2549" s="21">
        <v>0</v>
      </c>
    </row>
    <row r="2550" spans="1:9" ht="15" x14ac:dyDescent="0.25">
      <c r="A2550" s="24" t="s">
        <v>2908</v>
      </c>
      <c r="B2550" s="20">
        <v>0</v>
      </c>
      <c r="C2550" s="21">
        <v>0</v>
      </c>
      <c r="D2550" s="25">
        <v>14546.4</v>
      </c>
      <c r="E2550" s="25">
        <v>0</v>
      </c>
      <c r="F2550" s="21">
        <v>0</v>
      </c>
      <c r="G2550" s="22">
        <f t="shared" si="39"/>
        <v>14546.4</v>
      </c>
      <c r="H2550" s="21">
        <v>0</v>
      </c>
      <c r="I2550" s="21">
        <v>0</v>
      </c>
    </row>
    <row r="2551" spans="1:9" ht="15" x14ac:dyDescent="0.25">
      <c r="A2551" s="24" t="s">
        <v>2909</v>
      </c>
      <c r="B2551" s="20">
        <v>0</v>
      </c>
      <c r="C2551" s="21">
        <v>0</v>
      </c>
      <c r="D2551" s="25">
        <v>146153.70000000001</v>
      </c>
      <c r="E2551" s="25">
        <v>54756.600000000006</v>
      </c>
      <c r="F2551" s="21">
        <v>0</v>
      </c>
      <c r="G2551" s="22">
        <f t="shared" si="39"/>
        <v>91397.1</v>
      </c>
      <c r="H2551" s="21">
        <v>0</v>
      </c>
      <c r="I2551" s="21">
        <v>0</v>
      </c>
    </row>
    <row r="2552" spans="1:9" ht="15" x14ac:dyDescent="0.25">
      <c r="A2552" s="24" t="s">
        <v>2910</v>
      </c>
      <c r="B2552" s="20">
        <v>0</v>
      </c>
      <c r="C2552" s="21">
        <v>0</v>
      </c>
      <c r="D2552" s="25">
        <v>9697.6</v>
      </c>
      <c r="E2552" s="25">
        <v>1856</v>
      </c>
      <c r="F2552" s="21">
        <v>0</v>
      </c>
      <c r="G2552" s="22">
        <f t="shared" si="39"/>
        <v>7841.6</v>
      </c>
      <c r="H2552" s="21">
        <v>0</v>
      </c>
      <c r="I2552" s="21">
        <v>0</v>
      </c>
    </row>
    <row r="2553" spans="1:9" ht="15" x14ac:dyDescent="0.25">
      <c r="A2553" s="24" t="s">
        <v>2911</v>
      </c>
      <c r="B2553" s="20">
        <v>0</v>
      </c>
      <c r="C2553" s="21">
        <v>0</v>
      </c>
      <c r="D2553" s="25">
        <v>13940.3</v>
      </c>
      <c r="E2553" s="25">
        <v>0</v>
      </c>
      <c r="F2553" s="21">
        <v>0</v>
      </c>
      <c r="G2553" s="22">
        <f t="shared" si="39"/>
        <v>13940.3</v>
      </c>
      <c r="H2553" s="21">
        <v>0</v>
      </c>
      <c r="I2553" s="21">
        <v>0</v>
      </c>
    </row>
    <row r="2554" spans="1:9" ht="15" x14ac:dyDescent="0.25">
      <c r="A2554" s="24" t="s">
        <v>2912</v>
      </c>
      <c r="B2554" s="20">
        <v>0</v>
      </c>
      <c r="C2554" s="21">
        <v>0</v>
      </c>
      <c r="D2554" s="25">
        <v>774211.42999999959</v>
      </c>
      <c r="E2554" s="25">
        <v>640816.42999999993</v>
      </c>
      <c r="F2554" s="21">
        <v>0</v>
      </c>
      <c r="G2554" s="22">
        <f t="shared" si="39"/>
        <v>133394.99999999965</v>
      </c>
      <c r="H2554" s="21">
        <v>0</v>
      </c>
      <c r="I2554" s="21">
        <v>0</v>
      </c>
    </row>
    <row r="2555" spans="1:9" ht="15" x14ac:dyDescent="0.25">
      <c r="A2555" s="24" t="s">
        <v>2913</v>
      </c>
      <c r="B2555" s="20">
        <v>0</v>
      </c>
      <c r="C2555" s="21">
        <v>0</v>
      </c>
      <c r="D2555" s="25">
        <v>140594.29999999999</v>
      </c>
      <c r="E2555" s="25">
        <v>93495.799999999988</v>
      </c>
      <c r="F2555" s="21">
        <v>0</v>
      </c>
      <c r="G2555" s="22">
        <f t="shared" si="39"/>
        <v>47098.5</v>
      </c>
      <c r="H2555" s="21">
        <v>0</v>
      </c>
      <c r="I2555" s="21">
        <v>0</v>
      </c>
    </row>
    <row r="2556" spans="1:9" ht="15" x14ac:dyDescent="0.25">
      <c r="A2556" s="24" t="s">
        <v>2914</v>
      </c>
      <c r="B2556" s="20">
        <v>0</v>
      </c>
      <c r="C2556" s="21">
        <v>0</v>
      </c>
      <c r="D2556" s="25">
        <v>69465.89</v>
      </c>
      <c r="E2556" s="25">
        <v>58474.59</v>
      </c>
      <c r="F2556" s="21">
        <v>0</v>
      </c>
      <c r="G2556" s="22">
        <f t="shared" si="39"/>
        <v>10991.300000000003</v>
      </c>
      <c r="H2556" s="21">
        <v>0</v>
      </c>
      <c r="I2556" s="21">
        <v>0</v>
      </c>
    </row>
    <row r="2557" spans="1:9" ht="15" x14ac:dyDescent="0.25">
      <c r="A2557" s="24" t="s">
        <v>2915</v>
      </c>
      <c r="B2557" s="20">
        <v>0</v>
      </c>
      <c r="C2557" s="21">
        <v>0</v>
      </c>
      <c r="D2557" s="25">
        <v>66817.3</v>
      </c>
      <c r="E2557" s="25">
        <v>40584.9</v>
      </c>
      <c r="F2557" s="21">
        <v>0</v>
      </c>
      <c r="G2557" s="22">
        <f t="shared" si="39"/>
        <v>26232.400000000001</v>
      </c>
      <c r="H2557" s="21">
        <v>0</v>
      </c>
      <c r="I2557" s="21">
        <v>0</v>
      </c>
    </row>
    <row r="2558" spans="1:9" ht="15" x14ac:dyDescent="0.25">
      <c r="A2558" s="24" t="s">
        <v>2916</v>
      </c>
      <c r="B2558" s="20">
        <v>0</v>
      </c>
      <c r="C2558" s="21">
        <v>0</v>
      </c>
      <c r="D2558" s="25">
        <v>82743.099999999991</v>
      </c>
      <c r="E2558" s="25">
        <v>44245.2</v>
      </c>
      <c r="F2558" s="21">
        <v>0</v>
      </c>
      <c r="G2558" s="22">
        <f t="shared" si="39"/>
        <v>38497.899999999994</v>
      </c>
      <c r="H2558" s="21">
        <v>0</v>
      </c>
      <c r="I2558" s="21">
        <v>0</v>
      </c>
    </row>
    <row r="2559" spans="1:9" ht="15" x14ac:dyDescent="0.25">
      <c r="A2559" s="24" t="s">
        <v>2917</v>
      </c>
      <c r="B2559" s="20">
        <v>0</v>
      </c>
      <c r="C2559" s="21">
        <v>0</v>
      </c>
      <c r="D2559" s="25">
        <v>92064.499999999985</v>
      </c>
      <c r="E2559" s="25">
        <v>65914.399999999994</v>
      </c>
      <c r="F2559" s="21">
        <v>0</v>
      </c>
      <c r="G2559" s="22">
        <f t="shared" si="39"/>
        <v>26150.099999999991</v>
      </c>
      <c r="H2559" s="21">
        <v>0</v>
      </c>
      <c r="I2559" s="21">
        <v>0</v>
      </c>
    </row>
    <row r="2560" spans="1:9" ht="15" x14ac:dyDescent="0.25">
      <c r="A2560" s="24" t="s">
        <v>2918</v>
      </c>
      <c r="B2560" s="20">
        <v>0</v>
      </c>
      <c r="C2560" s="21">
        <v>0</v>
      </c>
      <c r="D2560" s="25">
        <v>131231.1</v>
      </c>
      <c r="E2560" s="25">
        <v>73192.200000000012</v>
      </c>
      <c r="F2560" s="21">
        <v>0</v>
      </c>
      <c r="G2560" s="22">
        <f t="shared" si="39"/>
        <v>58038.899999999994</v>
      </c>
      <c r="H2560" s="21">
        <v>0</v>
      </c>
      <c r="I2560" s="21">
        <v>0</v>
      </c>
    </row>
    <row r="2561" spans="1:9" ht="15" x14ac:dyDescent="0.25">
      <c r="A2561" s="24" t="s">
        <v>2919</v>
      </c>
      <c r="B2561" s="20">
        <v>0</v>
      </c>
      <c r="C2561" s="21">
        <v>0</v>
      </c>
      <c r="D2561" s="25">
        <v>298347.50000000006</v>
      </c>
      <c r="E2561" s="25">
        <v>262060</v>
      </c>
      <c r="F2561" s="21">
        <v>0</v>
      </c>
      <c r="G2561" s="22">
        <f t="shared" si="39"/>
        <v>36287.500000000058</v>
      </c>
      <c r="H2561" s="21">
        <v>0</v>
      </c>
      <c r="I2561" s="21">
        <v>0</v>
      </c>
    </row>
    <row r="2562" spans="1:9" ht="15" x14ac:dyDescent="0.25">
      <c r="A2562" s="24" t="s">
        <v>2920</v>
      </c>
      <c r="B2562" s="20">
        <v>0</v>
      </c>
      <c r="C2562" s="21">
        <v>0</v>
      </c>
      <c r="D2562" s="25">
        <v>396627.80000000005</v>
      </c>
      <c r="E2562" s="25">
        <v>301638.69999999995</v>
      </c>
      <c r="F2562" s="21">
        <v>0</v>
      </c>
      <c r="G2562" s="22">
        <f t="shared" si="39"/>
        <v>94989.100000000093</v>
      </c>
      <c r="H2562" s="21">
        <v>0</v>
      </c>
      <c r="I2562" s="21">
        <v>0</v>
      </c>
    </row>
    <row r="2563" spans="1:9" ht="15" x14ac:dyDescent="0.25">
      <c r="A2563" s="24" t="s">
        <v>2921</v>
      </c>
      <c r="B2563" s="20">
        <v>0</v>
      </c>
      <c r="C2563" s="21">
        <v>0</v>
      </c>
      <c r="D2563" s="25">
        <v>294104.80000000005</v>
      </c>
      <c r="E2563" s="25">
        <v>193486.89999999997</v>
      </c>
      <c r="F2563" s="21">
        <v>0</v>
      </c>
      <c r="G2563" s="22">
        <f t="shared" ref="G2563:G2626" si="40">D2563-E2563</f>
        <v>100617.90000000008</v>
      </c>
      <c r="H2563" s="21">
        <v>0</v>
      </c>
      <c r="I2563" s="21">
        <v>0</v>
      </c>
    </row>
    <row r="2564" spans="1:9" ht="15" x14ac:dyDescent="0.25">
      <c r="A2564" s="24" t="s">
        <v>2922</v>
      </c>
      <c r="B2564" s="20">
        <v>0</v>
      </c>
      <c r="C2564" s="21">
        <v>0</v>
      </c>
      <c r="D2564" s="25">
        <v>386062.99999999994</v>
      </c>
      <c r="E2564" s="25">
        <v>252582.59</v>
      </c>
      <c r="F2564" s="21">
        <v>0</v>
      </c>
      <c r="G2564" s="22">
        <f t="shared" si="40"/>
        <v>133480.40999999995</v>
      </c>
      <c r="H2564" s="21">
        <v>0</v>
      </c>
      <c r="I2564" s="21">
        <v>0</v>
      </c>
    </row>
    <row r="2565" spans="1:9" ht="15" x14ac:dyDescent="0.25">
      <c r="A2565" s="24" t="s">
        <v>2923</v>
      </c>
      <c r="B2565" s="20">
        <v>0</v>
      </c>
      <c r="C2565" s="21">
        <v>0</v>
      </c>
      <c r="D2565" s="25">
        <v>629110.9</v>
      </c>
      <c r="E2565" s="25">
        <v>460370.05999999994</v>
      </c>
      <c r="F2565" s="21">
        <v>0</v>
      </c>
      <c r="G2565" s="22">
        <f t="shared" si="40"/>
        <v>168740.84000000008</v>
      </c>
      <c r="H2565" s="21">
        <v>0</v>
      </c>
      <c r="I2565" s="21">
        <v>0</v>
      </c>
    </row>
    <row r="2566" spans="1:9" ht="15" x14ac:dyDescent="0.25">
      <c r="A2566" s="24" t="s">
        <v>2924</v>
      </c>
      <c r="B2566" s="20">
        <v>0</v>
      </c>
      <c r="C2566" s="21">
        <v>0</v>
      </c>
      <c r="D2566" s="25">
        <v>515109.30000000005</v>
      </c>
      <c r="E2566" s="25">
        <v>410117.86</v>
      </c>
      <c r="F2566" s="21">
        <v>0</v>
      </c>
      <c r="G2566" s="22">
        <f t="shared" si="40"/>
        <v>104991.44000000006</v>
      </c>
      <c r="H2566" s="21">
        <v>0</v>
      </c>
      <c r="I2566" s="21">
        <v>0</v>
      </c>
    </row>
    <row r="2567" spans="1:9" ht="15" x14ac:dyDescent="0.25">
      <c r="A2567" s="24" t="s">
        <v>2925</v>
      </c>
      <c r="B2567" s="20">
        <v>0</v>
      </c>
      <c r="C2567" s="21">
        <v>0</v>
      </c>
      <c r="D2567" s="25">
        <v>72857.400000000009</v>
      </c>
      <c r="E2567" s="25">
        <v>41042.1</v>
      </c>
      <c r="F2567" s="21">
        <v>0</v>
      </c>
      <c r="G2567" s="22">
        <f t="shared" si="40"/>
        <v>31815.30000000001</v>
      </c>
      <c r="H2567" s="21">
        <v>0</v>
      </c>
      <c r="I2567" s="21">
        <v>0</v>
      </c>
    </row>
    <row r="2568" spans="1:9" ht="15" x14ac:dyDescent="0.25">
      <c r="A2568" s="24" t="s">
        <v>2926</v>
      </c>
      <c r="B2568" s="20">
        <v>0</v>
      </c>
      <c r="C2568" s="21">
        <v>0</v>
      </c>
      <c r="D2568" s="25">
        <v>54946.1</v>
      </c>
      <c r="E2568" s="25">
        <v>2876</v>
      </c>
      <c r="F2568" s="21">
        <v>0</v>
      </c>
      <c r="G2568" s="22">
        <f t="shared" si="40"/>
        <v>52070.1</v>
      </c>
      <c r="H2568" s="21">
        <v>0</v>
      </c>
      <c r="I2568" s="21">
        <v>0</v>
      </c>
    </row>
    <row r="2569" spans="1:9" ht="15" x14ac:dyDescent="0.25">
      <c r="A2569" s="24" t="s">
        <v>2927</v>
      </c>
      <c r="B2569" s="20">
        <v>0</v>
      </c>
      <c r="C2569" s="21">
        <v>0</v>
      </c>
      <c r="D2569" s="25">
        <v>204799.10000000003</v>
      </c>
      <c r="E2569" s="25">
        <v>114449.80000000002</v>
      </c>
      <c r="F2569" s="21">
        <v>0</v>
      </c>
      <c r="G2569" s="22">
        <f t="shared" si="40"/>
        <v>90349.300000000017</v>
      </c>
      <c r="H2569" s="21">
        <v>0</v>
      </c>
      <c r="I2569" s="21">
        <v>0</v>
      </c>
    </row>
    <row r="2570" spans="1:9" ht="15" x14ac:dyDescent="0.25">
      <c r="A2570" s="24" t="s">
        <v>2928</v>
      </c>
      <c r="B2570" s="20">
        <v>0</v>
      </c>
      <c r="C2570" s="21">
        <v>0</v>
      </c>
      <c r="D2570" s="25">
        <v>83202.900000000009</v>
      </c>
      <c r="E2570" s="25">
        <v>56782.500000000007</v>
      </c>
      <c r="F2570" s="21">
        <v>0</v>
      </c>
      <c r="G2570" s="22">
        <f t="shared" si="40"/>
        <v>26420.400000000001</v>
      </c>
      <c r="H2570" s="21">
        <v>0</v>
      </c>
      <c r="I2570" s="21">
        <v>0</v>
      </c>
    </row>
    <row r="2571" spans="1:9" ht="15" x14ac:dyDescent="0.25">
      <c r="A2571" s="24" t="s">
        <v>2929</v>
      </c>
      <c r="B2571" s="20">
        <v>0</v>
      </c>
      <c r="C2571" s="21">
        <v>0</v>
      </c>
      <c r="D2571" s="25">
        <v>42468.800000000003</v>
      </c>
      <c r="E2571" s="25">
        <v>10256.799999999999</v>
      </c>
      <c r="F2571" s="21">
        <v>0</v>
      </c>
      <c r="G2571" s="22">
        <f t="shared" si="40"/>
        <v>32212.000000000004</v>
      </c>
      <c r="H2571" s="21">
        <v>0</v>
      </c>
      <c r="I2571" s="21">
        <v>0</v>
      </c>
    </row>
    <row r="2572" spans="1:9" ht="15" x14ac:dyDescent="0.25">
      <c r="A2572" s="24" t="s">
        <v>2930</v>
      </c>
      <c r="B2572" s="20">
        <v>0</v>
      </c>
      <c r="C2572" s="21">
        <v>0</v>
      </c>
      <c r="D2572" s="25">
        <v>604201.17999999993</v>
      </c>
      <c r="E2572" s="25">
        <v>479080.22999999992</v>
      </c>
      <c r="F2572" s="21">
        <v>0</v>
      </c>
      <c r="G2572" s="22">
        <f t="shared" si="40"/>
        <v>125120.95000000001</v>
      </c>
      <c r="H2572" s="21">
        <v>0</v>
      </c>
      <c r="I2572" s="21">
        <v>0</v>
      </c>
    </row>
    <row r="2573" spans="1:9" ht="15" x14ac:dyDescent="0.25">
      <c r="A2573" s="24" t="s">
        <v>2931</v>
      </c>
      <c r="B2573" s="20">
        <v>0</v>
      </c>
      <c r="C2573" s="21">
        <v>0</v>
      </c>
      <c r="D2573" s="25">
        <v>33190.800000000003</v>
      </c>
      <c r="E2573" s="25">
        <v>24701.899999999998</v>
      </c>
      <c r="F2573" s="21">
        <v>0</v>
      </c>
      <c r="G2573" s="22">
        <f t="shared" si="40"/>
        <v>8488.9000000000051</v>
      </c>
      <c r="H2573" s="21">
        <v>0</v>
      </c>
      <c r="I2573" s="21">
        <v>0</v>
      </c>
    </row>
    <row r="2574" spans="1:9" ht="15" x14ac:dyDescent="0.25">
      <c r="A2574" s="24" t="s">
        <v>2932</v>
      </c>
      <c r="B2574" s="20">
        <v>0</v>
      </c>
      <c r="C2574" s="21">
        <v>0</v>
      </c>
      <c r="D2574" s="25">
        <v>14107.5</v>
      </c>
      <c r="E2574" s="25">
        <v>0</v>
      </c>
      <c r="F2574" s="21">
        <v>0</v>
      </c>
      <c r="G2574" s="22">
        <f t="shared" si="40"/>
        <v>14107.5</v>
      </c>
      <c r="H2574" s="21">
        <v>0</v>
      </c>
      <c r="I2574" s="21">
        <v>0</v>
      </c>
    </row>
    <row r="2575" spans="1:9" ht="15" x14ac:dyDescent="0.25">
      <c r="A2575" s="24" t="s">
        <v>2933</v>
      </c>
      <c r="B2575" s="20">
        <v>0</v>
      </c>
      <c r="C2575" s="21">
        <v>0</v>
      </c>
      <c r="D2575" s="25">
        <v>22425.699999999997</v>
      </c>
      <c r="E2575" s="25">
        <v>4164.2</v>
      </c>
      <c r="F2575" s="21">
        <v>0</v>
      </c>
      <c r="G2575" s="22">
        <f t="shared" si="40"/>
        <v>18261.499999999996</v>
      </c>
      <c r="H2575" s="21">
        <v>0</v>
      </c>
      <c r="I2575" s="21">
        <v>0</v>
      </c>
    </row>
    <row r="2576" spans="1:9" ht="15" x14ac:dyDescent="0.25">
      <c r="A2576" s="24" t="s">
        <v>2934</v>
      </c>
      <c r="B2576" s="20">
        <v>0</v>
      </c>
      <c r="C2576" s="21">
        <v>0</v>
      </c>
      <c r="D2576" s="25">
        <v>20398.400000000001</v>
      </c>
      <c r="E2576" s="25">
        <v>8402.7999999999993</v>
      </c>
      <c r="F2576" s="21">
        <v>0</v>
      </c>
      <c r="G2576" s="22">
        <f t="shared" si="40"/>
        <v>11995.600000000002</v>
      </c>
      <c r="H2576" s="21">
        <v>0</v>
      </c>
      <c r="I2576" s="21">
        <v>0</v>
      </c>
    </row>
    <row r="2577" spans="1:9" ht="15" x14ac:dyDescent="0.25">
      <c r="A2577" s="24" t="s">
        <v>2935</v>
      </c>
      <c r="B2577" s="20">
        <v>0</v>
      </c>
      <c r="C2577" s="21">
        <v>0</v>
      </c>
      <c r="D2577" s="25">
        <v>1015901.6400000001</v>
      </c>
      <c r="E2577" s="25">
        <v>829528.0199999999</v>
      </c>
      <c r="F2577" s="21">
        <v>0</v>
      </c>
      <c r="G2577" s="22">
        <f t="shared" si="40"/>
        <v>186373.62000000023</v>
      </c>
      <c r="H2577" s="21">
        <v>0</v>
      </c>
      <c r="I2577" s="21">
        <v>0</v>
      </c>
    </row>
    <row r="2578" spans="1:9" ht="15" x14ac:dyDescent="0.25">
      <c r="A2578" s="24" t="s">
        <v>2936</v>
      </c>
      <c r="B2578" s="20">
        <v>0</v>
      </c>
      <c r="C2578" s="21">
        <v>0</v>
      </c>
      <c r="D2578" s="25">
        <v>27149.1</v>
      </c>
      <c r="E2578" s="25">
        <v>0</v>
      </c>
      <c r="F2578" s="21">
        <v>0</v>
      </c>
      <c r="G2578" s="22">
        <f t="shared" si="40"/>
        <v>27149.1</v>
      </c>
      <c r="H2578" s="21">
        <v>0</v>
      </c>
      <c r="I2578" s="21">
        <v>0</v>
      </c>
    </row>
    <row r="2579" spans="1:9" ht="15" x14ac:dyDescent="0.25">
      <c r="A2579" s="24" t="s">
        <v>2937</v>
      </c>
      <c r="B2579" s="20">
        <v>0</v>
      </c>
      <c r="C2579" s="21">
        <v>0</v>
      </c>
      <c r="D2579" s="25">
        <v>511932.60000000003</v>
      </c>
      <c r="E2579" s="25">
        <v>285636.2</v>
      </c>
      <c r="F2579" s="21">
        <v>0</v>
      </c>
      <c r="G2579" s="22">
        <f t="shared" si="40"/>
        <v>226296.40000000002</v>
      </c>
      <c r="H2579" s="21">
        <v>0</v>
      </c>
      <c r="I2579" s="21">
        <v>0</v>
      </c>
    </row>
    <row r="2580" spans="1:9" ht="15" x14ac:dyDescent="0.25">
      <c r="A2580" s="24" t="s">
        <v>2938</v>
      </c>
      <c r="B2580" s="20">
        <v>0</v>
      </c>
      <c r="C2580" s="21">
        <v>0</v>
      </c>
      <c r="D2580" s="25">
        <v>682317.88</v>
      </c>
      <c r="E2580" s="25">
        <v>332943.58999999991</v>
      </c>
      <c r="F2580" s="21">
        <v>0</v>
      </c>
      <c r="G2580" s="22">
        <f t="shared" si="40"/>
        <v>349374.2900000001</v>
      </c>
      <c r="H2580" s="21">
        <v>0</v>
      </c>
      <c r="I2580" s="21">
        <v>0</v>
      </c>
    </row>
    <row r="2581" spans="1:9" ht="15" x14ac:dyDescent="0.25">
      <c r="A2581" s="24" t="s">
        <v>2939</v>
      </c>
      <c r="B2581" s="20">
        <v>0</v>
      </c>
      <c r="C2581" s="21">
        <v>0</v>
      </c>
      <c r="D2581" s="25">
        <v>8966.1</v>
      </c>
      <c r="E2581" s="25">
        <v>171.6</v>
      </c>
      <c r="F2581" s="21">
        <v>0</v>
      </c>
      <c r="G2581" s="22">
        <f t="shared" si="40"/>
        <v>8794.5</v>
      </c>
      <c r="H2581" s="21">
        <v>0</v>
      </c>
      <c r="I2581" s="21">
        <v>0</v>
      </c>
    </row>
    <row r="2582" spans="1:9" ht="15" x14ac:dyDescent="0.25">
      <c r="A2582" s="24" t="s">
        <v>2940</v>
      </c>
      <c r="B2582" s="20">
        <v>0</v>
      </c>
      <c r="C2582" s="21">
        <v>0</v>
      </c>
      <c r="D2582" s="25">
        <v>23282.6</v>
      </c>
      <c r="E2582" s="25">
        <v>0</v>
      </c>
      <c r="F2582" s="21">
        <v>0</v>
      </c>
      <c r="G2582" s="22">
        <f t="shared" si="40"/>
        <v>23282.6</v>
      </c>
      <c r="H2582" s="21">
        <v>0</v>
      </c>
      <c r="I2582" s="21">
        <v>0</v>
      </c>
    </row>
    <row r="2583" spans="1:9" ht="15" x14ac:dyDescent="0.25">
      <c r="A2583" s="24" t="s">
        <v>2941</v>
      </c>
      <c r="B2583" s="20">
        <v>0</v>
      </c>
      <c r="C2583" s="21">
        <v>0</v>
      </c>
      <c r="D2583" s="25">
        <v>70224</v>
      </c>
      <c r="E2583" s="25">
        <v>2793.2</v>
      </c>
      <c r="F2583" s="21">
        <v>0</v>
      </c>
      <c r="G2583" s="22">
        <f t="shared" si="40"/>
        <v>67430.8</v>
      </c>
      <c r="H2583" s="21">
        <v>0</v>
      </c>
      <c r="I2583" s="21">
        <v>0</v>
      </c>
    </row>
    <row r="2584" spans="1:9" ht="15" x14ac:dyDescent="0.25">
      <c r="A2584" s="24" t="s">
        <v>2942</v>
      </c>
      <c r="B2584" s="20">
        <v>0</v>
      </c>
      <c r="C2584" s="21">
        <v>0</v>
      </c>
      <c r="D2584" s="25">
        <v>67904.100000000006</v>
      </c>
      <c r="E2584" s="25">
        <v>872.1</v>
      </c>
      <c r="F2584" s="21">
        <v>0</v>
      </c>
      <c r="G2584" s="22">
        <f t="shared" si="40"/>
        <v>67032</v>
      </c>
      <c r="H2584" s="21">
        <v>0</v>
      </c>
      <c r="I2584" s="21">
        <v>0</v>
      </c>
    </row>
    <row r="2585" spans="1:9" ht="15" x14ac:dyDescent="0.25">
      <c r="A2585" s="24" t="s">
        <v>2943</v>
      </c>
      <c r="B2585" s="20">
        <v>0</v>
      </c>
      <c r="C2585" s="21">
        <v>0</v>
      </c>
      <c r="D2585" s="25">
        <v>61174.299999999996</v>
      </c>
      <c r="E2585" s="25">
        <v>3647.1</v>
      </c>
      <c r="F2585" s="21">
        <v>0</v>
      </c>
      <c r="G2585" s="22">
        <f t="shared" si="40"/>
        <v>57527.199999999997</v>
      </c>
      <c r="H2585" s="21">
        <v>0</v>
      </c>
      <c r="I2585" s="21">
        <v>0</v>
      </c>
    </row>
    <row r="2586" spans="1:9" ht="15" x14ac:dyDescent="0.25">
      <c r="A2586" s="24" t="s">
        <v>2944</v>
      </c>
      <c r="B2586" s="20">
        <v>0</v>
      </c>
      <c r="C2586" s="21">
        <v>0</v>
      </c>
      <c r="D2586" s="25">
        <v>59105.2</v>
      </c>
      <c r="E2586" s="25">
        <v>6343</v>
      </c>
      <c r="F2586" s="21">
        <v>0</v>
      </c>
      <c r="G2586" s="22">
        <f t="shared" si="40"/>
        <v>52762.2</v>
      </c>
      <c r="H2586" s="21">
        <v>0</v>
      </c>
      <c r="I2586" s="21">
        <v>0</v>
      </c>
    </row>
    <row r="2587" spans="1:9" ht="15" x14ac:dyDescent="0.25">
      <c r="A2587" s="24" t="s">
        <v>2945</v>
      </c>
      <c r="B2587" s="20">
        <v>0</v>
      </c>
      <c r="C2587" s="21">
        <v>0</v>
      </c>
      <c r="D2587" s="25">
        <v>63724.100000000013</v>
      </c>
      <c r="E2587" s="25">
        <v>26155.899999999998</v>
      </c>
      <c r="F2587" s="21">
        <v>0</v>
      </c>
      <c r="G2587" s="22">
        <f t="shared" si="40"/>
        <v>37568.200000000012</v>
      </c>
      <c r="H2587" s="21">
        <v>0</v>
      </c>
      <c r="I2587" s="21">
        <v>0</v>
      </c>
    </row>
    <row r="2588" spans="1:9" ht="15" x14ac:dyDescent="0.25">
      <c r="A2588" s="24" t="s">
        <v>2946</v>
      </c>
      <c r="B2588" s="20">
        <v>0</v>
      </c>
      <c r="C2588" s="21">
        <v>0</v>
      </c>
      <c r="D2588" s="25">
        <v>43869.1</v>
      </c>
      <c r="E2588" s="25">
        <v>24594.400000000001</v>
      </c>
      <c r="F2588" s="21">
        <v>0</v>
      </c>
      <c r="G2588" s="22">
        <f t="shared" si="40"/>
        <v>19274.699999999997</v>
      </c>
      <c r="H2588" s="21">
        <v>0</v>
      </c>
      <c r="I2588" s="21">
        <v>0</v>
      </c>
    </row>
    <row r="2589" spans="1:9" ht="15" x14ac:dyDescent="0.25">
      <c r="A2589" s="24" t="s">
        <v>2947</v>
      </c>
      <c r="B2589" s="20">
        <v>0</v>
      </c>
      <c r="C2589" s="21">
        <v>0</v>
      </c>
      <c r="D2589" s="25">
        <v>53399.5</v>
      </c>
      <c r="E2589" s="25">
        <v>36760.799999999996</v>
      </c>
      <c r="F2589" s="21">
        <v>0</v>
      </c>
      <c r="G2589" s="22">
        <f t="shared" si="40"/>
        <v>16638.700000000004</v>
      </c>
      <c r="H2589" s="21">
        <v>0</v>
      </c>
      <c r="I2589" s="21">
        <v>0</v>
      </c>
    </row>
    <row r="2590" spans="1:9" ht="15" x14ac:dyDescent="0.25">
      <c r="A2590" s="24" t="s">
        <v>2948</v>
      </c>
      <c r="B2590" s="20">
        <v>0</v>
      </c>
      <c r="C2590" s="21">
        <v>0</v>
      </c>
      <c r="D2590" s="25">
        <v>254153.50000000006</v>
      </c>
      <c r="E2590" s="25">
        <v>201135.83000000002</v>
      </c>
      <c r="F2590" s="21">
        <v>0</v>
      </c>
      <c r="G2590" s="22">
        <f t="shared" si="40"/>
        <v>53017.670000000042</v>
      </c>
      <c r="H2590" s="21">
        <v>0</v>
      </c>
      <c r="I2590" s="21">
        <v>0</v>
      </c>
    </row>
    <row r="2591" spans="1:9" ht="15" x14ac:dyDescent="0.25">
      <c r="A2591" s="24" t="s">
        <v>2949</v>
      </c>
      <c r="B2591" s="20">
        <v>0</v>
      </c>
      <c r="C2591" s="21">
        <v>0</v>
      </c>
      <c r="D2591" s="25">
        <v>47066.8</v>
      </c>
      <c r="E2591" s="25">
        <v>28518.199999999997</v>
      </c>
      <c r="F2591" s="21">
        <v>0</v>
      </c>
      <c r="G2591" s="22">
        <f t="shared" si="40"/>
        <v>18548.600000000006</v>
      </c>
      <c r="H2591" s="21">
        <v>0</v>
      </c>
      <c r="I2591" s="21">
        <v>0</v>
      </c>
    </row>
    <row r="2592" spans="1:9" ht="15" x14ac:dyDescent="0.25">
      <c r="A2592" s="24" t="s">
        <v>2950</v>
      </c>
      <c r="B2592" s="20">
        <v>0</v>
      </c>
      <c r="C2592" s="21">
        <v>0</v>
      </c>
      <c r="D2592" s="25">
        <v>54904.3</v>
      </c>
      <c r="E2592" s="25">
        <v>25573</v>
      </c>
      <c r="F2592" s="21">
        <v>0</v>
      </c>
      <c r="G2592" s="22">
        <f t="shared" si="40"/>
        <v>29331.300000000003</v>
      </c>
      <c r="H2592" s="21">
        <v>0</v>
      </c>
      <c r="I2592" s="21">
        <v>0</v>
      </c>
    </row>
    <row r="2593" spans="1:9" ht="15" x14ac:dyDescent="0.25">
      <c r="A2593" s="24" t="s">
        <v>2951</v>
      </c>
      <c r="B2593" s="20">
        <v>0</v>
      </c>
      <c r="C2593" s="21">
        <v>0</v>
      </c>
      <c r="D2593" s="25">
        <v>222274.95</v>
      </c>
      <c r="E2593" s="25">
        <v>157670.09999999998</v>
      </c>
      <c r="F2593" s="21">
        <v>0</v>
      </c>
      <c r="G2593" s="22">
        <f t="shared" si="40"/>
        <v>64604.850000000035</v>
      </c>
      <c r="H2593" s="21">
        <v>0</v>
      </c>
      <c r="I2593" s="21">
        <v>0</v>
      </c>
    </row>
    <row r="2594" spans="1:9" ht="15" x14ac:dyDescent="0.25">
      <c r="A2594" s="24" t="s">
        <v>2952</v>
      </c>
      <c r="B2594" s="20">
        <v>0</v>
      </c>
      <c r="C2594" s="21">
        <v>0</v>
      </c>
      <c r="D2594" s="25">
        <v>95262.2</v>
      </c>
      <c r="E2594" s="25">
        <v>35871</v>
      </c>
      <c r="F2594" s="21">
        <v>0</v>
      </c>
      <c r="G2594" s="22">
        <f t="shared" si="40"/>
        <v>59391.199999999997</v>
      </c>
      <c r="H2594" s="21">
        <v>0</v>
      </c>
      <c r="I2594" s="21">
        <v>0</v>
      </c>
    </row>
    <row r="2595" spans="1:9" ht="15" x14ac:dyDescent="0.25">
      <c r="A2595" s="24" t="s">
        <v>2953</v>
      </c>
      <c r="B2595" s="20">
        <v>0</v>
      </c>
      <c r="C2595" s="21">
        <v>0</v>
      </c>
      <c r="D2595" s="25">
        <v>110352.00000000001</v>
      </c>
      <c r="E2595" s="25">
        <v>51086</v>
      </c>
      <c r="F2595" s="21">
        <v>0</v>
      </c>
      <c r="G2595" s="22">
        <f t="shared" si="40"/>
        <v>59266.000000000015</v>
      </c>
      <c r="H2595" s="21">
        <v>0</v>
      </c>
      <c r="I2595" s="21">
        <v>0</v>
      </c>
    </row>
    <row r="2596" spans="1:9" ht="15" x14ac:dyDescent="0.25">
      <c r="A2596" s="24" t="s">
        <v>2954</v>
      </c>
      <c r="B2596" s="20">
        <v>0</v>
      </c>
      <c r="C2596" s="21">
        <v>0</v>
      </c>
      <c r="D2596" s="25">
        <v>62031.199999999997</v>
      </c>
      <c r="E2596" s="25">
        <v>34271.1</v>
      </c>
      <c r="F2596" s="21">
        <v>0</v>
      </c>
      <c r="G2596" s="22">
        <f t="shared" si="40"/>
        <v>27760.1</v>
      </c>
      <c r="H2596" s="21">
        <v>0</v>
      </c>
      <c r="I2596" s="21">
        <v>0</v>
      </c>
    </row>
    <row r="2597" spans="1:9" ht="15" x14ac:dyDescent="0.25">
      <c r="A2597" s="24" t="s">
        <v>2955</v>
      </c>
      <c r="B2597" s="20">
        <v>0</v>
      </c>
      <c r="C2597" s="21">
        <v>0</v>
      </c>
      <c r="D2597" s="25">
        <v>14483.7</v>
      </c>
      <c r="E2597" s="25">
        <v>284.39</v>
      </c>
      <c r="F2597" s="21">
        <v>0</v>
      </c>
      <c r="G2597" s="22">
        <f t="shared" si="40"/>
        <v>14199.310000000001</v>
      </c>
      <c r="H2597" s="21">
        <v>0</v>
      </c>
      <c r="I2597" s="21">
        <v>0</v>
      </c>
    </row>
    <row r="2598" spans="1:9" ht="15" x14ac:dyDescent="0.25">
      <c r="A2598" s="24" t="s">
        <v>2956</v>
      </c>
      <c r="B2598" s="20">
        <v>0</v>
      </c>
      <c r="C2598" s="21">
        <v>0</v>
      </c>
      <c r="D2598" s="25">
        <v>195103</v>
      </c>
      <c r="E2598" s="25">
        <v>119820.29999999997</v>
      </c>
      <c r="F2598" s="21">
        <v>0</v>
      </c>
      <c r="G2598" s="22">
        <f t="shared" si="40"/>
        <v>75282.700000000026</v>
      </c>
      <c r="H2598" s="21">
        <v>0</v>
      </c>
      <c r="I2598" s="21">
        <v>0</v>
      </c>
    </row>
    <row r="2599" spans="1:9" ht="15" x14ac:dyDescent="0.25">
      <c r="A2599" s="24" t="s">
        <v>2957</v>
      </c>
      <c r="B2599" s="20">
        <v>0</v>
      </c>
      <c r="C2599" s="21">
        <v>0</v>
      </c>
      <c r="D2599" s="25">
        <v>627744</v>
      </c>
      <c r="E2599" s="25">
        <v>449348.39999999997</v>
      </c>
      <c r="F2599" s="21">
        <v>0</v>
      </c>
      <c r="G2599" s="22">
        <f t="shared" si="40"/>
        <v>178395.60000000003</v>
      </c>
      <c r="H2599" s="21">
        <v>0</v>
      </c>
      <c r="I2599" s="21">
        <v>0</v>
      </c>
    </row>
    <row r="2600" spans="1:9" ht="15" x14ac:dyDescent="0.25">
      <c r="A2600" s="24" t="s">
        <v>2958</v>
      </c>
      <c r="B2600" s="20">
        <v>0</v>
      </c>
      <c r="C2600" s="21">
        <v>0</v>
      </c>
      <c r="D2600" s="25">
        <v>1841089.2500000012</v>
      </c>
      <c r="E2600" s="25">
        <v>1499575.0300000007</v>
      </c>
      <c r="F2600" s="21">
        <v>0</v>
      </c>
      <c r="G2600" s="22">
        <f t="shared" si="40"/>
        <v>341514.22000000044</v>
      </c>
      <c r="H2600" s="21">
        <v>0</v>
      </c>
      <c r="I2600" s="21">
        <v>0</v>
      </c>
    </row>
    <row r="2601" spans="1:9" ht="15" x14ac:dyDescent="0.25">
      <c r="A2601" s="24" t="s">
        <v>2959</v>
      </c>
      <c r="B2601" s="20">
        <v>0</v>
      </c>
      <c r="C2601" s="21">
        <v>0</v>
      </c>
      <c r="D2601" s="25">
        <v>267508.2</v>
      </c>
      <c r="E2601" s="25">
        <v>230422.1</v>
      </c>
      <c r="F2601" s="21">
        <v>0</v>
      </c>
      <c r="G2601" s="22">
        <f t="shared" si="40"/>
        <v>37086.100000000006</v>
      </c>
      <c r="H2601" s="21">
        <v>0</v>
      </c>
      <c r="I2601" s="21">
        <v>0</v>
      </c>
    </row>
    <row r="2602" spans="1:9" ht="15" x14ac:dyDescent="0.25">
      <c r="A2602" s="24" t="s">
        <v>2960</v>
      </c>
      <c r="B2602" s="20">
        <v>0</v>
      </c>
      <c r="C2602" s="21">
        <v>0</v>
      </c>
      <c r="D2602" s="25">
        <v>1109517.0500000005</v>
      </c>
      <c r="E2602" s="25">
        <v>875516.8</v>
      </c>
      <c r="F2602" s="21">
        <v>0</v>
      </c>
      <c r="G2602" s="22">
        <f t="shared" si="40"/>
        <v>234000.25000000047</v>
      </c>
      <c r="H2602" s="21">
        <v>0</v>
      </c>
      <c r="I2602" s="21">
        <v>0</v>
      </c>
    </row>
    <row r="2603" spans="1:9" ht="15" x14ac:dyDescent="0.25">
      <c r="A2603" s="24" t="s">
        <v>2961</v>
      </c>
      <c r="B2603" s="20">
        <v>0</v>
      </c>
      <c r="C2603" s="21">
        <v>0</v>
      </c>
      <c r="D2603" s="25">
        <v>546235.19999999995</v>
      </c>
      <c r="E2603" s="25">
        <v>446733.00000000006</v>
      </c>
      <c r="F2603" s="21">
        <v>0</v>
      </c>
      <c r="G2603" s="22">
        <f t="shared" si="40"/>
        <v>99502.199999999895</v>
      </c>
      <c r="H2603" s="21">
        <v>0</v>
      </c>
      <c r="I2603" s="21">
        <v>0</v>
      </c>
    </row>
    <row r="2604" spans="1:9" ht="15" x14ac:dyDescent="0.25">
      <c r="A2604" s="24" t="s">
        <v>2962</v>
      </c>
      <c r="B2604" s="20">
        <v>0</v>
      </c>
      <c r="C2604" s="21">
        <v>0</v>
      </c>
      <c r="D2604" s="25">
        <v>752663.17000000016</v>
      </c>
      <c r="E2604" s="25">
        <v>614915.27000000014</v>
      </c>
      <c r="F2604" s="21">
        <v>0</v>
      </c>
      <c r="G2604" s="22">
        <f t="shared" si="40"/>
        <v>137747.90000000002</v>
      </c>
      <c r="H2604" s="21">
        <v>0</v>
      </c>
      <c r="I2604" s="21">
        <v>0</v>
      </c>
    </row>
    <row r="2605" spans="1:9" ht="15" x14ac:dyDescent="0.25">
      <c r="A2605" s="24" t="s">
        <v>2963</v>
      </c>
      <c r="B2605" s="20">
        <v>0</v>
      </c>
      <c r="C2605" s="21">
        <v>0</v>
      </c>
      <c r="D2605" s="25">
        <v>530391.2300000001</v>
      </c>
      <c r="E2605" s="25">
        <v>432237.27999999997</v>
      </c>
      <c r="F2605" s="21">
        <v>0</v>
      </c>
      <c r="G2605" s="22">
        <f t="shared" si="40"/>
        <v>98153.950000000128</v>
      </c>
      <c r="H2605" s="21">
        <v>0</v>
      </c>
      <c r="I2605" s="21">
        <v>0</v>
      </c>
    </row>
    <row r="2606" spans="1:9" ht="15" x14ac:dyDescent="0.25">
      <c r="A2606" s="24" t="s">
        <v>2964</v>
      </c>
      <c r="B2606" s="20">
        <v>0</v>
      </c>
      <c r="C2606" s="21">
        <v>0</v>
      </c>
      <c r="D2606" s="25">
        <v>518304.77999999991</v>
      </c>
      <c r="E2606" s="25">
        <v>428475.61999999994</v>
      </c>
      <c r="F2606" s="21">
        <v>0</v>
      </c>
      <c r="G2606" s="22">
        <f t="shared" si="40"/>
        <v>89829.159999999974</v>
      </c>
      <c r="H2606" s="21">
        <v>0</v>
      </c>
      <c r="I2606" s="21">
        <v>0</v>
      </c>
    </row>
    <row r="2607" spans="1:9" ht="15" x14ac:dyDescent="0.25">
      <c r="A2607" s="24" t="s">
        <v>2965</v>
      </c>
      <c r="B2607" s="20">
        <v>0</v>
      </c>
      <c r="C2607" s="21">
        <v>0</v>
      </c>
      <c r="D2607" s="25">
        <v>827713.49000000022</v>
      </c>
      <c r="E2607" s="25">
        <v>650657.8899999999</v>
      </c>
      <c r="F2607" s="21">
        <v>0</v>
      </c>
      <c r="G2607" s="22">
        <f t="shared" si="40"/>
        <v>177055.60000000033</v>
      </c>
      <c r="H2607" s="21">
        <v>0</v>
      </c>
      <c r="I2607" s="21">
        <v>0</v>
      </c>
    </row>
    <row r="2608" spans="1:9" ht="15" x14ac:dyDescent="0.25">
      <c r="A2608" s="24" t="s">
        <v>2966</v>
      </c>
      <c r="B2608" s="20">
        <v>0</v>
      </c>
      <c r="C2608" s="21">
        <v>0</v>
      </c>
      <c r="D2608" s="25">
        <v>750684.04000000039</v>
      </c>
      <c r="E2608" s="25">
        <v>528005.36999999988</v>
      </c>
      <c r="F2608" s="21">
        <v>0</v>
      </c>
      <c r="G2608" s="22">
        <f t="shared" si="40"/>
        <v>222678.67000000051</v>
      </c>
      <c r="H2608" s="21">
        <v>0</v>
      </c>
      <c r="I2608" s="21">
        <v>0</v>
      </c>
    </row>
    <row r="2609" spans="1:9" ht="15" x14ac:dyDescent="0.25">
      <c r="A2609" s="24" t="s">
        <v>2967</v>
      </c>
      <c r="B2609" s="20">
        <v>0</v>
      </c>
      <c r="C2609" s="21">
        <v>0</v>
      </c>
      <c r="D2609" s="25">
        <v>813249.70000000007</v>
      </c>
      <c r="E2609" s="25">
        <v>667372.65000000026</v>
      </c>
      <c r="F2609" s="21">
        <v>0</v>
      </c>
      <c r="G2609" s="22">
        <f t="shared" si="40"/>
        <v>145877.04999999981</v>
      </c>
      <c r="H2609" s="21">
        <v>0</v>
      </c>
      <c r="I2609" s="21">
        <v>0</v>
      </c>
    </row>
    <row r="2610" spans="1:9" ht="15" x14ac:dyDescent="0.25">
      <c r="A2610" s="24" t="s">
        <v>2968</v>
      </c>
      <c r="B2610" s="20">
        <v>0</v>
      </c>
      <c r="C2610" s="21">
        <v>0</v>
      </c>
      <c r="D2610" s="25">
        <v>584724.55999999982</v>
      </c>
      <c r="E2610" s="25">
        <v>490912.36000000004</v>
      </c>
      <c r="F2610" s="21">
        <v>0</v>
      </c>
      <c r="G2610" s="22">
        <f t="shared" si="40"/>
        <v>93812.199999999779</v>
      </c>
      <c r="H2610" s="21">
        <v>0</v>
      </c>
      <c r="I2610" s="21">
        <v>0</v>
      </c>
    </row>
    <row r="2611" spans="1:9" ht="15" x14ac:dyDescent="0.25">
      <c r="A2611" s="24" t="s">
        <v>2969</v>
      </c>
      <c r="B2611" s="20">
        <v>0</v>
      </c>
      <c r="C2611" s="21">
        <v>0</v>
      </c>
      <c r="D2611" s="25">
        <v>552474.51000000013</v>
      </c>
      <c r="E2611" s="25">
        <v>351990.77000000008</v>
      </c>
      <c r="F2611" s="21">
        <v>0</v>
      </c>
      <c r="G2611" s="22">
        <f t="shared" si="40"/>
        <v>200483.74000000005</v>
      </c>
      <c r="H2611" s="21">
        <v>0</v>
      </c>
      <c r="I2611" s="21">
        <v>0</v>
      </c>
    </row>
    <row r="2612" spans="1:9" ht="15" x14ac:dyDescent="0.25">
      <c r="A2612" s="24" t="s">
        <v>2970</v>
      </c>
      <c r="B2612" s="20">
        <v>0</v>
      </c>
      <c r="C2612" s="21">
        <v>0</v>
      </c>
      <c r="D2612" s="25">
        <v>655775.59999999974</v>
      </c>
      <c r="E2612" s="25">
        <v>323063.84000000003</v>
      </c>
      <c r="F2612" s="21">
        <v>0</v>
      </c>
      <c r="G2612" s="22">
        <f t="shared" si="40"/>
        <v>332711.75999999972</v>
      </c>
      <c r="H2612" s="21">
        <v>0</v>
      </c>
      <c r="I2612" s="21">
        <v>0</v>
      </c>
    </row>
    <row r="2613" spans="1:9" ht="15" x14ac:dyDescent="0.25">
      <c r="A2613" s="24" t="s">
        <v>2971</v>
      </c>
      <c r="B2613" s="20">
        <v>0</v>
      </c>
      <c r="C2613" s="21">
        <v>0</v>
      </c>
      <c r="D2613" s="25">
        <v>589886.89999999991</v>
      </c>
      <c r="E2613" s="25">
        <v>455088.54999999993</v>
      </c>
      <c r="F2613" s="21">
        <v>0</v>
      </c>
      <c r="G2613" s="22">
        <f t="shared" si="40"/>
        <v>134798.34999999998</v>
      </c>
      <c r="H2613" s="21">
        <v>0</v>
      </c>
      <c r="I2613" s="21">
        <v>0</v>
      </c>
    </row>
    <row r="2614" spans="1:9" ht="15" x14ac:dyDescent="0.25">
      <c r="A2614" s="24" t="s">
        <v>2972</v>
      </c>
      <c r="B2614" s="20">
        <v>0</v>
      </c>
      <c r="C2614" s="21">
        <v>0</v>
      </c>
      <c r="D2614" s="25">
        <v>1083433.43</v>
      </c>
      <c r="E2614" s="25">
        <v>887156.97999999986</v>
      </c>
      <c r="F2614" s="21">
        <v>0</v>
      </c>
      <c r="G2614" s="22">
        <f t="shared" si="40"/>
        <v>196276.45000000007</v>
      </c>
      <c r="H2614" s="21">
        <v>0</v>
      </c>
      <c r="I2614" s="21">
        <v>0</v>
      </c>
    </row>
    <row r="2615" spans="1:9" ht="15" x14ac:dyDescent="0.25">
      <c r="A2615" s="24" t="s">
        <v>2973</v>
      </c>
      <c r="B2615" s="20">
        <v>0</v>
      </c>
      <c r="C2615" s="21">
        <v>0</v>
      </c>
      <c r="D2615" s="25">
        <v>1294220.9000000001</v>
      </c>
      <c r="E2615" s="25">
        <v>983161.96000000008</v>
      </c>
      <c r="F2615" s="21">
        <v>0</v>
      </c>
      <c r="G2615" s="22">
        <f t="shared" si="40"/>
        <v>311058.94000000006</v>
      </c>
      <c r="H2615" s="21">
        <v>0</v>
      </c>
      <c r="I2615" s="21">
        <v>0</v>
      </c>
    </row>
    <row r="2616" spans="1:9" ht="15" x14ac:dyDescent="0.25">
      <c r="A2616" s="24" t="s">
        <v>2974</v>
      </c>
      <c r="B2616" s="20">
        <v>0</v>
      </c>
      <c r="C2616" s="21">
        <v>0</v>
      </c>
      <c r="D2616" s="25">
        <v>669361.48999999976</v>
      </c>
      <c r="E2616" s="25">
        <v>479540.27000000014</v>
      </c>
      <c r="F2616" s="21">
        <v>0</v>
      </c>
      <c r="G2616" s="22">
        <f t="shared" si="40"/>
        <v>189821.21999999962</v>
      </c>
      <c r="H2616" s="21">
        <v>0</v>
      </c>
      <c r="I2616" s="21">
        <v>0</v>
      </c>
    </row>
    <row r="2617" spans="1:9" ht="15" x14ac:dyDescent="0.25">
      <c r="A2617" s="24" t="s">
        <v>2975</v>
      </c>
      <c r="B2617" s="20">
        <v>0</v>
      </c>
      <c r="C2617" s="21">
        <v>0</v>
      </c>
      <c r="D2617" s="25">
        <v>652648.53999999992</v>
      </c>
      <c r="E2617" s="25">
        <v>419395.0400000001</v>
      </c>
      <c r="F2617" s="21">
        <v>0</v>
      </c>
      <c r="G2617" s="22">
        <f t="shared" si="40"/>
        <v>233253.49999999983</v>
      </c>
      <c r="H2617" s="21">
        <v>0</v>
      </c>
      <c r="I2617" s="21">
        <v>0</v>
      </c>
    </row>
    <row r="2618" spans="1:9" ht="15" x14ac:dyDescent="0.25">
      <c r="A2618" s="24" t="s">
        <v>2976</v>
      </c>
      <c r="B2618" s="20">
        <v>0</v>
      </c>
      <c r="C2618" s="21">
        <v>0</v>
      </c>
      <c r="D2618" s="25">
        <v>607792.39999999991</v>
      </c>
      <c r="E2618" s="25">
        <v>454788.5</v>
      </c>
      <c r="F2618" s="21">
        <v>0</v>
      </c>
      <c r="G2618" s="22">
        <f t="shared" si="40"/>
        <v>153003.89999999991</v>
      </c>
      <c r="H2618" s="21">
        <v>0</v>
      </c>
      <c r="I2618" s="21">
        <v>0</v>
      </c>
    </row>
    <row r="2619" spans="1:9" ht="15" x14ac:dyDescent="0.25">
      <c r="A2619" s="24" t="s">
        <v>2977</v>
      </c>
      <c r="B2619" s="20">
        <v>0</v>
      </c>
      <c r="C2619" s="21">
        <v>0</v>
      </c>
      <c r="D2619" s="25">
        <v>761260.14999999979</v>
      </c>
      <c r="E2619" s="25">
        <v>648420.4800000001</v>
      </c>
      <c r="F2619" s="21">
        <v>0</v>
      </c>
      <c r="G2619" s="22">
        <f t="shared" si="40"/>
        <v>112839.66999999969</v>
      </c>
      <c r="H2619" s="21">
        <v>0</v>
      </c>
      <c r="I2619" s="21">
        <v>0</v>
      </c>
    </row>
    <row r="2620" spans="1:9" ht="15" x14ac:dyDescent="0.25">
      <c r="A2620" s="24" t="s">
        <v>2978</v>
      </c>
      <c r="B2620" s="20">
        <v>0</v>
      </c>
      <c r="C2620" s="21">
        <v>0</v>
      </c>
      <c r="D2620" s="25">
        <v>1622989.4999999991</v>
      </c>
      <c r="E2620" s="25">
        <v>1347007.1499999994</v>
      </c>
      <c r="F2620" s="21">
        <v>0</v>
      </c>
      <c r="G2620" s="22">
        <f t="shared" si="40"/>
        <v>275982.34999999963</v>
      </c>
      <c r="H2620" s="21">
        <v>0</v>
      </c>
      <c r="I2620" s="21">
        <v>0</v>
      </c>
    </row>
    <row r="2621" spans="1:9" ht="15" x14ac:dyDescent="0.25">
      <c r="A2621" s="24" t="s">
        <v>2979</v>
      </c>
      <c r="B2621" s="20">
        <v>0</v>
      </c>
      <c r="C2621" s="21">
        <v>0</v>
      </c>
      <c r="D2621" s="25">
        <v>689616.39999999979</v>
      </c>
      <c r="E2621" s="25">
        <v>587929.45999999985</v>
      </c>
      <c r="F2621" s="21">
        <v>0</v>
      </c>
      <c r="G2621" s="22">
        <f t="shared" si="40"/>
        <v>101686.93999999994</v>
      </c>
      <c r="H2621" s="21">
        <v>0</v>
      </c>
      <c r="I2621" s="21">
        <v>0</v>
      </c>
    </row>
    <row r="2622" spans="1:9" ht="15" x14ac:dyDescent="0.25">
      <c r="A2622" s="24" t="s">
        <v>2980</v>
      </c>
      <c r="B2622" s="20">
        <v>0</v>
      </c>
      <c r="C2622" s="21">
        <v>0</v>
      </c>
      <c r="D2622" s="25">
        <v>671413.43999999983</v>
      </c>
      <c r="E2622" s="25">
        <v>478845.33</v>
      </c>
      <c r="F2622" s="21">
        <v>0</v>
      </c>
      <c r="G2622" s="22">
        <f t="shared" si="40"/>
        <v>192568.10999999981</v>
      </c>
      <c r="H2622" s="21">
        <v>0</v>
      </c>
      <c r="I2622" s="21">
        <v>0</v>
      </c>
    </row>
    <row r="2623" spans="1:9" ht="15" x14ac:dyDescent="0.25">
      <c r="A2623" s="24" t="s">
        <v>2981</v>
      </c>
      <c r="B2623" s="20">
        <v>0</v>
      </c>
      <c r="C2623" s="21">
        <v>0</v>
      </c>
      <c r="D2623" s="25">
        <v>828956.5</v>
      </c>
      <c r="E2623" s="25">
        <v>734306.1</v>
      </c>
      <c r="F2623" s="21">
        <v>0</v>
      </c>
      <c r="G2623" s="22">
        <f t="shared" si="40"/>
        <v>94650.400000000023</v>
      </c>
      <c r="H2623" s="21">
        <v>0</v>
      </c>
      <c r="I2623" s="21">
        <v>0</v>
      </c>
    </row>
    <row r="2624" spans="1:9" ht="15" x14ac:dyDescent="0.25">
      <c r="A2624" s="24" t="s">
        <v>2982</v>
      </c>
      <c r="B2624" s="20">
        <v>0</v>
      </c>
      <c r="C2624" s="21">
        <v>0</v>
      </c>
      <c r="D2624" s="25">
        <v>652618.89999999991</v>
      </c>
      <c r="E2624" s="25">
        <v>487617.6999999999</v>
      </c>
      <c r="F2624" s="21">
        <v>0</v>
      </c>
      <c r="G2624" s="22">
        <f t="shared" si="40"/>
        <v>165001.20000000001</v>
      </c>
      <c r="H2624" s="21">
        <v>0</v>
      </c>
      <c r="I2624" s="21">
        <v>0</v>
      </c>
    </row>
    <row r="2625" spans="1:9" ht="15" x14ac:dyDescent="0.25">
      <c r="A2625" s="24" t="s">
        <v>2983</v>
      </c>
      <c r="B2625" s="20">
        <v>0</v>
      </c>
      <c r="C2625" s="21">
        <v>0</v>
      </c>
      <c r="D2625" s="25">
        <v>562021.9</v>
      </c>
      <c r="E2625" s="25">
        <v>440532.5</v>
      </c>
      <c r="F2625" s="21">
        <v>0</v>
      </c>
      <c r="G2625" s="22">
        <f t="shared" si="40"/>
        <v>121489.40000000002</v>
      </c>
      <c r="H2625" s="21">
        <v>0</v>
      </c>
      <c r="I2625" s="21">
        <v>0</v>
      </c>
    </row>
    <row r="2626" spans="1:9" ht="15" x14ac:dyDescent="0.25">
      <c r="A2626" s="24" t="s">
        <v>2984</v>
      </c>
      <c r="B2626" s="20">
        <v>0</v>
      </c>
      <c r="C2626" s="21">
        <v>0</v>
      </c>
      <c r="D2626" s="25">
        <v>628356.5199999999</v>
      </c>
      <c r="E2626" s="25">
        <v>523029.57</v>
      </c>
      <c r="F2626" s="21">
        <v>0</v>
      </c>
      <c r="G2626" s="22">
        <f t="shared" si="40"/>
        <v>105326.9499999999</v>
      </c>
      <c r="H2626" s="21">
        <v>0</v>
      </c>
      <c r="I2626" s="21">
        <v>0</v>
      </c>
    </row>
    <row r="2627" spans="1:9" ht="15" x14ac:dyDescent="0.25">
      <c r="A2627" s="24" t="s">
        <v>2985</v>
      </c>
      <c r="B2627" s="20">
        <v>0</v>
      </c>
      <c r="C2627" s="21">
        <v>0</v>
      </c>
      <c r="D2627" s="25">
        <v>555229.39999999991</v>
      </c>
      <c r="E2627" s="25">
        <v>449098.8</v>
      </c>
      <c r="F2627" s="21">
        <v>0</v>
      </c>
      <c r="G2627" s="22">
        <f t="shared" ref="G2627:G2690" si="41">D2627-E2627</f>
        <v>106130.59999999992</v>
      </c>
      <c r="H2627" s="21">
        <v>0</v>
      </c>
      <c r="I2627" s="21">
        <v>0</v>
      </c>
    </row>
    <row r="2628" spans="1:9" ht="15" x14ac:dyDescent="0.25">
      <c r="A2628" s="24" t="s">
        <v>2986</v>
      </c>
      <c r="B2628" s="20">
        <v>0</v>
      </c>
      <c r="C2628" s="21">
        <v>0</v>
      </c>
      <c r="D2628" s="25">
        <v>844798.90000000037</v>
      </c>
      <c r="E2628" s="25">
        <v>660694.72999999975</v>
      </c>
      <c r="F2628" s="21">
        <v>0</v>
      </c>
      <c r="G2628" s="22">
        <f t="shared" si="41"/>
        <v>184104.17000000062</v>
      </c>
      <c r="H2628" s="21">
        <v>0</v>
      </c>
      <c r="I2628" s="21">
        <v>0</v>
      </c>
    </row>
    <row r="2629" spans="1:9" ht="15" x14ac:dyDescent="0.25">
      <c r="A2629" s="24" t="s">
        <v>2987</v>
      </c>
      <c r="B2629" s="20">
        <v>0</v>
      </c>
      <c r="C2629" s="21">
        <v>0</v>
      </c>
      <c r="D2629" s="25">
        <v>1119597.8999999997</v>
      </c>
      <c r="E2629" s="25">
        <v>962634.19999999984</v>
      </c>
      <c r="F2629" s="21">
        <v>0</v>
      </c>
      <c r="G2629" s="22">
        <f t="shared" si="41"/>
        <v>156963.69999999984</v>
      </c>
      <c r="H2629" s="21">
        <v>0</v>
      </c>
      <c r="I2629" s="21">
        <v>0</v>
      </c>
    </row>
    <row r="2630" spans="1:9" ht="15" x14ac:dyDescent="0.25">
      <c r="A2630" s="24" t="s">
        <v>2988</v>
      </c>
      <c r="B2630" s="20">
        <v>0</v>
      </c>
      <c r="C2630" s="21">
        <v>0</v>
      </c>
      <c r="D2630" s="25">
        <v>1540301.7</v>
      </c>
      <c r="E2630" s="25">
        <v>1297403.7899999996</v>
      </c>
      <c r="F2630" s="21">
        <v>0</v>
      </c>
      <c r="G2630" s="22">
        <f t="shared" si="41"/>
        <v>242897.91000000038</v>
      </c>
      <c r="H2630" s="21">
        <v>0</v>
      </c>
      <c r="I2630" s="21">
        <v>0</v>
      </c>
    </row>
    <row r="2631" spans="1:9" ht="15" x14ac:dyDescent="0.25">
      <c r="A2631" s="24" t="s">
        <v>2989</v>
      </c>
      <c r="B2631" s="20">
        <v>0</v>
      </c>
      <c r="C2631" s="21">
        <v>0</v>
      </c>
      <c r="D2631" s="25">
        <v>1254357.6399999997</v>
      </c>
      <c r="E2631" s="25">
        <v>936147.54</v>
      </c>
      <c r="F2631" s="21">
        <v>0</v>
      </c>
      <c r="G2631" s="22">
        <f t="shared" si="41"/>
        <v>318210.09999999963</v>
      </c>
      <c r="H2631" s="21">
        <v>0</v>
      </c>
      <c r="I2631" s="21">
        <v>0</v>
      </c>
    </row>
    <row r="2632" spans="1:9" ht="15" x14ac:dyDescent="0.25">
      <c r="A2632" s="24" t="s">
        <v>2990</v>
      </c>
      <c r="B2632" s="20">
        <v>0</v>
      </c>
      <c r="C2632" s="21">
        <v>0</v>
      </c>
      <c r="D2632" s="25">
        <v>596423.30000000005</v>
      </c>
      <c r="E2632" s="25">
        <v>431436.02999999997</v>
      </c>
      <c r="F2632" s="21">
        <v>0</v>
      </c>
      <c r="G2632" s="22">
        <f t="shared" si="41"/>
        <v>164987.27000000008</v>
      </c>
      <c r="H2632" s="21">
        <v>0</v>
      </c>
      <c r="I2632" s="21">
        <v>0</v>
      </c>
    </row>
    <row r="2633" spans="1:9" ht="15" x14ac:dyDescent="0.25">
      <c r="A2633" s="24" t="s">
        <v>2991</v>
      </c>
      <c r="B2633" s="20">
        <v>0</v>
      </c>
      <c r="C2633" s="21">
        <v>0</v>
      </c>
      <c r="D2633" s="25">
        <v>846639.14</v>
      </c>
      <c r="E2633" s="25">
        <v>605969.73999999987</v>
      </c>
      <c r="F2633" s="21">
        <v>0</v>
      </c>
      <c r="G2633" s="22">
        <f t="shared" si="41"/>
        <v>240669.40000000014</v>
      </c>
      <c r="H2633" s="21">
        <v>0</v>
      </c>
      <c r="I2633" s="21">
        <v>0</v>
      </c>
    </row>
    <row r="2634" spans="1:9" ht="15" x14ac:dyDescent="0.25">
      <c r="A2634" s="24" t="s">
        <v>2992</v>
      </c>
      <c r="B2634" s="20">
        <v>0</v>
      </c>
      <c r="C2634" s="21">
        <v>0</v>
      </c>
      <c r="D2634" s="25">
        <v>570779.00000000012</v>
      </c>
      <c r="E2634" s="25">
        <v>351174.1</v>
      </c>
      <c r="F2634" s="21">
        <v>0</v>
      </c>
      <c r="G2634" s="22">
        <f t="shared" si="41"/>
        <v>219604.90000000014</v>
      </c>
      <c r="H2634" s="21">
        <v>0</v>
      </c>
      <c r="I2634" s="21">
        <v>0</v>
      </c>
    </row>
    <row r="2635" spans="1:9" ht="15" x14ac:dyDescent="0.25">
      <c r="A2635" s="24" t="s">
        <v>2993</v>
      </c>
      <c r="B2635" s="20">
        <v>0</v>
      </c>
      <c r="C2635" s="21">
        <v>0</v>
      </c>
      <c r="D2635" s="25">
        <v>1153349.0599999996</v>
      </c>
      <c r="E2635" s="25">
        <v>854435.26999999979</v>
      </c>
      <c r="F2635" s="21">
        <v>0</v>
      </c>
      <c r="G2635" s="22">
        <f t="shared" si="41"/>
        <v>298913.7899999998</v>
      </c>
      <c r="H2635" s="21">
        <v>0</v>
      </c>
      <c r="I2635" s="21">
        <v>0</v>
      </c>
    </row>
    <row r="2636" spans="1:9" ht="15" x14ac:dyDescent="0.25">
      <c r="A2636" s="24" t="s">
        <v>2994</v>
      </c>
      <c r="B2636" s="20">
        <v>0</v>
      </c>
      <c r="C2636" s="21">
        <v>0</v>
      </c>
      <c r="D2636" s="25">
        <v>456853.04</v>
      </c>
      <c r="E2636" s="25">
        <v>339442.14</v>
      </c>
      <c r="F2636" s="21">
        <v>0</v>
      </c>
      <c r="G2636" s="22">
        <f t="shared" si="41"/>
        <v>117410.89999999997</v>
      </c>
      <c r="H2636" s="21">
        <v>0</v>
      </c>
      <c r="I2636" s="21">
        <v>0</v>
      </c>
    </row>
    <row r="2637" spans="1:9" ht="15" x14ac:dyDescent="0.25">
      <c r="A2637" s="24" t="s">
        <v>2995</v>
      </c>
      <c r="B2637" s="20">
        <v>0</v>
      </c>
      <c r="C2637" s="21">
        <v>0</v>
      </c>
      <c r="D2637" s="25">
        <v>1422095.27</v>
      </c>
      <c r="E2637" s="25">
        <v>1152421.3400000001</v>
      </c>
      <c r="F2637" s="21">
        <v>0</v>
      </c>
      <c r="G2637" s="22">
        <f t="shared" si="41"/>
        <v>269673.92999999993</v>
      </c>
      <c r="H2637" s="21">
        <v>0</v>
      </c>
      <c r="I2637" s="21">
        <v>0</v>
      </c>
    </row>
    <row r="2638" spans="1:9" ht="15" x14ac:dyDescent="0.25">
      <c r="A2638" s="24" t="s">
        <v>2996</v>
      </c>
      <c r="B2638" s="20">
        <v>0</v>
      </c>
      <c r="C2638" s="21">
        <v>0</v>
      </c>
      <c r="D2638" s="25">
        <v>121098.15</v>
      </c>
      <c r="E2638" s="25">
        <v>67416.900000000009</v>
      </c>
      <c r="F2638" s="21">
        <v>0</v>
      </c>
      <c r="G2638" s="22">
        <f t="shared" si="41"/>
        <v>53681.249999999985</v>
      </c>
      <c r="H2638" s="21">
        <v>0</v>
      </c>
      <c r="I2638" s="21">
        <v>0</v>
      </c>
    </row>
    <row r="2639" spans="1:9" ht="15" x14ac:dyDescent="0.25">
      <c r="A2639" s="24" t="s">
        <v>2997</v>
      </c>
      <c r="B2639" s="20">
        <v>0</v>
      </c>
      <c r="C2639" s="21">
        <v>0</v>
      </c>
      <c r="D2639" s="25">
        <v>91186.7</v>
      </c>
      <c r="E2639" s="25">
        <v>81152</v>
      </c>
      <c r="F2639" s="21">
        <v>0</v>
      </c>
      <c r="G2639" s="22">
        <f t="shared" si="41"/>
        <v>10034.699999999997</v>
      </c>
      <c r="H2639" s="21">
        <v>0</v>
      </c>
      <c r="I2639" s="21">
        <v>0</v>
      </c>
    </row>
    <row r="2640" spans="1:9" ht="15" x14ac:dyDescent="0.25">
      <c r="A2640" s="24" t="s">
        <v>2998</v>
      </c>
      <c r="B2640" s="20">
        <v>0</v>
      </c>
      <c r="C2640" s="21">
        <v>0</v>
      </c>
      <c r="D2640" s="25">
        <v>120467.59999999999</v>
      </c>
      <c r="E2640" s="25">
        <v>88032.5</v>
      </c>
      <c r="F2640" s="21">
        <v>0</v>
      </c>
      <c r="G2640" s="22">
        <f t="shared" si="41"/>
        <v>32435.099999999991</v>
      </c>
      <c r="H2640" s="21">
        <v>0</v>
      </c>
      <c r="I2640" s="21">
        <v>0</v>
      </c>
    </row>
    <row r="2641" spans="1:9" ht="15" x14ac:dyDescent="0.25">
      <c r="A2641" s="24" t="s">
        <v>2999</v>
      </c>
      <c r="B2641" s="20">
        <v>0</v>
      </c>
      <c r="C2641" s="21">
        <v>0</v>
      </c>
      <c r="D2641" s="25">
        <v>70934.600000000006</v>
      </c>
      <c r="E2641" s="25">
        <v>49594.400000000001</v>
      </c>
      <c r="F2641" s="21">
        <v>0</v>
      </c>
      <c r="G2641" s="22">
        <f t="shared" si="41"/>
        <v>21340.200000000004</v>
      </c>
      <c r="H2641" s="21">
        <v>0</v>
      </c>
      <c r="I2641" s="21">
        <v>0</v>
      </c>
    </row>
    <row r="2642" spans="1:9" ht="15" x14ac:dyDescent="0.25">
      <c r="A2642" s="24" t="s">
        <v>3000</v>
      </c>
      <c r="B2642" s="20">
        <v>0</v>
      </c>
      <c r="C2642" s="21">
        <v>0</v>
      </c>
      <c r="D2642" s="25">
        <v>80047.000000000015</v>
      </c>
      <c r="E2642" s="25">
        <v>54041.599999999999</v>
      </c>
      <c r="F2642" s="21">
        <v>0</v>
      </c>
      <c r="G2642" s="22">
        <f t="shared" si="41"/>
        <v>26005.400000000016</v>
      </c>
      <c r="H2642" s="21">
        <v>0</v>
      </c>
      <c r="I2642" s="21">
        <v>0</v>
      </c>
    </row>
    <row r="2643" spans="1:9" ht="15" x14ac:dyDescent="0.25">
      <c r="A2643" s="24" t="s">
        <v>3001</v>
      </c>
      <c r="B2643" s="20">
        <v>0</v>
      </c>
      <c r="C2643" s="21">
        <v>0</v>
      </c>
      <c r="D2643" s="25">
        <v>16803.599999999999</v>
      </c>
      <c r="E2643" s="25">
        <v>0</v>
      </c>
      <c r="F2643" s="21">
        <v>0</v>
      </c>
      <c r="G2643" s="22">
        <f t="shared" si="41"/>
        <v>16803.599999999999</v>
      </c>
      <c r="H2643" s="21">
        <v>0</v>
      </c>
      <c r="I2643" s="21">
        <v>0</v>
      </c>
    </row>
    <row r="2644" spans="1:9" ht="15" x14ac:dyDescent="0.25">
      <c r="A2644" s="24" t="s">
        <v>3002</v>
      </c>
      <c r="B2644" s="20">
        <v>0</v>
      </c>
      <c r="C2644" s="21">
        <v>0</v>
      </c>
      <c r="D2644" s="25">
        <v>15904.9</v>
      </c>
      <c r="E2644" s="25">
        <v>0</v>
      </c>
      <c r="F2644" s="21">
        <v>0</v>
      </c>
      <c r="G2644" s="22">
        <f t="shared" si="41"/>
        <v>15904.9</v>
      </c>
      <c r="H2644" s="21">
        <v>0</v>
      </c>
      <c r="I2644" s="21">
        <v>0</v>
      </c>
    </row>
    <row r="2645" spans="1:9" ht="15" x14ac:dyDescent="0.25">
      <c r="A2645" s="24" t="s">
        <v>3003</v>
      </c>
      <c r="B2645" s="20">
        <v>0</v>
      </c>
      <c r="C2645" s="21">
        <v>0</v>
      </c>
      <c r="D2645" s="25">
        <v>1329566.3599999999</v>
      </c>
      <c r="E2645" s="25">
        <v>1107331.46</v>
      </c>
      <c r="F2645" s="21">
        <v>0</v>
      </c>
      <c r="G2645" s="22">
        <f t="shared" si="41"/>
        <v>222234.89999999991</v>
      </c>
      <c r="H2645" s="21">
        <v>0</v>
      </c>
      <c r="I2645" s="21">
        <v>0</v>
      </c>
    </row>
    <row r="2646" spans="1:9" ht="15" x14ac:dyDescent="0.25">
      <c r="A2646" s="24" t="s">
        <v>3004</v>
      </c>
      <c r="B2646" s="20">
        <v>0</v>
      </c>
      <c r="C2646" s="21">
        <v>0</v>
      </c>
      <c r="D2646" s="25">
        <v>19248.900000000001</v>
      </c>
      <c r="E2646" s="25">
        <v>174</v>
      </c>
      <c r="F2646" s="21">
        <v>0</v>
      </c>
      <c r="G2646" s="22">
        <f t="shared" si="41"/>
        <v>19074.900000000001</v>
      </c>
      <c r="H2646" s="21">
        <v>0</v>
      </c>
      <c r="I2646" s="21">
        <v>0</v>
      </c>
    </row>
    <row r="2647" spans="1:9" ht="15" x14ac:dyDescent="0.25">
      <c r="A2647" s="24" t="s">
        <v>3005</v>
      </c>
      <c r="B2647" s="20">
        <v>0</v>
      </c>
      <c r="C2647" s="21">
        <v>0</v>
      </c>
      <c r="D2647" s="25">
        <v>80026.100000000006</v>
      </c>
      <c r="E2647" s="25">
        <v>24789.8</v>
      </c>
      <c r="F2647" s="21">
        <v>0</v>
      </c>
      <c r="G2647" s="22">
        <f t="shared" si="41"/>
        <v>55236.3</v>
      </c>
      <c r="H2647" s="21">
        <v>0</v>
      </c>
      <c r="I2647" s="21">
        <v>0</v>
      </c>
    </row>
    <row r="2648" spans="1:9" ht="15" x14ac:dyDescent="0.25">
      <c r="A2648" s="24" t="s">
        <v>3006</v>
      </c>
      <c r="B2648" s="20">
        <v>0</v>
      </c>
      <c r="C2648" s="21">
        <v>0</v>
      </c>
      <c r="D2648" s="25">
        <v>8924.2999999999993</v>
      </c>
      <c r="E2648" s="25">
        <v>6500</v>
      </c>
      <c r="F2648" s="21">
        <v>0</v>
      </c>
      <c r="G2648" s="22">
        <f t="shared" si="41"/>
        <v>2424.2999999999993</v>
      </c>
      <c r="H2648" s="21">
        <v>0</v>
      </c>
      <c r="I2648" s="21">
        <v>0</v>
      </c>
    </row>
    <row r="2649" spans="1:9" ht="15" x14ac:dyDescent="0.25">
      <c r="A2649" s="24" t="s">
        <v>3007</v>
      </c>
      <c r="B2649" s="20">
        <v>0</v>
      </c>
      <c r="C2649" s="21">
        <v>0</v>
      </c>
      <c r="D2649" s="25">
        <v>14107.5</v>
      </c>
      <c r="E2649" s="25">
        <v>6362.5</v>
      </c>
      <c r="F2649" s="21">
        <v>0</v>
      </c>
      <c r="G2649" s="22">
        <f t="shared" si="41"/>
        <v>7745</v>
      </c>
      <c r="H2649" s="21">
        <v>0</v>
      </c>
      <c r="I2649" s="21">
        <v>0</v>
      </c>
    </row>
    <row r="2650" spans="1:9" ht="15" x14ac:dyDescent="0.25">
      <c r="A2650" s="24" t="s">
        <v>3008</v>
      </c>
      <c r="B2650" s="20">
        <v>0</v>
      </c>
      <c r="C2650" s="21">
        <v>0</v>
      </c>
      <c r="D2650" s="25">
        <v>78876.599999999991</v>
      </c>
      <c r="E2650" s="25">
        <v>5885.8</v>
      </c>
      <c r="F2650" s="21">
        <v>0</v>
      </c>
      <c r="G2650" s="22">
        <f t="shared" si="41"/>
        <v>72990.799999999988</v>
      </c>
      <c r="H2650" s="21">
        <v>0</v>
      </c>
      <c r="I2650" s="21">
        <v>0</v>
      </c>
    </row>
    <row r="2651" spans="1:9" ht="15" x14ac:dyDescent="0.25">
      <c r="A2651" s="24" t="s">
        <v>3009</v>
      </c>
      <c r="B2651" s="20">
        <v>0</v>
      </c>
      <c r="C2651" s="21">
        <v>0</v>
      </c>
      <c r="D2651" s="25">
        <v>38184.299999999996</v>
      </c>
      <c r="E2651" s="25">
        <v>3230.8</v>
      </c>
      <c r="F2651" s="21">
        <v>0</v>
      </c>
      <c r="G2651" s="22">
        <f t="shared" si="41"/>
        <v>34953.499999999993</v>
      </c>
      <c r="H2651" s="21">
        <v>0</v>
      </c>
      <c r="I2651" s="21">
        <v>0</v>
      </c>
    </row>
    <row r="2652" spans="1:9" ht="15" x14ac:dyDescent="0.25">
      <c r="A2652" s="24" t="s">
        <v>3010</v>
      </c>
      <c r="B2652" s="20">
        <v>0</v>
      </c>
      <c r="C2652" s="21">
        <v>0</v>
      </c>
      <c r="D2652" s="25">
        <v>59161</v>
      </c>
      <c r="E2652" s="25">
        <v>31332.399999999998</v>
      </c>
      <c r="F2652" s="21">
        <v>0</v>
      </c>
      <c r="G2652" s="22">
        <f t="shared" si="41"/>
        <v>27828.600000000002</v>
      </c>
      <c r="H2652" s="21">
        <v>0</v>
      </c>
      <c r="I2652" s="21">
        <v>0</v>
      </c>
    </row>
    <row r="2653" spans="1:9" ht="15" x14ac:dyDescent="0.25">
      <c r="A2653" s="24" t="s">
        <v>3011</v>
      </c>
      <c r="B2653" s="20">
        <v>0</v>
      </c>
      <c r="C2653" s="21">
        <v>0</v>
      </c>
      <c r="D2653" s="25">
        <v>93548.4</v>
      </c>
      <c r="E2653" s="25">
        <v>36098.300000000003</v>
      </c>
      <c r="F2653" s="21">
        <v>0</v>
      </c>
      <c r="G2653" s="22">
        <f t="shared" si="41"/>
        <v>57450.099999999991</v>
      </c>
      <c r="H2653" s="21">
        <v>0</v>
      </c>
      <c r="I2653" s="21">
        <v>0</v>
      </c>
    </row>
    <row r="2654" spans="1:9" ht="15" x14ac:dyDescent="0.25">
      <c r="A2654" s="24" t="s">
        <v>3012</v>
      </c>
      <c r="B2654" s="20">
        <v>0</v>
      </c>
      <c r="C2654" s="21">
        <v>0</v>
      </c>
      <c r="D2654" s="25">
        <v>9802.1</v>
      </c>
      <c r="E2654" s="25">
        <v>0</v>
      </c>
      <c r="F2654" s="21">
        <v>0</v>
      </c>
      <c r="G2654" s="22">
        <f t="shared" si="41"/>
        <v>9802.1</v>
      </c>
      <c r="H2654" s="21">
        <v>0</v>
      </c>
      <c r="I2654" s="21">
        <v>0</v>
      </c>
    </row>
    <row r="2655" spans="1:9" ht="15" x14ac:dyDescent="0.25">
      <c r="A2655" s="24" t="s">
        <v>3013</v>
      </c>
      <c r="B2655" s="20">
        <v>0</v>
      </c>
      <c r="C2655" s="21">
        <v>0</v>
      </c>
      <c r="D2655" s="25">
        <v>80026.100000000006</v>
      </c>
      <c r="E2655" s="25">
        <v>27610.2</v>
      </c>
      <c r="F2655" s="21">
        <v>0</v>
      </c>
      <c r="G2655" s="22">
        <f t="shared" si="41"/>
        <v>52415.900000000009</v>
      </c>
      <c r="H2655" s="21">
        <v>0</v>
      </c>
      <c r="I2655" s="21">
        <v>0</v>
      </c>
    </row>
    <row r="2656" spans="1:9" ht="15" x14ac:dyDescent="0.25">
      <c r="A2656" s="24" t="s">
        <v>3014</v>
      </c>
      <c r="B2656" s="20">
        <v>0</v>
      </c>
      <c r="C2656" s="21">
        <v>0</v>
      </c>
      <c r="D2656" s="25">
        <v>85696.300000000017</v>
      </c>
      <c r="E2656" s="25">
        <v>66200.2</v>
      </c>
      <c r="F2656" s="21">
        <v>0</v>
      </c>
      <c r="G2656" s="22">
        <f t="shared" si="41"/>
        <v>19496.10000000002</v>
      </c>
      <c r="H2656" s="21">
        <v>0</v>
      </c>
      <c r="I2656" s="21">
        <v>0</v>
      </c>
    </row>
    <row r="2657" spans="1:9" ht="15" x14ac:dyDescent="0.25">
      <c r="A2657" s="24" t="s">
        <v>3015</v>
      </c>
      <c r="B2657" s="20">
        <v>0</v>
      </c>
      <c r="C2657" s="21">
        <v>0</v>
      </c>
      <c r="D2657" s="25">
        <v>75219.100000000006</v>
      </c>
      <c r="E2657" s="25">
        <v>20646.900000000001</v>
      </c>
      <c r="F2657" s="21">
        <v>0</v>
      </c>
      <c r="G2657" s="22">
        <f t="shared" si="41"/>
        <v>54572.200000000004</v>
      </c>
      <c r="H2657" s="21">
        <v>0</v>
      </c>
      <c r="I2657" s="21">
        <v>0</v>
      </c>
    </row>
    <row r="2658" spans="1:9" ht="15" x14ac:dyDescent="0.25">
      <c r="A2658" s="24" t="s">
        <v>3016</v>
      </c>
      <c r="B2658" s="20">
        <v>0</v>
      </c>
      <c r="C2658" s="21">
        <v>0</v>
      </c>
      <c r="D2658" s="25">
        <v>69889.600000000006</v>
      </c>
      <c r="E2658" s="25">
        <v>21850.32</v>
      </c>
      <c r="F2658" s="21">
        <v>0</v>
      </c>
      <c r="G2658" s="22">
        <f t="shared" si="41"/>
        <v>48039.280000000006</v>
      </c>
      <c r="H2658" s="21">
        <v>0</v>
      </c>
      <c r="I2658" s="21">
        <v>0</v>
      </c>
    </row>
    <row r="2659" spans="1:9" ht="15" x14ac:dyDescent="0.25">
      <c r="A2659" s="24" t="s">
        <v>3017</v>
      </c>
      <c r="B2659" s="20">
        <v>0</v>
      </c>
      <c r="C2659" s="21">
        <v>0</v>
      </c>
      <c r="D2659" s="25">
        <v>65626</v>
      </c>
      <c r="E2659" s="25">
        <v>8285.8000000000011</v>
      </c>
      <c r="F2659" s="21">
        <v>0</v>
      </c>
      <c r="G2659" s="22">
        <f t="shared" si="41"/>
        <v>57340.2</v>
      </c>
      <c r="H2659" s="21">
        <v>0</v>
      </c>
      <c r="I2659" s="21">
        <v>0</v>
      </c>
    </row>
    <row r="2660" spans="1:9" ht="15" x14ac:dyDescent="0.25">
      <c r="A2660" s="24" t="s">
        <v>3018</v>
      </c>
      <c r="B2660" s="20">
        <v>0</v>
      </c>
      <c r="C2660" s="21">
        <v>0</v>
      </c>
      <c r="D2660" s="25">
        <v>38706.800000000003</v>
      </c>
      <c r="E2660" s="25">
        <v>14202.8</v>
      </c>
      <c r="F2660" s="21">
        <v>0</v>
      </c>
      <c r="G2660" s="22">
        <f t="shared" si="41"/>
        <v>24504.000000000004</v>
      </c>
      <c r="H2660" s="21">
        <v>0</v>
      </c>
      <c r="I2660" s="21">
        <v>0</v>
      </c>
    </row>
    <row r="2661" spans="1:9" ht="15" x14ac:dyDescent="0.25">
      <c r="A2661" s="24" t="s">
        <v>3019</v>
      </c>
      <c r="B2661" s="20">
        <v>0</v>
      </c>
      <c r="C2661" s="21">
        <v>0</v>
      </c>
      <c r="D2661" s="25">
        <v>78082.399999999994</v>
      </c>
      <c r="E2661" s="25">
        <v>0</v>
      </c>
      <c r="F2661" s="21">
        <v>0</v>
      </c>
      <c r="G2661" s="22">
        <f t="shared" si="41"/>
        <v>78082.399999999994</v>
      </c>
      <c r="H2661" s="21">
        <v>0</v>
      </c>
      <c r="I2661" s="21">
        <v>0</v>
      </c>
    </row>
    <row r="2662" spans="1:9" ht="15" x14ac:dyDescent="0.25">
      <c r="A2662" s="24" t="s">
        <v>3020</v>
      </c>
      <c r="B2662" s="20">
        <v>0</v>
      </c>
      <c r="C2662" s="21">
        <v>0</v>
      </c>
      <c r="D2662" s="25">
        <v>68343</v>
      </c>
      <c r="E2662" s="25">
        <v>25297.5</v>
      </c>
      <c r="F2662" s="21">
        <v>0</v>
      </c>
      <c r="G2662" s="22">
        <f t="shared" si="41"/>
        <v>43045.5</v>
      </c>
      <c r="H2662" s="21">
        <v>0</v>
      </c>
      <c r="I2662" s="21">
        <v>0</v>
      </c>
    </row>
    <row r="2663" spans="1:9" ht="15" x14ac:dyDescent="0.25">
      <c r="A2663" s="24" t="s">
        <v>3021</v>
      </c>
      <c r="B2663" s="20">
        <v>0</v>
      </c>
      <c r="C2663" s="21">
        <v>0</v>
      </c>
      <c r="D2663" s="25">
        <v>88135.3</v>
      </c>
      <c r="E2663" s="25">
        <v>27815.599999999999</v>
      </c>
      <c r="F2663" s="21">
        <v>0</v>
      </c>
      <c r="G2663" s="22">
        <f t="shared" si="41"/>
        <v>60319.700000000004</v>
      </c>
      <c r="H2663" s="21">
        <v>0</v>
      </c>
      <c r="I2663" s="21">
        <v>0</v>
      </c>
    </row>
    <row r="2664" spans="1:9" ht="15" x14ac:dyDescent="0.25">
      <c r="A2664" s="24" t="s">
        <v>3022</v>
      </c>
      <c r="B2664" s="20">
        <v>0</v>
      </c>
      <c r="C2664" s="21">
        <v>0</v>
      </c>
      <c r="D2664" s="25">
        <v>85543.699999999983</v>
      </c>
      <c r="E2664" s="25">
        <v>27470.07</v>
      </c>
      <c r="F2664" s="21">
        <v>0</v>
      </c>
      <c r="G2664" s="22">
        <f t="shared" si="41"/>
        <v>58073.629999999983</v>
      </c>
      <c r="H2664" s="21">
        <v>0</v>
      </c>
      <c r="I2664" s="21">
        <v>0</v>
      </c>
    </row>
    <row r="2665" spans="1:9" ht="15" x14ac:dyDescent="0.25">
      <c r="A2665" s="24" t="s">
        <v>3023</v>
      </c>
      <c r="B2665" s="20">
        <v>0</v>
      </c>
      <c r="C2665" s="21">
        <v>0</v>
      </c>
      <c r="D2665" s="25">
        <v>82366.899999999994</v>
      </c>
      <c r="E2665" s="25">
        <v>40788.400000000001</v>
      </c>
      <c r="F2665" s="21">
        <v>0</v>
      </c>
      <c r="G2665" s="22">
        <f t="shared" si="41"/>
        <v>41578.499999999993</v>
      </c>
      <c r="H2665" s="21">
        <v>0</v>
      </c>
      <c r="I2665" s="21">
        <v>0</v>
      </c>
    </row>
    <row r="2666" spans="1:9" ht="15" x14ac:dyDescent="0.25">
      <c r="A2666" s="24" t="s">
        <v>3024</v>
      </c>
      <c r="B2666" s="20">
        <v>0</v>
      </c>
      <c r="C2666" s="21">
        <v>0</v>
      </c>
      <c r="D2666" s="25">
        <v>85627.3</v>
      </c>
      <c r="E2666" s="25">
        <v>35292.600000000006</v>
      </c>
      <c r="F2666" s="21">
        <v>0</v>
      </c>
      <c r="G2666" s="22">
        <f t="shared" si="41"/>
        <v>50334.7</v>
      </c>
      <c r="H2666" s="21">
        <v>0</v>
      </c>
      <c r="I2666" s="21">
        <v>0</v>
      </c>
    </row>
    <row r="2667" spans="1:9" ht="15" x14ac:dyDescent="0.25">
      <c r="A2667" s="24" t="s">
        <v>3025</v>
      </c>
      <c r="B2667" s="20">
        <v>0</v>
      </c>
      <c r="C2667" s="21">
        <v>0</v>
      </c>
      <c r="D2667" s="25">
        <v>63410.6</v>
      </c>
      <c r="E2667" s="25">
        <v>11543.099999999999</v>
      </c>
      <c r="F2667" s="21">
        <v>0</v>
      </c>
      <c r="G2667" s="22">
        <f t="shared" si="41"/>
        <v>51867.5</v>
      </c>
      <c r="H2667" s="21">
        <v>0</v>
      </c>
      <c r="I2667" s="21">
        <v>0</v>
      </c>
    </row>
    <row r="2668" spans="1:9" ht="15" x14ac:dyDescent="0.25">
      <c r="A2668" s="24" t="s">
        <v>3026</v>
      </c>
      <c r="B2668" s="20">
        <v>0</v>
      </c>
      <c r="C2668" s="21">
        <v>0</v>
      </c>
      <c r="D2668" s="25">
        <v>59356</v>
      </c>
      <c r="E2668" s="25">
        <v>6742.2000000000007</v>
      </c>
      <c r="F2668" s="21">
        <v>0</v>
      </c>
      <c r="G2668" s="22">
        <f t="shared" si="41"/>
        <v>52613.8</v>
      </c>
      <c r="H2668" s="21">
        <v>0</v>
      </c>
      <c r="I2668" s="21">
        <v>0</v>
      </c>
    </row>
    <row r="2669" spans="1:9" ht="15" x14ac:dyDescent="0.25">
      <c r="A2669" s="24" t="s">
        <v>3027</v>
      </c>
      <c r="B2669" s="20">
        <v>0</v>
      </c>
      <c r="C2669" s="21">
        <v>0</v>
      </c>
      <c r="D2669" s="25">
        <v>64789.999999999993</v>
      </c>
      <c r="E2669" s="25">
        <v>18118</v>
      </c>
      <c r="F2669" s="21">
        <v>0</v>
      </c>
      <c r="G2669" s="22">
        <f t="shared" si="41"/>
        <v>46671.999999999993</v>
      </c>
      <c r="H2669" s="21">
        <v>0</v>
      </c>
      <c r="I2669" s="21">
        <v>0</v>
      </c>
    </row>
    <row r="2670" spans="1:9" ht="15" x14ac:dyDescent="0.25">
      <c r="A2670" s="24" t="s">
        <v>3028</v>
      </c>
      <c r="B2670" s="20">
        <v>0</v>
      </c>
      <c r="C2670" s="21">
        <v>0</v>
      </c>
      <c r="D2670" s="25">
        <v>125062.39999999999</v>
      </c>
      <c r="E2670" s="25">
        <v>50519.8</v>
      </c>
      <c r="F2670" s="21">
        <v>0</v>
      </c>
      <c r="G2670" s="22">
        <f t="shared" si="41"/>
        <v>74542.599999999991</v>
      </c>
      <c r="H2670" s="21">
        <v>0</v>
      </c>
      <c r="I2670" s="21">
        <v>0</v>
      </c>
    </row>
    <row r="2671" spans="1:9" ht="15" x14ac:dyDescent="0.25">
      <c r="A2671" s="24" t="s">
        <v>3029</v>
      </c>
      <c r="B2671" s="20">
        <v>0</v>
      </c>
      <c r="C2671" s="21">
        <v>0</v>
      </c>
      <c r="D2671" s="25">
        <v>60547.299999999996</v>
      </c>
      <c r="E2671" s="25">
        <v>25535.199999999997</v>
      </c>
      <c r="F2671" s="21">
        <v>0</v>
      </c>
      <c r="G2671" s="22">
        <f t="shared" si="41"/>
        <v>35012.1</v>
      </c>
      <c r="H2671" s="21">
        <v>0</v>
      </c>
      <c r="I2671" s="21">
        <v>0</v>
      </c>
    </row>
    <row r="2672" spans="1:9" ht="15" x14ac:dyDescent="0.25">
      <c r="A2672" s="24" t="s">
        <v>3030</v>
      </c>
      <c r="B2672" s="20">
        <v>0</v>
      </c>
      <c r="C2672" s="21">
        <v>0</v>
      </c>
      <c r="D2672" s="25">
        <v>10993.4</v>
      </c>
      <c r="E2672" s="25">
        <v>0</v>
      </c>
      <c r="F2672" s="21">
        <v>0</v>
      </c>
      <c r="G2672" s="22">
        <f t="shared" si="41"/>
        <v>10993.4</v>
      </c>
      <c r="H2672" s="21">
        <v>0</v>
      </c>
      <c r="I2672" s="21">
        <v>0</v>
      </c>
    </row>
    <row r="2673" spans="1:9" ht="15" x14ac:dyDescent="0.25">
      <c r="A2673" s="24" t="s">
        <v>3031</v>
      </c>
      <c r="B2673" s="20">
        <v>0</v>
      </c>
      <c r="C2673" s="21">
        <v>0</v>
      </c>
      <c r="D2673" s="25">
        <v>7900.2</v>
      </c>
      <c r="E2673" s="25">
        <v>0</v>
      </c>
      <c r="F2673" s="21">
        <v>0</v>
      </c>
      <c r="G2673" s="22">
        <f t="shared" si="41"/>
        <v>7900.2</v>
      </c>
      <c r="H2673" s="21">
        <v>0</v>
      </c>
      <c r="I2673" s="21">
        <v>0</v>
      </c>
    </row>
    <row r="2674" spans="1:9" ht="15" x14ac:dyDescent="0.25">
      <c r="A2674" s="24" t="s">
        <v>3032</v>
      </c>
      <c r="B2674" s="20">
        <v>0</v>
      </c>
      <c r="C2674" s="21">
        <v>0</v>
      </c>
      <c r="D2674" s="25">
        <v>1236867.8399999994</v>
      </c>
      <c r="E2674" s="25">
        <v>1073397.1999999995</v>
      </c>
      <c r="F2674" s="21">
        <v>0</v>
      </c>
      <c r="G2674" s="22">
        <f t="shared" si="41"/>
        <v>163470.6399999999</v>
      </c>
      <c r="H2674" s="21">
        <v>0</v>
      </c>
      <c r="I2674" s="21">
        <v>0</v>
      </c>
    </row>
    <row r="2675" spans="1:9" ht="15" x14ac:dyDescent="0.25">
      <c r="A2675" s="24" t="s">
        <v>3033</v>
      </c>
      <c r="B2675" s="20">
        <v>0</v>
      </c>
      <c r="C2675" s="21">
        <v>0</v>
      </c>
      <c r="D2675" s="25">
        <v>128038.05</v>
      </c>
      <c r="E2675" s="25">
        <v>116591.6</v>
      </c>
      <c r="F2675" s="21">
        <v>0</v>
      </c>
      <c r="G2675" s="22">
        <f t="shared" si="41"/>
        <v>11446.449999999997</v>
      </c>
      <c r="H2675" s="21">
        <v>0</v>
      </c>
      <c r="I2675" s="21">
        <v>0</v>
      </c>
    </row>
    <row r="2676" spans="1:9" ht="15" x14ac:dyDescent="0.25">
      <c r="A2676" s="24" t="s">
        <v>3034</v>
      </c>
      <c r="B2676" s="20">
        <v>0</v>
      </c>
      <c r="C2676" s="21">
        <v>0</v>
      </c>
      <c r="D2676" s="25">
        <v>28177</v>
      </c>
      <c r="E2676" s="25">
        <v>12902.8</v>
      </c>
      <c r="F2676" s="21">
        <v>0</v>
      </c>
      <c r="G2676" s="22">
        <f t="shared" si="41"/>
        <v>15274.2</v>
      </c>
      <c r="H2676" s="21">
        <v>0</v>
      </c>
      <c r="I2676" s="21">
        <v>0</v>
      </c>
    </row>
    <row r="2677" spans="1:9" ht="15" x14ac:dyDescent="0.25">
      <c r="A2677" s="24" t="s">
        <v>3035</v>
      </c>
      <c r="B2677" s="20">
        <v>0</v>
      </c>
      <c r="C2677" s="21">
        <v>0</v>
      </c>
      <c r="D2677" s="25">
        <v>57312.860000000008</v>
      </c>
      <c r="E2677" s="25">
        <v>55689.360000000008</v>
      </c>
      <c r="F2677" s="21">
        <v>0</v>
      </c>
      <c r="G2677" s="22">
        <f t="shared" si="41"/>
        <v>1623.5</v>
      </c>
      <c r="H2677" s="21">
        <v>0</v>
      </c>
      <c r="I2677" s="21">
        <v>0</v>
      </c>
    </row>
    <row r="2678" spans="1:9" ht="15" x14ac:dyDescent="0.25">
      <c r="A2678" s="24" t="s">
        <v>3036</v>
      </c>
      <c r="B2678" s="20">
        <v>0</v>
      </c>
      <c r="C2678" s="21">
        <v>0</v>
      </c>
      <c r="D2678" s="25">
        <v>801268.25999999989</v>
      </c>
      <c r="E2678" s="25">
        <v>753346.00999999978</v>
      </c>
      <c r="F2678" s="21">
        <v>0</v>
      </c>
      <c r="G2678" s="22">
        <f t="shared" si="41"/>
        <v>47922.250000000116</v>
      </c>
      <c r="H2678" s="21">
        <v>0</v>
      </c>
      <c r="I2678" s="21">
        <v>0</v>
      </c>
    </row>
    <row r="2679" spans="1:9" ht="15" x14ac:dyDescent="0.25">
      <c r="A2679" s="24" t="s">
        <v>3037</v>
      </c>
      <c r="B2679" s="20">
        <v>0</v>
      </c>
      <c r="C2679" s="21">
        <v>0</v>
      </c>
      <c r="D2679" s="25">
        <v>19107.900000000001</v>
      </c>
      <c r="E2679" s="25">
        <v>9347.2000000000007</v>
      </c>
      <c r="F2679" s="21">
        <v>0</v>
      </c>
      <c r="G2679" s="22">
        <f t="shared" si="41"/>
        <v>9760.7000000000007</v>
      </c>
      <c r="H2679" s="21">
        <v>0</v>
      </c>
      <c r="I2679" s="21">
        <v>0</v>
      </c>
    </row>
    <row r="2680" spans="1:9" ht="15" x14ac:dyDescent="0.25">
      <c r="A2680" s="24" t="s">
        <v>3038</v>
      </c>
      <c r="B2680" s="20">
        <v>0</v>
      </c>
      <c r="C2680" s="21">
        <v>0</v>
      </c>
      <c r="D2680" s="25">
        <v>368981.98999999987</v>
      </c>
      <c r="E2680" s="25">
        <v>317755.98999999993</v>
      </c>
      <c r="F2680" s="21">
        <v>0</v>
      </c>
      <c r="G2680" s="22">
        <f t="shared" si="41"/>
        <v>51225.999999999942</v>
      </c>
      <c r="H2680" s="21">
        <v>0</v>
      </c>
      <c r="I2680" s="21">
        <v>0</v>
      </c>
    </row>
    <row r="2681" spans="1:9" ht="15" x14ac:dyDescent="0.25">
      <c r="A2681" s="24" t="s">
        <v>3039</v>
      </c>
      <c r="B2681" s="20">
        <v>0</v>
      </c>
      <c r="C2681" s="21">
        <v>0</v>
      </c>
      <c r="D2681" s="25">
        <v>40803.21</v>
      </c>
      <c r="E2681" s="25">
        <v>35487.56</v>
      </c>
      <c r="F2681" s="21">
        <v>0</v>
      </c>
      <c r="G2681" s="22">
        <f t="shared" si="41"/>
        <v>5315.6500000000015</v>
      </c>
      <c r="H2681" s="21">
        <v>0</v>
      </c>
      <c r="I2681" s="21">
        <v>0</v>
      </c>
    </row>
    <row r="2682" spans="1:9" ht="15" x14ac:dyDescent="0.25">
      <c r="A2682" s="24" t="s">
        <v>3040</v>
      </c>
      <c r="B2682" s="20">
        <v>0</v>
      </c>
      <c r="C2682" s="21">
        <v>0</v>
      </c>
      <c r="D2682" s="25">
        <v>423028.52999999997</v>
      </c>
      <c r="E2682" s="25">
        <v>395232.12999999995</v>
      </c>
      <c r="F2682" s="21">
        <v>0</v>
      </c>
      <c r="G2682" s="22">
        <f t="shared" si="41"/>
        <v>27796.400000000023</v>
      </c>
      <c r="H2682" s="21">
        <v>0</v>
      </c>
      <c r="I2682" s="21">
        <v>0</v>
      </c>
    </row>
    <row r="2683" spans="1:9" ht="15" x14ac:dyDescent="0.25">
      <c r="A2683" s="24" t="s">
        <v>3041</v>
      </c>
      <c r="B2683" s="20">
        <v>0</v>
      </c>
      <c r="C2683" s="21">
        <v>0</v>
      </c>
      <c r="D2683" s="25">
        <v>105927.47</v>
      </c>
      <c r="E2683" s="25">
        <v>89807.7</v>
      </c>
      <c r="F2683" s="21">
        <v>0</v>
      </c>
      <c r="G2683" s="22">
        <f t="shared" si="41"/>
        <v>16119.770000000004</v>
      </c>
      <c r="H2683" s="21">
        <v>0</v>
      </c>
      <c r="I2683" s="21">
        <v>0</v>
      </c>
    </row>
    <row r="2684" spans="1:9" ht="15" x14ac:dyDescent="0.25">
      <c r="A2684" s="24" t="s">
        <v>3042</v>
      </c>
      <c r="B2684" s="20">
        <v>0</v>
      </c>
      <c r="C2684" s="21">
        <v>0</v>
      </c>
      <c r="D2684" s="25">
        <v>84445.2</v>
      </c>
      <c r="E2684" s="25">
        <v>71263.7</v>
      </c>
      <c r="F2684" s="21">
        <v>0</v>
      </c>
      <c r="G2684" s="22">
        <f t="shared" si="41"/>
        <v>13181.5</v>
      </c>
      <c r="H2684" s="21">
        <v>0</v>
      </c>
      <c r="I2684" s="21">
        <v>0</v>
      </c>
    </row>
    <row r="2685" spans="1:9" ht="15" x14ac:dyDescent="0.25">
      <c r="A2685" s="24" t="s">
        <v>3043</v>
      </c>
      <c r="B2685" s="20">
        <v>0</v>
      </c>
      <c r="C2685" s="21">
        <v>0</v>
      </c>
      <c r="D2685" s="25">
        <v>71536.22</v>
      </c>
      <c r="E2685" s="25">
        <v>69291.22</v>
      </c>
      <c r="F2685" s="21">
        <v>0</v>
      </c>
      <c r="G2685" s="22">
        <f t="shared" si="41"/>
        <v>2245</v>
      </c>
      <c r="H2685" s="21">
        <v>0</v>
      </c>
      <c r="I2685" s="21">
        <v>0</v>
      </c>
    </row>
    <row r="2686" spans="1:9" ht="15" x14ac:dyDescent="0.25">
      <c r="A2686" s="24" t="s">
        <v>3044</v>
      </c>
      <c r="B2686" s="20">
        <v>0</v>
      </c>
      <c r="C2686" s="21">
        <v>0</v>
      </c>
      <c r="D2686" s="25">
        <v>11566.8</v>
      </c>
      <c r="E2686" s="25">
        <v>11260.8</v>
      </c>
      <c r="F2686" s="21">
        <v>0</v>
      </c>
      <c r="G2686" s="22">
        <f t="shared" si="41"/>
        <v>306</v>
      </c>
      <c r="H2686" s="21">
        <v>0</v>
      </c>
      <c r="I2686" s="21">
        <v>0</v>
      </c>
    </row>
    <row r="2687" spans="1:9" ht="15" x14ac:dyDescent="0.25">
      <c r="A2687" s="24" t="s">
        <v>3045</v>
      </c>
      <c r="B2687" s="20">
        <v>0</v>
      </c>
      <c r="C2687" s="21">
        <v>0</v>
      </c>
      <c r="D2687" s="25">
        <v>313991.59999999992</v>
      </c>
      <c r="E2687" s="25">
        <v>298245.49999999994</v>
      </c>
      <c r="F2687" s="21">
        <v>0</v>
      </c>
      <c r="G2687" s="22">
        <f t="shared" si="41"/>
        <v>15746.099999999977</v>
      </c>
      <c r="H2687" s="21">
        <v>0</v>
      </c>
      <c r="I2687" s="21">
        <v>0</v>
      </c>
    </row>
    <row r="2688" spans="1:9" ht="15" x14ac:dyDescent="0.25">
      <c r="A2688" s="24" t="s">
        <v>3046</v>
      </c>
      <c r="B2688" s="20">
        <v>0</v>
      </c>
      <c r="C2688" s="21">
        <v>0</v>
      </c>
      <c r="D2688" s="25">
        <v>68051.320000000007</v>
      </c>
      <c r="E2688" s="25">
        <v>46030.979999999996</v>
      </c>
      <c r="F2688" s="21">
        <v>0</v>
      </c>
      <c r="G2688" s="22">
        <f t="shared" si="41"/>
        <v>22020.340000000011</v>
      </c>
      <c r="H2688" s="21">
        <v>0</v>
      </c>
      <c r="I2688" s="21">
        <v>0</v>
      </c>
    </row>
    <row r="2689" spans="1:9" ht="15" x14ac:dyDescent="0.25">
      <c r="A2689" s="24" t="s">
        <v>3047</v>
      </c>
      <c r="B2689" s="20">
        <v>0</v>
      </c>
      <c r="C2689" s="21">
        <v>0</v>
      </c>
      <c r="D2689" s="25">
        <v>93399.6</v>
      </c>
      <c r="E2689" s="25">
        <v>90588.800000000003</v>
      </c>
      <c r="F2689" s="21">
        <v>0</v>
      </c>
      <c r="G2689" s="22">
        <f t="shared" si="41"/>
        <v>2810.8000000000029</v>
      </c>
      <c r="H2689" s="21">
        <v>0</v>
      </c>
      <c r="I2689" s="21">
        <v>0</v>
      </c>
    </row>
    <row r="2690" spans="1:9" ht="15" x14ac:dyDescent="0.25">
      <c r="A2690" s="24" t="s">
        <v>3048</v>
      </c>
      <c r="B2690" s="20">
        <v>0</v>
      </c>
      <c r="C2690" s="21">
        <v>0</v>
      </c>
      <c r="D2690" s="25">
        <v>112973.74999999999</v>
      </c>
      <c r="E2690" s="25">
        <v>95494.499999999985</v>
      </c>
      <c r="F2690" s="21">
        <v>0</v>
      </c>
      <c r="G2690" s="22">
        <f t="shared" si="41"/>
        <v>17479.25</v>
      </c>
      <c r="H2690" s="21">
        <v>0</v>
      </c>
      <c r="I2690" s="21">
        <v>0</v>
      </c>
    </row>
    <row r="2691" spans="1:9" ht="15" x14ac:dyDescent="0.25">
      <c r="A2691" s="24" t="s">
        <v>3049</v>
      </c>
      <c r="B2691" s="20">
        <v>0</v>
      </c>
      <c r="C2691" s="21">
        <v>0</v>
      </c>
      <c r="D2691" s="25">
        <v>46739.7</v>
      </c>
      <c r="E2691" s="25">
        <v>45742.200000000004</v>
      </c>
      <c r="F2691" s="21">
        <v>0</v>
      </c>
      <c r="G2691" s="22">
        <f t="shared" ref="G2691:G2754" si="42">D2691-E2691</f>
        <v>997.49999999999272</v>
      </c>
      <c r="H2691" s="21">
        <v>0</v>
      </c>
      <c r="I2691" s="21">
        <v>0</v>
      </c>
    </row>
    <row r="2692" spans="1:9" ht="15" x14ac:dyDescent="0.25">
      <c r="A2692" s="24" t="s">
        <v>3050</v>
      </c>
      <c r="B2692" s="20">
        <v>0</v>
      </c>
      <c r="C2692" s="21">
        <v>0</v>
      </c>
      <c r="D2692" s="25">
        <v>91443.63</v>
      </c>
      <c r="E2692" s="25">
        <v>51473.53</v>
      </c>
      <c r="F2692" s="21">
        <v>0</v>
      </c>
      <c r="G2692" s="22">
        <f t="shared" si="42"/>
        <v>39970.100000000006</v>
      </c>
      <c r="H2692" s="21">
        <v>0</v>
      </c>
      <c r="I2692" s="21">
        <v>0</v>
      </c>
    </row>
    <row r="2693" spans="1:9" ht="15" x14ac:dyDescent="0.25">
      <c r="A2693" s="24" t="s">
        <v>3051</v>
      </c>
      <c r="B2693" s="20">
        <v>0</v>
      </c>
      <c r="C2693" s="21">
        <v>0</v>
      </c>
      <c r="D2693" s="25">
        <v>114477.3</v>
      </c>
      <c r="E2693" s="25">
        <v>96763.7</v>
      </c>
      <c r="F2693" s="21">
        <v>0</v>
      </c>
      <c r="G2693" s="22">
        <f t="shared" si="42"/>
        <v>17713.600000000006</v>
      </c>
      <c r="H2693" s="21">
        <v>0</v>
      </c>
      <c r="I2693" s="21">
        <v>0</v>
      </c>
    </row>
    <row r="2694" spans="1:9" ht="15" x14ac:dyDescent="0.25">
      <c r="A2694" s="24" t="s">
        <v>3052</v>
      </c>
      <c r="B2694" s="20">
        <v>0</v>
      </c>
      <c r="C2694" s="21">
        <v>0</v>
      </c>
      <c r="D2694" s="25">
        <v>46032.6</v>
      </c>
      <c r="E2694" s="25">
        <v>37274.6</v>
      </c>
      <c r="F2694" s="21">
        <v>0</v>
      </c>
      <c r="G2694" s="22">
        <f t="shared" si="42"/>
        <v>8758</v>
      </c>
      <c r="H2694" s="21">
        <v>0</v>
      </c>
      <c r="I2694" s="21">
        <v>0</v>
      </c>
    </row>
    <row r="2695" spans="1:9" ht="15" x14ac:dyDescent="0.25">
      <c r="A2695" s="24" t="s">
        <v>3053</v>
      </c>
      <c r="B2695" s="20">
        <v>0</v>
      </c>
      <c r="C2695" s="21">
        <v>0</v>
      </c>
      <c r="D2695" s="25">
        <v>219001.19999999995</v>
      </c>
      <c r="E2695" s="25">
        <v>203415.69999999995</v>
      </c>
      <c r="F2695" s="21">
        <v>0</v>
      </c>
      <c r="G2695" s="22">
        <f t="shared" si="42"/>
        <v>15585.5</v>
      </c>
      <c r="H2695" s="21">
        <v>0</v>
      </c>
      <c r="I2695" s="21">
        <v>0</v>
      </c>
    </row>
    <row r="2696" spans="1:9" ht="15" x14ac:dyDescent="0.25">
      <c r="A2696" s="24" t="s">
        <v>3054</v>
      </c>
      <c r="B2696" s="20">
        <v>0</v>
      </c>
      <c r="C2696" s="21">
        <v>0</v>
      </c>
      <c r="D2696" s="25">
        <v>224796.59999999998</v>
      </c>
      <c r="E2696" s="25">
        <v>219135.09999999998</v>
      </c>
      <c r="F2696" s="21">
        <v>0</v>
      </c>
      <c r="G2696" s="22">
        <f t="shared" si="42"/>
        <v>5661.5</v>
      </c>
      <c r="H2696" s="21">
        <v>0</v>
      </c>
      <c r="I2696" s="21">
        <v>0</v>
      </c>
    </row>
    <row r="2697" spans="1:9" ht="15" x14ac:dyDescent="0.25">
      <c r="A2697" s="24" t="s">
        <v>3055</v>
      </c>
      <c r="B2697" s="20">
        <v>0</v>
      </c>
      <c r="C2697" s="21">
        <v>0</v>
      </c>
      <c r="D2697" s="25">
        <v>243509.50000000003</v>
      </c>
      <c r="E2697" s="25">
        <v>223013.30000000002</v>
      </c>
      <c r="F2697" s="21">
        <v>0</v>
      </c>
      <c r="G2697" s="22">
        <f t="shared" si="42"/>
        <v>20496.200000000012</v>
      </c>
      <c r="H2697" s="21">
        <v>0</v>
      </c>
      <c r="I2697" s="21">
        <v>0</v>
      </c>
    </row>
    <row r="2698" spans="1:9" ht="15" x14ac:dyDescent="0.25">
      <c r="A2698" s="24" t="s">
        <v>3056</v>
      </c>
      <c r="B2698" s="20">
        <v>0</v>
      </c>
      <c r="C2698" s="21">
        <v>0</v>
      </c>
      <c r="D2698" s="25">
        <v>216008.10000000003</v>
      </c>
      <c r="E2698" s="25">
        <v>200763.30000000002</v>
      </c>
      <c r="F2698" s="21">
        <v>0</v>
      </c>
      <c r="G2698" s="22">
        <f t="shared" si="42"/>
        <v>15244.800000000017</v>
      </c>
      <c r="H2698" s="21">
        <v>0</v>
      </c>
      <c r="I2698" s="21">
        <v>0</v>
      </c>
    </row>
    <row r="2699" spans="1:9" ht="15" x14ac:dyDescent="0.25">
      <c r="A2699" s="24" t="s">
        <v>3057</v>
      </c>
      <c r="B2699" s="20">
        <v>0</v>
      </c>
      <c r="C2699" s="21">
        <v>0</v>
      </c>
      <c r="D2699" s="25">
        <v>201725.2</v>
      </c>
      <c r="E2699" s="25">
        <v>184798.4</v>
      </c>
      <c r="F2699" s="21">
        <v>0</v>
      </c>
      <c r="G2699" s="22">
        <f t="shared" si="42"/>
        <v>16926.800000000017</v>
      </c>
      <c r="H2699" s="21">
        <v>0</v>
      </c>
      <c r="I2699" s="21">
        <v>0</v>
      </c>
    </row>
    <row r="2700" spans="1:9" ht="15" x14ac:dyDescent="0.25">
      <c r="A2700" s="24" t="s">
        <v>3058</v>
      </c>
      <c r="B2700" s="20">
        <v>0</v>
      </c>
      <c r="C2700" s="21">
        <v>0</v>
      </c>
      <c r="D2700" s="25">
        <v>256373.50000000006</v>
      </c>
      <c r="E2700" s="25">
        <v>229385.80000000002</v>
      </c>
      <c r="F2700" s="21">
        <v>0</v>
      </c>
      <c r="G2700" s="22">
        <f t="shared" si="42"/>
        <v>26987.700000000041</v>
      </c>
      <c r="H2700" s="21">
        <v>0</v>
      </c>
      <c r="I2700" s="21">
        <v>0</v>
      </c>
    </row>
    <row r="2701" spans="1:9" ht="15" x14ac:dyDescent="0.25">
      <c r="A2701" s="24" t="s">
        <v>3059</v>
      </c>
      <c r="B2701" s="20">
        <v>0</v>
      </c>
      <c r="C2701" s="21">
        <v>0</v>
      </c>
      <c r="D2701" s="25">
        <v>359755.07999999996</v>
      </c>
      <c r="E2701" s="25">
        <v>308536.87999999995</v>
      </c>
      <c r="F2701" s="21">
        <v>0</v>
      </c>
      <c r="G2701" s="22">
        <f t="shared" si="42"/>
        <v>51218.200000000012</v>
      </c>
      <c r="H2701" s="21">
        <v>0</v>
      </c>
      <c r="I2701" s="21">
        <v>0</v>
      </c>
    </row>
    <row r="2702" spans="1:9" ht="15" x14ac:dyDescent="0.25">
      <c r="A2702" s="24" t="s">
        <v>3060</v>
      </c>
      <c r="B2702" s="20">
        <v>0</v>
      </c>
      <c r="C2702" s="21">
        <v>0</v>
      </c>
      <c r="D2702" s="25">
        <v>207317.15999999997</v>
      </c>
      <c r="E2702" s="25">
        <v>176729.69999999998</v>
      </c>
      <c r="F2702" s="21">
        <v>0</v>
      </c>
      <c r="G2702" s="22">
        <f t="shared" si="42"/>
        <v>30587.459999999992</v>
      </c>
      <c r="H2702" s="21">
        <v>0</v>
      </c>
      <c r="I2702" s="21">
        <v>0</v>
      </c>
    </row>
    <row r="2703" spans="1:9" ht="15" x14ac:dyDescent="0.25">
      <c r="A2703" s="24" t="s">
        <v>3061</v>
      </c>
      <c r="B2703" s="20">
        <v>0</v>
      </c>
      <c r="C2703" s="21">
        <v>0</v>
      </c>
      <c r="D2703" s="25">
        <v>198001.50000000003</v>
      </c>
      <c r="E2703" s="25">
        <v>168451.80000000002</v>
      </c>
      <c r="F2703" s="21">
        <v>0</v>
      </c>
      <c r="G2703" s="22">
        <f t="shared" si="42"/>
        <v>29549.700000000012</v>
      </c>
      <c r="H2703" s="21">
        <v>0</v>
      </c>
      <c r="I2703" s="21">
        <v>0</v>
      </c>
    </row>
    <row r="2704" spans="1:9" ht="15" x14ac:dyDescent="0.25">
      <c r="A2704" s="24" t="s">
        <v>3062</v>
      </c>
      <c r="B2704" s="20">
        <v>0</v>
      </c>
      <c r="C2704" s="21">
        <v>0</v>
      </c>
      <c r="D2704" s="25">
        <v>200036.99999999997</v>
      </c>
      <c r="E2704" s="25">
        <v>185865.49999999997</v>
      </c>
      <c r="F2704" s="21">
        <v>0</v>
      </c>
      <c r="G2704" s="22">
        <f t="shared" si="42"/>
        <v>14171.5</v>
      </c>
      <c r="H2704" s="21">
        <v>0</v>
      </c>
      <c r="I2704" s="21">
        <v>0</v>
      </c>
    </row>
    <row r="2705" spans="1:9" ht="15" x14ac:dyDescent="0.25">
      <c r="A2705" s="24" t="s">
        <v>3063</v>
      </c>
      <c r="B2705" s="20">
        <v>0</v>
      </c>
      <c r="C2705" s="21">
        <v>0</v>
      </c>
      <c r="D2705" s="25">
        <v>383799.25</v>
      </c>
      <c r="E2705" s="25">
        <v>358054.45</v>
      </c>
      <c r="F2705" s="21">
        <v>0</v>
      </c>
      <c r="G2705" s="22">
        <f t="shared" si="42"/>
        <v>25744.799999999988</v>
      </c>
      <c r="H2705" s="21">
        <v>0</v>
      </c>
      <c r="I2705" s="21">
        <v>0</v>
      </c>
    </row>
    <row r="2706" spans="1:9" ht="15" x14ac:dyDescent="0.25">
      <c r="A2706" s="24" t="s">
        <v>3064</v>
      </c>
      <c r="B2706" s="20">
        <v>0</v>
      </c>
      <c r="C2706" s="21">
        <v>0</v>
      </c>
      <c r="D2706" s="25">
        <v>344327.73</v>
      </c>
      <c r="E2706" s="25">
        <v>303406.33</v>
      </c>
      <c r="F2706" s="21">
        <v>0</v>
      </c>
      <c r="G2706" s="22">
        <f t="shared" si="42"/>
        <v>40921.399999999965</v>
      </c>
      <c r="H2706" s="21">
        <v>0</v>
      </c>
      <c r="I2706" s="21">
        <v>0</v>
      </c>
    </row>
    <row r="2707" spans="1:9" ht="15" x14ac:dyDescent="0.25">
      <c r="A2707" s="24" t="s">
        <v>3065</v>
      </c>
      <c r="B2707" s="20">
        <v>0</v>
      </c>
      <c r="C2707" s="21">
        <v>0</v>
      </c>
      <c r="D2707" s="25">
        <v>12097.86</v>
      </c>
      <c r="E2707" s="25">
        <v>8536</v>
      </c>
      <c r="F2707" s="21">
        <v>0</v>
      </c>
      <c r="G2707" s="22">
        <f t="shared" si="42"/>
        <v>3561.8600000000006</v>
      </c>
      <c r="H2707" s="21">
        <v>0</v>
      </c>
      <c r="I2707" s="21">
        <v>0</v>
      </c>
    </row>
    <row r="2708" spans="1:9" ht="15" x14ac:dyDescent="0.25">
      <c r="A2708" s="24" t="s">
        <v>3066</v>
      </c>
      <c r="B2708" s="20">
        <v>0</v>
      </c>
      <c r="C2708" s="21">
        <v>0</v>
      </c>
      <c r="D2708" s="25">
        <v>393111.48</v>
      </c>
      <c r="E2708" s="25">
        <v>364918.15000000014</v>
      </c>
      <c r="F2708" s="21">
        <v>0</v>
      </c>
      <c r="G2708" s="22">
        <f t="shared" si="42"/>
        <v>28193.329999999842</v>
      </c>
      <c r="H2708" s="21">
        <v>0</v>
      </c>
      <c r="I2708" s="21">
        <v>0</v>
      </c>
    </row>
    <row r="2709" spans="1:9" ht="15" x14ac:dyDescent="0.25">
      <c r="A2709" s="24" t="s">
        <v>3067</v>
      </c>
      <c r="B2709" s="20">
        <v>0</v>
      </c>
      <c r="C2709" s="21">
        <v>0</v>
      </c>
      <c r="D2709" s="25">
        <v>479786.62999999971</v>
      </c>
      <c r="E2709" s="25">
        <v>444259.55999999994</v>
      </c>
      <c r="F2709" s="21">
        <v>0</v>
      </c>
      <c r="G2709" s="22">
        <f t="shared" si="42"/>
        <v>35527.069999999774</v>
      </c>
      <c r="H2709" s="21">
        <v>0</v>
      </c>
      <c r="I2709" s="21">
        <v>0</v>
      </c>
    </row>
    <row r="2710" spans="1:9" ht="15" x14ac:dyDescent="0.25">
      <c r="A2710" s="24" t="s">
        <v>3068</v>
      </c>
      <c r="B2710" s="20">
        <v>0</v>
      </c>
      <c r="C2710" s="21">
        <v>0</v>
      </c>
      <c r="D2710" s="25">
        <v>329175.85000000003</v>
      </c>
      <c r="E2710" s="25">
        <v>299369.94</v>
      </c>
      <c r="F2710" s="21">
        <v>0</v>
      </c>
      <c r="G2710" s="22">
        <f t="shared" si="42"/>
        <v>29805.910000000033</v>
      </c>
      <c r="H2710" s="21">
        <v>0</v>
      </c>
      <c r="I2710" s="21">
        <v>0</v>
      </c>
    </row>
    <row r="2711" spans="1:9" ht="15" x14ac:dyDescent="0.25">
      <c r="A2711" s="24" t="s">
        <v>3069</v>
      </c>
      <c r="B2711" s="20">
        <v>0</v>
      </c>
      <c r="C2711" s="21">
        <v>0</v>
      </c>
      <c r="D2711" s="25">
        <v>340086.60000000003</v>
      </c>
      <c r="E2711" s="25">
        <v>314807.70000000007</v>
      </c>
      <c r="F2711" s="21">
        <v>0</v>
      </c>
      <c r="G2711" s="22">
        <f t="shared" si="42"/>
        <v>25278.899999999965</v>
      </c>
      <c r="H2711" s="21">
        <v>0</v>
      </c>
      <c r="I2711" s="21">
        <v>0</v>
      </c>
    </row>
    <row r="2712" spans="1:9" ht="15" x14ac:dyDescent="0.25">
      <c r="A2712" s="24" t="s">
        <v>3070</v>
      </c>
      <c r="B2712" s="20">
        <v>0</v>
      </c>
      <c r="C2712" s="21">
        <v>0</v>
      </c>
      <c r="D2712" s="25">
        <v>246435.9</v>
      </c>
      <c r="E2712" s="25">
        <v>220056.19999999998</v>
      </c>
      <c r="F2712" s="21">
        <v>0</v>
      </c>
      <c r="G2712" s="22">
        <f t="shared" si="42"/>
        <v>26379.700000000012</v>
      </c>
      <c r="H2712" s="21">
        <v>0</v>
      </c>
      <c r="I2712" s="21">
        <v>0</v>
      </c>
    </row>
    <row r="2713" spans="1:9" ht="15" x14ac:dyDescent="0.25">
      <c r="A2713" s="24" t="s">
        <v>3071</v>
      </c>
      <c r="B2713" s="20">
        <v>0</v>
      </c>
      <c r="C2713" s="21">
        <v>0</v>
      </c>
      <c r="D2713" s="25">
        <v>336865.5</v>
      </c>
      <c r="E2713" s="25">
        <v>313184.7</v>
      </c>
      <c r="F2713" s="21">
        <v>0</v>
      </c>
      <c r="G2713" s="22">
        <f t="shared" si="42"/>
        <v>23680.799999999988</v>
      </c>
      <c r="H2713" s="21">
        <v>0</v>
      </c>
      <c r="I2713" s="21">
        <v>0</v>
      </c>
    </row>
    <row r="2714" spans="1:9" ht="15" x14ac:dyDescent="0.25">
      <c r="A2714" s="24" t="s">
        <v>3072</v>
      </c>
      <c r="B2714" s="20">
        <v>0</v>
      </c>
      <c r="C2714" s="21">
        <v>0</v>
      </c>
      <c r="D2714" s="25">
        <v>266223.3</v>
      </c>
      <c r="E2714" s="25">
        <v>216445.6</v>
      </c>
      <c r="F2714" s="21">
        <v>0</v>
      </c>
      <c r="G2714" s="22">
        <f t="shared" si="42"/>
        <v>49777.699999999983</v>
      </c>
      <c r="H2714" s="21">
        <v>0</v>
      </c>
      <c r="I2714" s="21">
        <v>0</v>
      </c>
    </row>
    <row r="2715" spans="1:9" ht="15" x14ac:dyDescent="0.25">
      <c r="A2715" s="24" t="s">
        <v>3073</v>
      </c>
      <c r="B2715" s="20">
        <v>0</v>
      </c>
      <c r="C2715" s="21">
        <v>0</v>
      </c>
      <c r="D2715" s="25">
        <v>226440.90000000005</v>
      </c>
      <c r="E2715" s="25">
        <v>215936.55000000005</v>
      </c>
      <c r="F2715" s="21">
        <v>0</v>
      </c>
      <c r="G2715" s="22">
        <f t="shared" si="42"/>
        <v>10504.350000000006</v>
      </c>
      <c r="H2715" s="21">
        <v>0</v>
      </c>
      <c r="I2715" s="21">
        <v>0</v>
      </c>
    </row>
    <row r="2716" spans="1:9" ht="15" x14ac:dyDescent="0.25">
      <c r="A2716" s="24" t="s">
        <v>3074</v>
      </c>
      <c r="B2716" s="20">
        <v>0</v>
      </c>
      <c r="C2716" s="21">
        <v>0</v>
      </c>
      <c r="D2716" s="25">
        <v>219163.7</v>
      </c>
      <c r="E2716" s="25">
        <v>174972.00000000003</v>
      </c>
      <c r="F2716" s="21">
        <v>0</v>
      </c>
      <c r="G2716" s="22">
        <f t="shared" si="42"/>
        <v>44191.699999999983</v>
      </c>
      <c r="H2716" s="21">
        <v>0</v>
      </c>
      <c r="I2716" s="21">
        <v>0</v>
      </c>
    </row>
    <row r="2717" spans="1:9" ht="15" x14ac:dyDescent="0.25">
      <c r="A2717" s="24" t="s">
        <v>3075</v>
      </c>
      <c r="B2717" s="20">
        <v>0</v>
      </c>
      <c r="C2717" s="21">
        <v>0</v>
      </c>
      <c r="D2717" s="25">
        <v>294369.62000000011</v>
      </c>
      <c r="E2717" s="25">
        <v>262757.67000000004</v>
      </c>
      <c r="F2717" s="21">
        <v>0</v>
      </c>
      <c r="G2717" s="22">
        <f t="shared" si="42"/>
        <v>31611.95000000007</v>
      </c>
      <c r="H2717" s="21">
        <v>0</v>
      </c>
      <c r="I2717" s="21">
        <v>0</v>
      </c>
    </row>
    <row r="2718" spans="1:9" ht="15" x14ac:dyDescent="0.25">
      <c r="A2718" s="24" t="s">
        <v>3076</v>
      </c>
      <c r="B2718" s="20">
        <v>0</v>
      </c>
      <c r="C2718" s="21">
        <v>0</v>
      </c>
      <c r="D2718" s="25">
        <v>586764.29</v>
      </c>
      <c r="E2718" s="25">
        <v>505668.14999999985</v>
      </c>
      <c r="F2718" s="21">
        <v>0</v>
      </c>
      <c r="G2718" s="22">
        <f t="shared" si="42"/>
        <v>81096.140000000189</v>
      </c>
      <c r="H2718" s="21">
        <v>0</v>
      </c>
      <c r="I2718" s="21">
        <v>0</v>
      </c>
    </row>
    <row r="2719" spans="1:9" ht="15" x14ac:dyDescent="0.25">
      <c r="A2719" s="24" t="s">
        <v>3077</v>
      </c>
      <c r="B2719" s="20">
        <v>0</v>
      </c>
      <c r="C2719" s="21">
        <v>0</v>
      </c>
      <c r="D2719" s="25">
        <v>275565.50000000006</v>
      </c>
      <c r="E2719" s="25">
        <v>249091.67000000004</v>
      </c>
      <c r="F2719" s="21">
        <v>0</v>
      </c>
      <c r="G2719" s="22">
        <f t="shared" si="42"/>
        <v>26473.830000000016</v>
      </c>
      <c r="H2719" s="21">
        <v>0</v>
      </c>
      <c r="I2719" s="21">
        <v>0</v>
      </c>
    </row>
    <row r="2720" spans="1:9" ht="15" x14ac:dyDescent="0.25">
      <c r="A2720" s="24" t="s">
        <v>3078</v>
      </c>
      <c r="B2720" s="20">
        <v>0</v>
      </c>
      <c r="C2720" s="21">
        <v>0</v>
      </c>
      <c r="D2720" s="25">
        <v>214550.28000000006</v>
      </c>
      <c r="E2720" s="25">
        <v>182937.44000000003</v>
      </c>
      <c r="F2720" s="21">
        <v>0</v>
      </c>
      <c r="G2720" s="22">
        <f t="shared" si="42"/>
        <v>31612.840000000026</v>
      </c>
      <c r="H2720" s="21">
        <v>0</v>
      </c>
      <c r="I2720" s="21">
        <v>0</v>
      </c>
    </row>
    <row r="2721" spans="1:9" ht="15" x14ac:dyDescent="0.25">
      <c r="A2721" s="24" t="s">
        <v>3079</v>
      </c>
      <c r="B2721" s="20">
        <v>0</v>
      </c>
      <c r="C2721" s="21">
        <v>0</v>
      </c>
      <c r="D2721" s="25">
        <v>488407.5</v>
      </c>
      <c r="E2721" s="25">
        <v>432984.89999999997</v>
      </c>
      <c r="F2721" s="21">
        <v>0</v>
      </c>
      <c r="G2721" s="22">
        <f t="shared" si="42"/>
        <v>55422.600000000035</v>
      </c>
      <c r="H2721" s="21">
        <v>0</v>
      </c>
      <c r="I2721" s="21">
        <v>0</v>
      </c>
    </row>
    <row r="2722" spans="1:9" ht="15" x14ac:dyDescent="0.25">
      <c r="A2722" s="24" t="s">
        <v>3080</v>
      </c>
      <c r="B2722" s="20">
        <v>0</v>
      </c>
      <c r="C2722" s="21">
        <v>0</v>
      </c>
      <c r="D2722" s="25">
        <v>23925.14</v>
      </c>
      <c r="E2722" s="25">
        <v>19584.620000000003</v>
      </c>
      <c r="F2722" s="21">
        <v>0</v>
      </c>
      <c r="G2722" s="22">
        <f t="shared" si="42"/>
        <v>4340.5199999999968</v>
      </c>
      <c r="H2722" s="21">
        <v>0</v>
      </c>
      <c r="I2722" s="21">
        <v>0</v>
      </c>
    </row>
    <row r="2723" spans="1:9" ht="15" x14ac:dyDescent="0.25">
      <c r="A2723" s="24" t="s">
        <v>3081</v>
      </c>
      <c r="B2723" s="20">
        <v>0</v>
      </c>
      <c r="C2723" s="21">
        <v>0</v>
      </c>
      <c r="D2723" s="25">
        <v>28217.7</v>
      </c>
      <c r="E2723" s="25">
        <v>27471.200000000001</v>
      </c>
      <c r="F2723" s="21">
        <v>0</v>
      </c>
      <c r="G2723" s="22">
        <f t="shared" si="42"/>
        <v>746.5</v>
      </c>
      <c r="H2723" s="21">
        <v>0</v>
      </c>
      <c r="I2723" s="21">
        <v>0</v>
      </c>
    </row>
    <row r="2724" spans="1:9" ht="15" x14ac:dyDescent="0.25">
      <c r="A2724" s="24" t="s">
        <v>3082</v>
      </c>
      <c r="B2724" s="20">
        <v>0</v>
      </c>
      <c r="C2724" s="21">
        <v>0</v>
      </c>
      <c r="D2724" s="25">
        <v>54796.28</v>
      </c>
      <c r="E2724" s="25">
        <v>14808.439999999999</v>
      </c>
      <c r="F2724" s="21">
        <v>0</v>
      </c>
      <c r="G2724" s="22">
        <f t="shared" si="42"/>
        <v>39987.839999999997</v>
      </c>
      <c r="H2724" s="21">
        <v>0</v>
      </c>
      <c r="I2724" s="21">
        <v>0</v>
      </c>
    </row>
    <row r="2725" spans="1:9" ht="15" x14ac:dyDescent="0.25">
      <c r="A2725" s="24" t="s">
        <v>3083</v>
      </c>
      <c r="B2725" s="20">
        <v>0</v>
      </c>
      <c r="C2725" s="21">
        <v>0</v>
      </c>
      <c r="D2725" s="25">
        <v>64324.83</v>
      </c>
      <c r="E2725" s="25">
        <v>59744.930000000008</v>
      </c>
      <c r="F2725" s="21">
        <v>0</v>
      </c>
      <c r="G2725" s="22">
        <f t="shared" si="42"/>
        <v>4579.8999999999942</v>
      </c>
      <c r="H2725" s="21">
        <v>0</v>
      </c>
      <c r="I2725" s="21">
        <v>0</v>
      </c>
    </row>
    <row r="2726" spans="1:9" ht="15" x14ac:dyDescent="0.25">
      <c r="A2726" s="24" t="s">
        <v>3084</v>
      </c>
      <c r="B2726" s="20">
        <v>0</v>
      </c>
      <c r="C2726" s="21">
        <v>0</v>
      </c>
      <c r="D2726" s="25">
        <v>79525.59</v>
      </c>
      <c r="E2726" s="25">
        <v>72936.37000000001</v>
      </c>
      <c r="F2726" s="21">
        <v>0</v>
      </c>
      <c r="G2726" s="22">
        <f t="shared" si="42"/>
        <v>6589.2199999999866</v>
      </c>
      <c r="H2726" s="21">
        <v>0</v>
      </c>
      <c r="I2726" s="21">
        <v>0</v>
      </c>
    </row>
    <row r="2727" spans="1:9" ht="15" x14ac:dyDescent="0.25">
      <c r="A2727" s="24" t="s">
        <v>3085</v>
      </c>
      <c r="B2727" s="20">
        <v>0</v>
      </c>
      <c r="C2727" s="21">
        <v>0</v>
      </c>
      <c r="D2727" s="25">
        <v>31976.91</v>
      </c>
      <c r="E2727" s="25">
        <v>21451.91</v>
      </c>
      <c r="F2727" s="21">
        <v>0</v>
      </c>
      <c r="G2727" s="22">
        <f t="shared" si="42"/>
        <v>10525</v>
      </c>
      <c r="H2727" s="21">
        <v>0</v>
      </c>
      <c r="I2727" s="21">
        <v>0</v>
      </c>
    </row>
    <row r="2728" spans="1:9" ht="15" x14ac:dyDescent="0.25">
      <c r="A2728" s="24" t="s">
        <v>3086</v>
      </c>
      <c r="B2728" s="20">
        <v>0</v>
      </c>
      <c r="C2728" s="21">
        <v>0</v>
      </c>
      <c r="D2728" s="25">
        <v>310819.10000000003</v>
      </c>
      <c r="E2728" s="25">
        <v>277115.32</v>
      </c>
      <c r="F2728" s="21">
        <v>0</v>
      </c>
      <c r="G2728" s="22">
        <f t="shared" si="42"/>
        <v>33703.780000000028</v>
      </c>
      <c r="H2728" s="21">
        <v>0</v>
      </c>
      <c r="I2728" s="21">
        <v>0</v>
      </c>
    </row>
    <row r="2729" spans="1:9" ht="15" x14ac:dyDescent="0.25">
      <c r="A2729" s="24" t="s">
        <v>3087</v>
      </c>
      <c r="B2729" s="20">
        <v>0</v>
      </c>
      <c r="C2729" s="21">
        <v>0</v>
      </c>
      <c r="D2729" s="25">
        <v>444238.97999999992</v>
      </c>
      <c r="E2729" s="25">
        <v>402030.47999999992</v>
      </c>
      <c r="F2729" s="21">
        <v>0</v>
      </c>
      <c r="G2729" s="22">
        <f t="shared" si="42"/>
        <v>42208.5</v>
      </c>
      <c r="H2729" s="21">
        <v>0</v>
      </c>
      <c r="I2729" s="21">
        <v>0</v>
      </c>
    </row>
    <row r="2730" spans="1:9" ht="15" x14ac:dyDescent="0.25">
      <c r="A2730" s="24" t="s">
        <v>3088</v>
      </c>
      <c r="B2730" s="20">
        <v>0</v>
      </c>
      <c r="C2730" s="21">
        <v>0</v>
      </c>
      <c r="D2730" s="25">
        <v>361895.10000000009</v>
      </c>
      <c r="E2730" s="25">
        <v>314778.00000000012</v>
      </c>
      <c r="F2730" s="21">
        <v>0</v>
      </c>
      <c r="G2730" s="22">
        <f t="shared" si="42"/>
        <v>47117.099999999977</v>
      </c>
      <c r="H2730" s="21">
        <v>0</v>
      </c>
      <c r="I2730" s="21">
        <v>0</v>
      </c>
    </row>
    <row r="2731" spans="1:9" ht="15" x14ac:dyDescent="0.25">
      <c r="A2731" s="24" t="s">
        <v>3089</v>
      </c>
      <c r="B2731" s="20">
        <v>0</v>
      </c>
      <c r="C2731" s="21">
        <v>0</v>
      </c>
      <c r="D2731" s="25">
        <v>333999.37999999989</v>
      </c>
      <c r="E2731" s="25">
        <v>298258.57999999996</v>
      </c>
      <c r="F2731" s="21">
        <v>0</v>
      </c>
      <c r="G2731" s="22">
        <f t="shared" si="42"/>
        <v>35740.79999999993</v>
      </c>
      <c r="H2731" s="21">
        <v>0</v>
      </c>
      <c r="I2731" s="21">
        <v>0</v>
      </c>
    </row>
    <row r="2732" spans="1:9" ht="15" x14ac:dyDescent="0.25">
      <c r="A2732" s="24" t="s">
        <v>3090</v>
      </c>
      <c r="B2732" s="20">
        <v>0</v>
      </c>
      <c r="C2732" s="21">
        <v>0</v>
      </c>
      <c r="D2732" s="25">
        <v>253758.38</v>
      </c>
      <c r="E2732" s="25">
        <v>222010.62</v>
      </c>
      <c r="F2732" s="21">
        <v>0</v>
      </c>
      <c r="G2732" s="22">
        <f t="shared" si="42"/>
        <v>31747.760000000009</v>
      </c>
      <c r="H2732" s="21">
        <v>0</v>
      </c>
      <c r="I2732" s="21">
        <v>0</v>
      </c>
    </row>
    <row r="2733" spans="1:9" ht="15" x14ac:dyDescent="0.25">
      <c r="A2733" s="24" t="s">
        <v>3091</v>
      </c>
      <c r="B2733" s="20">
        <v>0</v>
      </c>
      <c r="C2733" s="21">
        <v>0</v>
      </c>
      <c r="D2733" s="25">
        <v>304173.70000000007</v>
      </c>
      <c r="E2733" s="25">
        <v>266345.18000000005</v>
      </c>
      <c r="F2733" s="21">
        <v>0</v>
      </c>
      <c r="G2733" s="22">
        <f t="shared" si="42"/>
        <v>37828.520000000019</v>
      </c>
      <c r="H2733" s="21">
        <v>0</v>
      </c>
      <c r="I2733" s="21">
        <v>0</v>
      </c>
    </row>
    <row r="2734" spans="1:9" ht="15" x14ac:dyDescent="0.25">
      <c r="A2734" s="24" t="s">
        <v>3092</v>
      </c>
      <c r="B2734" s="20">
        <v>0</v>
      </c>
      <c r="C2734" s="21">
        <v>0</v>
      </c>
      <c r="D2734" s="25">
        <v>305029.09000000003</v>
      </c>
      <c r="E2734" s="25">
        <v>281355.92000000004</v>
      </c>
      <c r="F2734" s="21">
        <v>0</v>
      </c>
      <c r="G2734" s="22">
        <f t="shared" si="42"/>
        <v>23673.169999999984</v>
      </c>
      <c r="H2734" s="21">
        <v>0</v>
      </c>
      <c r="I2734" s="21">
        <v>0</v>
      </c>
    </row>
    <row r="2735" spans="1:9" ht="15" x14ac:dyDescent="0.25">
      <c r="A2735" s="24" t="s">
        <v>3093</v>
      </c>
      <c r="B2735" s="20">
        <v>0</v>
      </c>
      <c r="C2735" s="21">
        <v>0</v>
      </c>
      <c r="D2735" s="25">
        <v>364302.76999999996</v>
      </c>
      <c r="E2735" s="25">
        <v>311096.80000000005</v>
      </c>
      <c r="F2735" s="21">
        <v>0</v>
      </c>
      <c r="G2735" s="22">
        <f t="shared" si="42"/>
        <v>53205.969999999914</v>
      </c>
      <c r="H2735" s="21">
        <v>0</v>
      </c>
      <c r="I2735" s="21">
        <v>0</v>
      </c>
    </row>
    <row r="2736" spans="1:9" ht="15" x14ac:dyDescent="0.25">
      <c r="A2736" s="24" t="s">
        <v>3094</v>
      </c>
      <c r="B2736" s="20">
        <v>0</v>
      </c>
      <c r="C2736" s="21">
        <v>0</v>
      </c>
      <c r="D2736" s="25">
        <v>1160048.8899999992</v>
      </c>
      <c r="E2736" s="25">
        <v>1075485.4399999997</v>
      </c>
      <c r="F2736" s="21">
        <v>0</v>
      </c>
      <c r="G2736" s="22">
        <f t="shared" si="42"/>
        <v>84563.449999999488</v>
      </c>
      <c r="H2736" s="21">
        <v>0</v>
      </c>
      <c r="I2736" s="21">
        <v>0</v>
      </c>
    </row>
    <row r="2737" spans="1:9" ht="15" x14ac:dyDescent="0.25">
      <c r="A2737" s="24" t="s">
        <v>3095</v>
      </c>
      <c r="B2737" s="20">
        <v>0</v>
      </c>
      <c r="C2737" s="21">
        <v>0</v>
      </c>
      <c r="D2737" s="25">
        <v>774284.65000000026</v>
      </c>
      <c r="E2737" s="25">
        <v>704140.42</v>
      </c>
      <c r="F2737" s="21">
        <v>0</v>
      </c>
      <c r="G2737" s="22">
        <f t="shared" si="42"/>
        <v>70144.230000000214</v>
      </c>
      <c r="H2737" s="21">
        <v>0</v>
      </c>
      <c r="I2737" s="21">
        <v>0</v>
      </c>
    </row>
    <row r="2738" spans="1:9" ht="15" x14ac:dyDescent="0.25">
      <c r="A2738" s="24" t="s">
        <v>3096</v>
      </c>
      <c r="B2738" s="20">
        <v>0</v>
      </c>
      <c r="C2738" s="21">
        <v>0</v>
      </c>
      <c r="D2738" s="25">
        <v>393011.19000000006</v>
      </c>
      <c r="E2738" s="25">
        <v>347996.99000000005</v>
      </c>
      <c r="F2738" s="21">
        <v>0</v>
      </c>
      <c r="G2738" s="22">
        <f t="shared" si="42"/>
        <v>45014.200000000012</v>
      </c>
      <c r="H2738" s="21">
        <v>0</v>
      </c>
      <c r="I2738" s="21">
        <v>0</v>
      </c>
    </row>
    <row r="2739" spans="1:9" ht="15" x14ac:dyDescent="0.25">
      <c r="A2739" s="24" t="s">
        <v>3097</v>
      </c>
      <c r="B2739" s="20">
        <v>0</v>
      </c>
      <c r="C2739" s="21">
        <v>0</v>
      </c>
      <c r="D2739" s="25">
        <v>3318.23</v>
      </c>
      <c r="E2739" s="25">
        <v>3206.88</v>
      </c>
      <c r="F2739" s="21">
        <v>0</v>
      </c>
      <c r="G2739" s="22">
        <f t="shared" si="42"/>
        <v>111.34999999999991</v>
      </c>
      <c r="H2739" s="21">
        <v>0</v>
      </c>
      <c r="I2739" s="21">
        <v>0</v>
      </c>
    </row>
    <row r="2740" spans="1:9" ht="15" x14ac:dyDescent="0.25">
      <c r="A2740" s="24" t="s">
        <v>3098</v>
      </c>
      <c r="B2740" s="20">
        <v>0</v>
      </c>
      <c r="C2740" s="21">
        <v>0</v>
      </c>
      <c r="D2740" s="25">
        <v>376185.36999999988</v>
      </c>
      <c r="E2740" s="25">
        <v>336679.3600000001</v>
      </c>
      <c r="F2740" s="21">
        <v>0</v>
      </c>
      <c r="G2740" s="22">
        <f t="shared" si="42"/>
        <v>39506.009999999776</v>
      </c>
      <c r="H2740" s="21">
        <v>0</v>
      </c>
      <c r="I2740" s="21">
        <v>0</v>
      </c>
    </row>
    <row r="2741" spans="1:9" ht="15" x14ac:dyDescent="0.25">
      <c r="A2741" s="24" t="s">
        <v>3099</v>
      </c>
      <c r="B2741" s="20">
        <v>0</v>
      </c>
      <c r="C2741" s="21">
        <v>0</v>
      </c>
      <c r="D2741" s="25">
        <v>434232.72999999992</v>
      </c>
      <c r="E2741" s="25">
        <v>366447.12999999989</v>
      </c>
      <c r="F2741" s="21">
        <v>0</v>
      </c>
      <c r="G2741" s="22">
        <f t="shared" si="42"/>
        <v>67785.600000000035</v>
      </c>
      <c r="H2741" s="21">
        <v>0</v>
      </c>
      <c r="I2741" s="21">
        <v>0</v>
      </c>
    </row>
    <row r="2742" spans="1:9" ht="15" x14ac:dyDescent="0.25">
      <c r="A2742" s="24" t="s">
        <v>3100</v>
      </c>
      <c r="B2742" s="20">
        <v>0</v>
      </c>
      <c r="C2742" s="21">
        <v>0</v>
      </c>
      <c r="D2742" s="25">
        <v>266786.56</v>
      </c>
      <c r="E2742" s="25">
        <v>230921.81</v>
      </c>
      <c r="F2742" s="21">
        <v>0</v>
      </c>
      <c r="G2742" s="22">
        <f t="shared" si="42"/>
        <v>35864.75</v>
      </c>
      <c r="H2742" s="21">
        <v>0</v>
      </c>
      <c r="I2742" s="21">
        <v>0</v>
      </c>
    </row>
    <row r="2743" spans="1:9" ht="15" x14ac:dyDescent="0.25">
      <c r="A2743" s="24" t="s">
        <v>3101</v>
      </c>
      <c r="B2743" s="20">
        <v>0</v>
      </c>
      <c r="C2743" s="21">
        <v>0</v>
      </c>
      <c r="D2743" s="25">
        <v>292956.67</v>
      </c>
      <c r="E2743" s="25">
        <v>258314.06000000006</v>
      </c>
      <c r="F2743" s="21">
        <v>0</v>
      </c>
      <c r="G2743" s="22">
        <f t="shared" si="42"/>
        <v>34642.609999999928</v>
      </c>
      <c r="H2743" s="21">
        <v>0</v>
      </c>
      <c r="I2743" s="21">
        <v>0</v>
      </c>
    </row>
    <row r="2744" spans="1:9" ht="15" x14ac:dyDescent="0.25">
      <c r="A2744" s="24" t="s">
        <v>3102</v>
      </c>
      <c r="B2744" s="20">
        <v>0</v>
      </c>
      <c r="C2744" s="21">
        <v>0</v>
      </c>
      <c r="D2744" s="25">
        <v>326532.51999999996</v>
      </c>
      <c r="E2744" s="25">
        <v>312596.46999999997</v>
      </c>
      <c r="F2744" s="21">
        <v>0</v>
      </c>
      <c r="G2744" s="22">
        <f t="shared" si="42"/>
        <v>13936.049999999988</v>
      </c>
      <c r="H2744" s="21">
        <v>0</v>
      </c>
      <c r="I2744" s="21">
        <v>0</v>
      </c>
    </row>
    <row r="2745" spans="1:9" ht="15" x14ac:dyDescent="0.25">
      <c r="A2745" s="24" t="s">
        <v>3103</v>
      </c>
      <c r="B2745" s="20">
        <v>0</v>
      </c>
      <c r="C2745" s="21">
        <v>0</v>
      </c>
      <c r="D2745" s="25">
        <v>251220.03</v>
      </c>
      <c r="E2745" s="25">
        <v>218148.22999999998</v>
      </c>
      <c r="F2745" s="21">
        <v>0</v>
      </c>
      <c r="G2745" s="22">
        <f t="shared" si="42"/>
        <v>33071.800000000017</v>
      </c>
      <c r="H2745" s="21">
        <v>0</v>
      </c>
      <c r="I2745" s="21">
        <v>0</v>
      </c>
    </row>
    <row r="2746" spans="1:9" ht="15" x14ac:dyDescent="0.25">
      <c r="A2746" s="24" t="s">
        <v>3104</v>
      </c>
      <c r="B2746" s="20">
        <v>0</v>
      </c>
      <c r="C2746" s="21">
        <v>0</v>
      </c>
      <c r="D2746" s="25">
        <v>63443.519999999997</v>
      </c>
      <c r="E2746" s="25">
        <v>54627.53</v>
      </c>
      <c r="F2746" s="21">
        <v>0</v>
      </c>
      <c r="G2746" s="22">
        <f t="shared" si="42"/>
        <v>8815.989999999998</v>
      </c>
      <c r="H2746" s="21">
        <v>0</v>
      </c>
      <c r="I2746" s="21">
        <v>0</v>
      </c>
    </row>
    <row r="2747" spans="1:9" ht="15" x14ac:dyDescent="0.25">
      <c r="A2747" s="24" t="s">
        <v>3105</v>
      </c>
      <c r="B2747" s="20">
        <v>0</v>
      </c>
      <c r="C2747" s="21">
        <v>0</v>
      </c>
      <c r="D2747" s="25">
        <v>238268.00999999998</v>
      </c>
      <c r="E2747" s="25">
        <v>218075.05000000002</v>
      </c>
      <c r="F2747" s="21">
        <v>0</v>
      </c>
      <c r="G2747" s="22">
        <f t="shared" si="42"/>
        <v>20192.959999999963</v>
      </c>
      <c r="H2747" s="21">
        <v>0</v>
      </c>
      <c r="I2747" s="21">
        <v>0</v>
      </c>
    </row>
    <row r="2748" spans="1:9" ht="15" x14ac:dyDescent="0.25">
      <c r="A2748" s="24" t="s">
        <v>3106</v>
      </c>
      <c r="B2748" s="20">
        <v>0</v>
      </c>
      <c r="C2748" s="21">
        <v>0</v>
      </c>
      <c r="D2748" s="25">
        <v>298807.19000000006</v>
      </c>
      <c r="E2748" s="25">
        <v>272737.36</v>
      </c>
      <c r="F2748" s="21">
        <v>0</v>
      </c>
      <c r="G2748" s="22">
        <f t="shared" si="42"/>
        <v>26069.830000000075</v>
      </c>
      <c r="H2748" s="21">
        <v>0</v>
      </c>
      <c r="I2748" s="21">
        <v>0</v>
      </c>
    </row>
    <row r="2749" spans="1:9" ht="15" x14ac:dyDescent="0.25">
      <c r="A2749" s="24" t="s">
        <v>3107</v>
      </c>
      <c r="B2749" s="20">
        <v>0</v>
      </c>
      <c r="C2749" s="21">
        <v>0</v>
      </c>
      <c r="D2749" s="25">
        <v>67731.94</v>
      </c>
      <c r="E2749" s="25">
        <v>46848.37</v>
      </c>
      <c r="F2749" s="21">
        <v>0</v>
      </c>
      <c r="G2749" s="22">
        <f t="shared" si="42"/>
        <v>20883.57</v>
      </c>
      <c r="H2749" s="21">
        <v>0</v>
      </c>
      <c r="I2749" s="21">
        <v>0</v>
      </c>
    </row>
    <row r="2750" spans="1:9" ht="15" x14ac:dyDescent="0.25">
      <c r="A2750" s="24" t="s">
        <v>3108</v>
      </c>
      <c r="B2750" s="20">
        <v>0</v>
      </c>
      <c r="C2750" s="21">
        <v>0</v>
      </c>
      <c r="D2750" s="25">
        <v>10672.86</v>
      </c>
      <c r="E2750" s="25">
        <v>0</v>
      </c>
      <c r="F2750" s="21">
        <v>0</v>
      </c>
      <c r="G2750" s="22">
        <f t="shared" si="42"/>
        <v>10672.86</v>
      </c>
      <c r="H2750" s="21">
        <v>0</v>
      </c>
      <c r="I2750" s="21">
        <v>0</v>
      </c>
    </row>
    <row r="2751" spans="1:9" ht="15" x14ac:dyDescent="0.25">
      <c r="A2751" s="24" t="s">
        <v>3109</v>
      </c>
      <c r="B2751" s="20">
        <v>0</v>
      </c>
      <c r="C2751" s="21">
        <v>0</v>
      </c>
      <c r="D2751" s="25">
        <v>95781.42</v>
      </c>
      <c r="E2751" s="25">
        <v>77708.320000000007</v>
      </c>
      <c r="F2751" s="21">
        <v>0</v>
      </c>
      <c r="G2751" s="22">
        <f t="shared" si="42"/>
        <v>18073.099999999991</v>
      </c>
      <c r="H2751" s="21">
        <v>0</v>
      </c>
      <c r="I2751" s="21">
        <v>0</v>
      </c>
    </row>
    <row r="2752" spans="1:9" ht="15" x14ac:dyDescent="0.25">
      <c r="A2752" s="24" t="s">
        <v>3110</v>
      </c>
      <c r="B2752" s="20">
        <v>0</v>
      </c>
      <c r="C2752" s="21">
        <v>0</v>
      </c>
      <c r="D2752" s="25">
        <v>129774.45000000001</v>
      </c>
      <c r="E2752" s="25">
        <v>108562.32</v>
      </c>
      <c r="F2752" s="21">
        <v>0</v>
      </c>
      <c r="G2752" s="22">
        <f t="shared" si="42"/>
        <v>21212.130000000005</v>
      </c>
      <c r="H2752" s="21">
        <v>0</v>
      </c>
      <c r="I2752" s="21">
        <v>0</v>
      </c>
    </row>
    <row r="2753" spans="1:9" ht="15" x14ac:dyDescent="0.25">
      <c r="A2753" s="24" t="s">
        <v>3111</v>
      </c>
      <c r="B2753" s="20">
        <v>0</v>
      </c>
      <c r="C2753" s="21">
        <v>0</v>
      </c>
      <c r="D2753" s="25">
        <v>60368.840000000011</v>
      </c>
      <c r="E2753" s="25">
        <v>57808.740000000005</v>
      </c>
      <c r="F2753" s="21">
        <v>0</v>
      </c>
      <c r="G2753" s="22">
        <f t="shared" si="42"/>
        <v>2560.1000000000058</v>
      </c>
      <c r="H2753" s="21">
        <v>0</v>
      </c>
      <c r="I2753" s="21">
        <v>0</v>
      </c>
    </row>
    <row r="2754" spans="1:9" ht="15" x14ac:dyDescent="0.25">
      <c r="A2754" s="24" t="s">
        <v>3112</v>
      </c>
      <c r="B2754" s="20">
        <v>0</v>
      </c>
      <c r="C2754" s="21">
        <v>0</v>
      </c>
      <c r="D2754" s="25">
        <v>275328.74</v>
      </c>
      <c r="E2754" s="25">
        <v>241445.62</v>
      </c>
      <c r="F2754" s="21">
        <v>0</v>
      </c>
      <c r="G2754" s="22">
        <f t="shared" si="42"/>
        <v>33883.119999999995</v>
      </c>
      <c r="H2754" s="21">
        <v>0</v>
      </c>
      <c r="I2754" s="21">
        <v>0</v>
      </c>
    </row>
    <row r="2755" spans="1:9" ht="15" x14ac:dyDescent="0.25">
      <c r="A2755" s="24" t="s">
        <v>3113</v>
      </c>
      <c r="B2755" s="20">
        <v>0</v>
      </c>
      <c r="C2755" s="21">
        <v>0</v>
      </c>
      <c r="D2755" s="25">
        <v>298510.37</v>
      </c>
      <c r="E2755" s="25">
        <v>250703.93</v>
      </c>
      <c r="F2755" s="21">
        <v>0</v>
      </c>
      <c r="G2755" s="22">
        <f t="shared" ref="G2755:G2818" si="43">D2755-E2755</f>
        <v>47806.44</v>
      </c>
      <c r="H2755" s="21">
        <v>0</v>
      </c>
      <c r="I2755" s="21">
        <v>0</v>
      </c>
    </row>
    <row r="2756" spans="1:9" ht="15" x14ac:dyDescent="0.25">
      <c r="A2756" s="24" t="s">
        <v>3114</v>
      </c>
      <c r="B2756" s="20">
        <v>0</v>
      </c>
      <c r="C2756" s="21">
        <v>0</v>
      </c>
      <c r="D2756" s="25">
        <v>302279.77000000008</v>
      </c>
      <c r="E2756" s="25">
        <v>278229.6700000001</v>
      </c>
      <c r="F2756" s="21">
        <v>0</v>
      </c>
      <c r="G2756" s="22">
        <f t="shared" si="43"/>
        <v>24050.099999999977</v>
      </c>
      <c r="H2756" s="21">
        <v>0</v>
      </c>
      <c r="I2756" s="21">
        <v>0</v>
      </c>
    </row>
    <row r="2757" spans="1:9" ht="15" x14ac:dyDescent="0.25">
      <c r="A2757" s="24" t="s">
        <v>3115</v>
      </c>
      <c r="B2757" s="20">
        <v>0</v>
      </c>
      <c r="C2757" s="21">
        <v>0</v>
      </c>
      <c r="D2757" s="25">
        <v>248865.34000000003</v>
      </c>
      <c r="E2757" s="25">
        <v>217859.34000000003</v>
      </c>
      <c r="F2757" s="21">
        <v>0</v>
      </c>
      <c r="G2757" s="22">
        <f t="shared" si="43"/>
        <v>31006</v>
      </c>
      <c r="H2757" s="21">
        <v>0</v>
      </c>
      <c r="I2757" s="21">
        <v>0</v>
      </c>
    </row>
    <row r="2758" spans="1:9" ht="15" x14ac:dyDescent="0.25">
      <c r="A2758" s="24" t="s">
        <v>3116</v>
      </c>
      <c r="B2758" s="20">
        <v>0</v>
      </c>
      <c r="C2758" s="21">
        <v>0</v>
      </c>
      <c r="D2758" s="25">
        <v>451473.50999999995</v>
      </c>
      <c r="E2758" s="25">
        <v>428947.70999999996</v>
      </c>
      <c r="F2758" s="21">
        <v>0</v>
      </c>
      <c r="G2758" s="22">
        <f t="shared" si="43"/>
        <v>22525.799999999988</v>
      </c>
      <c r="H2758" s="21">
        <v>0</v>
      </c>
      <c r="I2758" s="21">
        <v>0</v>
      </c>
    </row>
    <row r="2759" spans="1:9" ht="15" x14ac:dyDescent="0.25">
      <c r="A2759" s="24" t="s">
        <v>3117</v>
      </c>
      <c r="B2759" s="20">
        <v>0</v>
      </c>
      <c r="C2759" s="21">
        <v>0</v>
      </c>
      <c r="D2759" s="25">
        <v>378047.78</v>
      </c>
      <c r="E2759" s="25">
        <v>331814.38</v>
      </c>
      <c r="F2759" s="21">
        <v>0</v>
      </c>
      <c r="G2759" s="22">
        <f t="shared" si="43"/>
        <v>46233.400000000023</v>
      </c>
      <c r="H2759" s="21">
        <v>0</v>
      </c>
      <c r="I2759" s="21">
        <v>0</v>
      </c>
    </row>
    <row r="2760" spans="1:9" ht="15" x14ac:dyDescent="0.25">
      <c r="A2760" s="24" t="s">
        <v>3118</v>
      </c>
      <c r="B2760" s="20">
        <v>0</v>
      </c>
      <c r="C2760" s="21">
        <v>0</v>
      </c>
      <c r="D2760" s="25">
        <v>832821.69</v>
      </c>
      <c r="E2760" s="25">
        <v>756454.28</v>
      </c>
      <c r="F2760" s="21">
        <v>0</v>
      </c>
      <c r="G2760" s="22">
        <f t="shared" si="43"/>
        <v>76367.409999999916</v>
      </c>
      <c r="H2760" s="21">
        <v>0</v>
      </c>
      <c r="I2760" s="21">
        <v>0</v>
      </c>
    </row>
    <row r="2761" spans="1:9" ht="15" x14ac:dyDescent="0.25">
      <c r="A2761" s="24" t="s">
        <v>3119</v>
      </c>
      <c r="B2761" s="20">
        <v>0</v>
      </c>
      <c r="C2761" s="21">
        <v>0</v>
      </c>
      <c r="D2761" s="25">
        <v>198238.08000000002</v>
      </c>
      <c r="E2761" s="25">
        <v>174843.11000000002</v>
      </c>
      <c r="F2761" s="21">
        <v>0</v>
      </c>
      <c r="G2761" s="22">
        <f t="shared" si="43"/>
        <v>23394.97</v>
      </c>
      <c r="H2761" s="21">
        <v>0</v>
      </c>
      <c r="I2761" s="21">
        <v>0</v>
      </c>
    </row>
    <row r="2762" spans="1:9" ht="15" x14ac:dyDescent="0.25">
      <c r="A2762" s="24" t="s">
        <v>3120</v>
      </c>
      <c r="B2762" s="20">
        <v>0</v>
      </c>
      <c r="C2762" s="21">
        <v>0</v>
      </c>
      <c r="D2762" s="25">
        <v>189205.96999999997</v>
      </c>
      <c r="E2762" s="25">
        <v>163504.36999999997</v>
      </c>
      <c r="F2762" s="21">
        <v>0</v>
      </c>
      <c r="G2762" s="22">
        <f t="shared" si="43"/>
        <v>25701.600000000006</v>
      </c>
      <c r="H2762" s="21">
        <v>0</v>
      </c>
      <c r="I2762" s="21">
        <v>0</v>
      </c>
    </row>
    <row r="2763" spans="1:9" ht="15" x14ac:dyDescent="0.25">
      <c r="A2763" s="24" t="s">
        <v>3121</v>
      </c>
      <c r="B2763" s="20">
        <v>0</v>
      </c>
      <c r="C2763" s="21">
        <v>0</v>
      </c>
      <c r="D2763" s="25">
        <v>248272.95</v>
      </c>
      <c r="E2763" s="25">
        <v>210658.35</v>
      </c>
      <c r="F2763" s="21">
        <v>0</v>
      </c>
      <c r="G2763" s="22">
        <f t="shared" si="43"/>
        <v>37614.600000000006</v>
      </c>
      <c r="H2763" s="21">
        <v>0</v>
      </c>
      <c r="I2763" s="21">
        <v>0</v>
      </c>
    </row>
    <row r="2764" spans="1:9" ht="15" x14ac:dyDescent="0.25">
      <c r="A2764" s="24" t="s">
        <v>3122</v>
      </c>
      <c r="B2764" s="20">
        <v>0</v>
      </c>
      <c r="C2764" s="21">
        <v>0</v>
      </c>
      <c r="D2764" s="25">
        <v>351535.03</v>
      </c>
      <c r="E2764" s="25">
        <v>191179.08000000002</v>
      </c>
      <c r="F2764" s="21">
        <v>0</v>
      </c>
      <c r="G2764" s="22">
        <f t="shared" si="43"/>
        <v>160355.95000000001</v>
      </c>
      <c r="H2764" s="21">
        <v>0</v>
      </c>
      <c r="I2764" s="21">
        <v>0</v>
      </c>
    </row>
    <row r="2765" spans="1:9" ht="15" x14ac:dyDescent="0.25">
      <c r="A2765" s="24" t="s">
        <v>3123</v>
      </c>
      <c r="B2765" s="20">
        <v>0</v>
      </c>
      <c r="C2765" s="21">
        <v>0</v>
      </c>
      <c r="D2765" s="25">
        <v>234176.2</v>
      </c>
      <c r="E2765" s="25">
        <v>186233.69999999998</v>
      </c>
      <c r="F2765" s="21">
        <v>0</v>
      </c>
      <c r="G2765" s="22">
        <f t="shared" si="43"/>
        <v>47942.500000000029</v>
      </c>
      <c r="H2765" s="21">
        <v>0</v>
      </c>
      <c r="I2765" s="21">
        <v>0</v>
      </c>
    </row>
    <row r="2766" spans="1:9" ht="15" x14ac:dyDescent="0.25">
      <c r="A2766" s="24" t="s">
        <v>3124</v>
      </c>
      <c r="B2766" s="20">
        <v>0</v>
      </c>
      <c r="C2766" s="21">
        <v>0</v>
      </c>
      <c r="D2766" s="25">
        <v>171022.02</v>
      </c>
      <c r="E2766" s="25">
        <v>156770.31</v>
      </c>
      <c r="F2766" s="21">
        <v>0</v>
      </c>
      <c r="G2766" s="22">
        <f t="shared" si="43"/>
        <v>14251.709999999992</v>
      </c>
      <c r="H2766" s="21">
        <v>0</v>
      </c>
      <c r="I2766" s="21">
        <v>0</v>
      </c>
    </row>
    <row r="2767" spans="1:9" ht="15" x14ac:dyDescent="0.25">
      <c r="A2767" s="24" t="s">
        <v>3125</v>
      </c>
      <c r="B2767" s="20">
        <v>0</v>
      </c>
      <c r="C2767" s="21">
        <v>0</v>
      </c>
      <c r="D2767" s="25">
        <v>123769.63</v>
      </c>
      <c r="E2767" s="25">
        <v>119738.98</v>
      </c>
      <c r="F2767" s="21">
        <v>0</v>
      </c>
      <c r="G2767" s="22">
        <f t="shared" si="43"/>
        <v>4030.6500000000087</v>
      </c>
      <c r="H2767" s="21">
        <v>0</v>
      </c>
      <c r="I2767" s="21">
        <v>0</v>
      </c>
    </row>
    <row r="2768" spans="1:9" ht="15" x14ac:dyDescent="0.25">
      <c r="A2768" s="24" t="s">
        <v>3126</v>
      </c>
      <c r="B2768" s="20">
        <v>0</v>
      </c>
      <c r="C2768" s="21">
        <v>0</v>
      </c>
      <c r="D2768" s="25">
        <v>227350.99</v>
      </c>
      <c r="E2768" s="25">
        <v>196190.89</v>
      </c>
      <c r="F2768" s="21">
        <v>0</v>
      </c>
      <c r="G2768" s="22">
        <f t="shared" si="43"/>
        <v>31160.099999999977</v>
      </c>
      <c r="H2768" s="21">
        <v>0</v>
      </c>
      <c r="I2768" s="21">
        <v>0</v>
      </c>
    </row>
    <row r="2769" spans="1:9" ht="15" x14ac:dyDescent="0.25">
      <c r="A2769" s="24" t="s">
        <v>3127</v>
      </c>
      <c r="B2769" s="20">
        <v>0</v>
      </c>
      <c r="C2769" s="21">
        <v>0</v>
      </c>
      <c r="D2769" s="25">
        <v>75790.98</v>
      </c>
      <c r="E2769" s="25">
        <v>65934.179999999993</v>
      </c>
      <c r="F2769" s="21">
        <v>0</v>
      </c>
      <c r="G2769" s="22">
        <f t="shared" si="43"/>
        <v>9856.8000000000029</v>
      </c>
      <c r="H2769" s="21">
        <v>0</v>
      </c>
      <c r="I2769" s="21">
        <v>0</v>
      </c>
    </row>
    <row r="2770" spans="1:9" ht="15" x14ac:dyDescent="0.25">
      <c r="A2770" s="24" t="s">
        <v>3128</v>
      </c>
      <c r="B2770" s="20">
        <v>0</v>
      </c>
      <c r="C2770" s="21">
        <v>0</v>
      </c>
      <c r="D2770" s="25">
        <v>177235.5</v>
      </c>
      <c r="E2770" s="25">
        <v>146685.63999999998</v>
      </c>
      <c r="F2770" s="21">
        <v>0</v>
      </c>
      <c r="G2770" s="22">
        <f t="shared" si="43"/>
        <v>30549.860000000015</v>
      </c>
      <c r="H2770" s="21">
        <v>0</v>
      </c>
      <c r="I2770" s="21">
        <v>0</v>
      </c>
    </row>
    <row r="2771" spans="1:9" ht="15" x14ac:dyDescent="0.25">
      <c r="A2771" s="24" t="s">
        <v>3129</v>
      </c>
      <c r="B2771" s="20">
        <v>0</v>
      </c>
      <c r="C2771" s="21">
        <v>0</v>
      </c>
      <c r="D2771" s="25">
        <v>109464.16</v>
      </c>
      <c r="E2771" s="25">
        <v>102814.84</v>
      </c>
      <c r="F2771" s="21">
        <v>0</v>
      </c>
      <c r="G2771" s="22">
        <f t="shared" si="43"/>
        <v>6649.320000000007</v>
      </c>
      <c r="H2771" s="21">
        <v>0</v>
      </c>
      <c r="I2771" s="21">
        <v>0</v>
      </c>
    </row>
    <row r="2772" spans="1:9" ht="15" x14ac:dyDescent="0.25">
      <c r="A2772" s="24" t="s">
        <v>3130</v>
      </c>
      <c r="B2772" s="20">
        <v>0</v>
      </c>
      <c r="C2772" s="21">
        <v>0</v>
      </c>
      <c r="D2772" s="25">
        <v>296183.90999999997</v>
      </c>
      <c r="E2772" s="25">
        <v>236547.51</v>
      </c>
      <c r="F2772" s="21">
        <v>0</v>
      </c>
      <c r="G2772" s="22">
        <f t="shared" si="43"/>
        <v>59636.399999999965</v>
      </c>
      <c r="H2772" s="21">
        <v>0</v>
      </c>
      <c r="I2772" s="21">
        <v>0</v>
      </c>
    </row>
    <row r="2773" spans="1:9" ht="15" x14ac:dyDescent="0.25">
      <c r="A2773" s="24" t="s">
        <v>3131</v>
      </c>
      <c r="B2773" s="20">
        <v>0</v>
      </c>
      <c r="C2773" s="21">
        <v>0</v>
      </c>
      <c r="D2773" s="25">
        <v>305858.61999999988</v>
      </c>
      <c r="E2773" s="25">
        <v>237572.99</v>
      </c>
      <c r="F2773" s="21">
        <v>0</v>
      </c>
      <c r="G2773" s="22">
        <f t="shared" si="43"/>
        <v>68285.629999999888</v>
      </c>
      <c r="H2773" s="21">
        <v>0</v>
      </c>
      <c r="I2773" s="21">
        <v>0</v>
      </c>
    </row>
    <row r="2774" spans="1:9" ht="15" x14ac:dyDescent="0.25">
      <c r="A2774" s="24" t="s">
        <v>3132</v>
      </c>
      <c r="B2774" s="20">
        <v>0</v>
      </c>
      <c r="C2774" s="21">
        <v>0</v>
      </c>
      <c r="D2774" s="25">
        <v>178870.56000000003</v>
      </c>
      <c r="E2774" s="25">
        <v>171320.56000000003</v>
      </c>
      <c r="F2774" s="21">
        <v>0</v>
      </c>
      <c r="G2774" s="22">
        <f t="shared" si="43"/>
        <v>7550</v>
      </c>
      <c r="H2774" s="21">
        <v>0</v>
      </c>
      <c r="I2774" s="21">
        <v>0</v>
      </c>
    </row>
    <row r="2775" spans="1:9" ht="15" x14ac:dyDescent="0.25">
      <c r="A2775" s="24" t="s">
        <v>3133</v>
      </c>
      <c r="B2775" s="20">
        <v>0</v>
      </c>
      <c r="C2775" s="21">
        <v>0</v>
      </c>
      <c r="D2775" s="25">
        <v>105759.8</v>
      </c>
      <c r="E2775" s="25">
        <v>81184.100000000006</v>
      </c>
      <c r="F2775" s="21">
        <v>0</v>
      </c>
      <c r="G2775" s="22">
        <f t="shared" si="43"/>
        <v>24575.699999999997</v>
      </c>
      <c r="H2775" s="21">
        <v>0</v>
      </c>
      <c r="I2775" s="21">
        <v>0</v>
      </c>
    </row>
    <row r="2776" spans="1:9" ht="15" x14ac:dyDescent="0.25">
      <c r="A2776" s="24" t="s">
        <v>3134</v>
      </c>
      <c r="B2776" s="20">
        <v>0</v>
      </c>
      <c r="C2776" s="21">
        <v>0</v>
      </c>
      <c r="D2776" s="25">
        <v>236042.28999999995</v>
      </c>
      <c r="E2776" s="25">
        <v>222153.68999999997</v>
      </c>
      <c r="F2776" s="21">
        <v>0</v>
      </c>
      <c r="G2776" s="22">
        <f t="shared" si="43"/>
        <v>13888.599999999977</v>
      </c>
      <c r="H2776" s="21">
        <v>0</v>
      </c>
      <c r="I2776" s="21">
        <v>0</v>
      </c>
    </row>
    <row r="2777" spans="1:9" ht="15" x14ac:dyDescent="0.25">
      <c r="A2777" s="24" t="s">
        <v>3135</v>
      </c>
      <c r="B2777" s="20">
        <v>0</v>
      </c>
      <c r="C2777" s="21">
        <v>0</v>
      </c>
      <c r="D2777" s="25">
        <v>186829.97</v>
      </c>
      <c r="E2777" s="25">
        <v>172370.97</v>
      </c>
      <c r="F2777" s="21">
        <v>0</v>
      </c>
      <c r="G2777" s="22">
        <f t="shared" si="43"/>
        <v>14459</v>
      </c>
      <c r="H2777" s="21">
        <v>0</v>
      </c>
      <c r="I2777" s="21">
        <v>0</v>
      </c>
    </row>
    <row r="2778" spans="1:9" ht="15" x14ac:dyDescent="0.25">
      <c r="A2778" s="24" t="s">
        <v>3136</v>
      </c>
      <c r="B2778" s="20">
        <v>0</v>
      </c>
      <c r="C2778" s="21">
        <v>0</v>
      </c>
      <c r="D2778" s="25">
        <v>213020.80999999991</v>
      </c>
      <c r="E2778" s="25">
        <v>190828.88999999996</v>
      </c>
      <c r="F2778" s="21">
        <v>0</v>
      </c>
      <c r="G2778" s="22">
        <f t="shared" si="43"/>
        <v>22191.919999999955</v>
      </c>
      <c r="H2778" s="21">
        <v>0</v>
      </c>
      <c r="I2778" s="21">
        <v>0</v>
      </c>
    </row>
    <row r="2779" spans="1:9" ht="15" x14ac:dyDescent="0.25">
      <c r="A2779" s="24" t="s">
        <v>808</v>
      </c>
      <c r="B2779" s="20">
        <v>0</v>
      </c>
      <c r="C2779" s="21">
        <v>0</v>
      </c>
      <c r="D2779" s="25">
        <v>48207.819999999992</v>
      </c>
      <c r="E2779" s="25">
        <v>46936.819999999992</v>
      </c>
      <c r="F2779" s="21">
        <v>0</v>
      </c>
      <c r="G2779" s="22">
        <f t="shared" si="43"/>
        <v>1271</v>
      </c>
      <c r="H2779" s="21">
        <v>0</v>
      </c>
      <c r="I2779" s="21">
        <v>0</v>
      </c>
    </row>
    <row r="2780" spans="1:9" ht="15" x14ac:dyDescent="0.25">
      <c r="A2780" s="24" t="s">
        <v>809</v>
      </c>
      <c r="B2780" s="20">
        <v>0</v>
      </c>
      <c r="C2780" s="21">
        <v>0</v>
      </c>
      <c r="D2780" s="25">
        <v>46512.9</v>
      </c>
      <c r="E2780" s="25">
        <v>33561.599999999999</v>
      </c>
      <c r="F2780" s="21">
        <v>0</v>
      </c>
      <c r="G2780" s="22">
        <f t="shared" si="43"/>
        <v>12951.300000000003</v>
      </c>
      <c r="H2780" s="21">
        <v>0</v>
      </c>
      <c r="I2780" s="21">
        <v>0</v>
      </c>
    </row>
    <row r="2781" spans="1:9" ht="15" x14ac:dyDescent="0.25">
      <c r="A2781" s="24" t="s">
        <v>3137</v>
      </c>
      <c r="B2781" s="20">
        <v>0</v>
      </c>
      <c r="C2781" s="21">
        <v>0</v>
      </c>
      <c r="D2781" s="25">
        <v>67734.5</v>
      </c>
      <c r="E2781" s="25">
        <v>65864</v>
      </c>
      <c r="F2781" s="21">
        <v>0</v>
      </c>
      <c r="G2781" s="22">
        <f t="shared" si="43"/>
        <v>1870.5</v>
      </c>
      <c r="H2781" s="21">
        <v>0</v>
      </c>
      <c r="I2781" s="21">
        <v>0</v>
      </c>
    </row>
    <row r="2782" spans="1:9" ht="15" x14ac:dyDescent="0.25">
      <c r="A2782" s="24" t="s">
        <v>3138</v>
      </c>
      <c r="B2782" s="20">
        <v>0</v>
      </c>
      <c r="C2782" s="21">
        <v>0</v>
      </c>
      <c r="D2782" s="25">
        <v>83575.8</v>
      </c>
      <c r="E2782" s="25">
        <v>81000.3</v>
      </c>
      <c r="F2782" s="21">
        <v>0</v>
      </c>
      <c r="G2782" s="22">
        <f t="shared" si="43"/>
        <v>2575.5</v>
      </c>
      <c r="H2782" s="21">
        <v>0</v>
      </c>
      <c r="I2782" s="21">
        <v>0</v>
      </c>
    </row>
    <row r="2783" spans="1:9" ht="15" x14ac:dyDescent="0.25">
      <c r="A2783" s="24" t="s">
        <v>813</v>
      </c>
      <c r="B2783" s="20">
        <v>0</v>
      </c>
      <c r="C2783" s="21">
        <v>0</v>
      </c>
      <c r="D2783" s="25">
        <v>5284.5</v>
      </c>
      <c r="E2783" s="25">
        <v>4878</v>
      </c>
      <c r="F2783" s="21">
        <v>0</v>
      </c>
      <c r="G2783" s="22">
        <f t="shared" si="43"/>
        <v>406.5</v>
      </c>
      <c r="H2783" s="21">
        <v>0</v>
      </c>
      <c r="I2783" s="21">
        <v>0</v>
      </c>
    </row>
    <row r="2784" spans="1:9" ht="15" x14ac:dyDescent="0.25">
      <c r="A2784" s="24" t="s">
        <v>3139</v>
      </c>
      <c r="B2784" s="20">
        <v>0</v>
      </c>
      <c r="C2784" s="21">
        <v>0</v>
      </c>
      <c r="D2784" s="25">
        <v>124254.27</v>
      </c>
      <c r="E2784" s="25">
        <v>87828.37</v>
      </c>
      <c r="F2784" s="21">
        <v>0</v>
      </c>
      <c r="G2784" s="22">
        <f t="shared" si="43"/>
        <v>36425.900000000009</v>
      </c>
      <c r="H2784" s="21">
        <v>0</v>
      </c>
      <c r="I2784" s="21">
        <v>0</v>
      </c>
    </row>
    <row r="2785" spans="1:9" ht="15" x14ac:dyDescent="0.25">
      <c r="A2785" s="24" t="s">
        <v>3140</v>
      </c>
      <c r="B2785" s="20">
        <v>0</v>
      </c>
      <c r="C2785" s="21">
        <v>0</v>
      </c>
      <c r="D2785" s="25">
        <v>15365.7</v>
      </c>
      <c r="E2785" s="25">
        <v>13739.7</v>
      </c>
      <c r="F2785" s="21">
        <v>0</v>
      </c>
      <c r="G2785" s="22">
        <f t="shared" si="43"/>
        <v>1626</v>
      </c>
      <c r="H2785" s="21">
        <v>0</v>
      </c>
      <c r="I2785" s="21">
        <v>0</v>
      </c>
    </row>
    <row r="2786" spans="1:9" ht="15" x14ac:dyDescent="0.25">
      <c r="A2786" s="24" t="s">
        <v>3141</v>
      </c>
      <c r="B2786" s="20">
        <v>0</v>
      </c>
      <c r="C2786" s="21">
        <v>0</v>
      </c>
      <c r="D2786" s="25">
        <v>77641.2</v>
      </c>
      <c r="E2786" s="25">
        <v>74613.2</v>
      </c>
      <c r="F2786" s="21">
        <v>0</v>
      </c>
      <c r="G2786" s="22">
        <f t="shared" si="43"/>
        <v>3028</v>
      </c>
      <c r="H2786" s="21">
        <v>0</v>
      </c>
      <c r="I2786" s="21">
        <v>0</v>
      </c>
    </row>
    <row r="2787" spans="1:9" ht="15" x14ac:dyDescent="0.25">
      <c r="A2787" s="24" t="s">
        <v>3142</v>
      </c>
      <c r="B2787" s="20">
        <v>0</v>
      </c>
      <c r="C2787" s="21">
        <v>0</v>
      </c>
      <c r="D2787" s="25">
        <v>105612.5</v>
      </c>
      <c r="E2787" s="25">
        <v>100896.5</v>
      </c>
      <c r="F2787" s="21">
        <v>0</v>
      </c>
      <c r="G2787" s="22">
        <f t="shared" si="43"/>
        <v>4716</v>
      </c>
      <c r="H2787" s="21">
        <v>0</v>
      </c>
      <c r="I2787" s="21">
        <v>0</v>
      </c>
    </row>
    <row r="2788" spans="1:9" ht="15" x14ac:dyDescent="0.25">
      <c r="A2788" s="24" t="s">
        <v>3143</v>
      </c>
      <c r="B2788" s="20">
        <v>0</v>
      </c>
      <c r="C2788" s="21">
        <v>0</v>
      </c>
      <c r="D2788" s="25">
        <v>87772.099999999991</v>
      </c>
      <c r="E2788" s="25">
        <v>85329.599999999991</v>
      </c>
      <c r="F2788" s="21">
        <v>0</v>
      </c>
      <c r="G2788" s="22">
        <f t="shared" si="43"/>
        <v>2442.5</v>
      </c>
      <c r="H2788" s="21">
        <v>0</v>
      </c>
      <c r="I2788" s="21">
        <v>0</v>
      </c>
    </row>
    <row r="2789" spans="1:9" ht="15" x14ac:dyDescent="0.25">
      <c r="A2789" s="24" t="s">
        <v>3144</v>
      </c>
      <c r="B2789" s="20">
        <v>0</v>
      </c>
      <c r="C2789" s="21">
        <v>0</v>
      </c>
      <c r="D2789" s="25">
        <v>48837.599999999999</v>
      </c>
      <c r="E2789" s="25">
        <v>42607.1</v>
      </c>
      <c r="F2789" s="21">
        <v>0</v>
      </c>
      <c r="G2789" s="22">
        <f t="shared" si="43"/>
        <v>6230.5</v>
      </c>
      <c r="H2789" s="21">
        <v>0</v>
      </c>
      <c r="I2789" s="21">
        <v>0</v>
      </c>
    </row>
    <row r="2790" spans="1:9" ht="15" x14ac:dyDescent="0.25">
      <c r="A2790" s="24" t="s">
        <v>815</v>
      </c>
      <c r="B2790" s="20">
        <v>0</v>
      </c>
      <c r="C2790" s="21">
        <v>0</v>
      </c>
      <c r="D2790" s="25">
        <v>71272.19</v>
      </c>
      <c r="E2790" s="25">
        <v>49940.99</v>
      </c>
      <c r="F2790" s="21">
        <v>0</v>
      </c>
      <c r="G2790" s="22">
        <f t="shared" si="43"/>
        <v>21331.200000000004</v>
      </c>
      <c r="H2790" s="21">
        <v>0</v>
      </c>
      <c r="I2790" s="21">
        <v>0</v>
      </c>
    </row>
    <row r="2791" spans="1:9" ht="15" x14ac:dyDescent="0.25">
      <c r="A2791" s="24" t="s">
        <v>3145</v>
      </c>
      <c r="B2791" s="20">
        <v>0</v>
      </c>
      <c r="C2791" s="21">
        <v>0</v>
      </c>
      <c r="D2791" s="25">
        <v>155792.70000000001</v>
      </c>
      <c r="E2791" s="25">
        <v>132398.20000000001</v>
      </c>
      <c r="F2791" s="21">
        <v>0</v>
      </c>
      <c r="G2791" s="22">
        <f t="shared" si="43"/>
        <v>23394.5</v>
      </c>
      <c r="H2791" s="21">
        <v>0</v>
      </c>
      <c r="I2791" s="21">
        <v>0</v>
      </c>
    </row>
    <row r="2792" spans="1:9" ht="15" x14ac:dyDescent="0.25">
      <c r="A2792" s="24" t="s">
        <v>3146</v>
      </c>
      <c r="B2792" s="20">
        <v>0</v>
      </c>
      <c r="C2792" s="21">
        <v>0</v>
      </c>
      <c r="D2792" s="25">
        <v>76350.600000000006</v>
      </c>
      <c r="E2792" s="25">
        <v>68426.19</v>
      </c>
      <c r="F2792" s="21">
        <v>0</v>
      </c>
      <c r="G2792" s="22">
        <f t="shared" si="43"/>
        <v>7924.4100000000035</v>
      </c>
      <c r="H2792" s="21">
        <v>0</v>
      </c>
      <c r="I2792" s="21">
        <v>0</v>
      </c>
    </row>
    <row r="2793" spans="1:9" ht="15" x14ac:dyDescent="0.25">
      <c r="A2793" s="24" t="s">
        <v>3147</v>
      </c>
      <c r="B2793" s="20">
        <v>0</v>
      </c>
      <c r="C2793" s="21">
        <v>0</v>
      </c>
      <c r="D2793" s="25">
        <v>94326.399999999994</v>
      </c>
      <c r="E2793" s="25">
        <v>74396.3</v>
      </c>
      <c r="F2793" s="21">
        <v>0</v>
      </c>
      <c r="G2793" s="22">
        <f t="shared" si="43"/>
        <v>19930.099999999991</v>
      </c>
      <c r="H2793" s="21">
        <v>0</v>
      </c>
      <c r="I2793" s="21">
        <v>0</v>
      </c>
    </row>
    <row r="2794" spans="1:9" ht="15" x14ac:dyDescent="0.25">
      <c r="A2794" s="24" t="s">
        <v>3148</v>
      </c>
      <c r="B2794" s="20">
        <v>0</v>
      </c>
      <c r="C2794" s="21">
        <v>0</v>
      </c>
      <c r="D2794" s="25">
        <v>82950.2</v>
      </c>
      <c r="E2794" s="25">
        <v>71056.69</v>
      </c>
      <c r="F2794" s="21">
        <v>0</v>
      </c>
      <c r="G2794" s="22">
        <f t="shared" si="43"/>
        <v>11893.509999999995</v>
      </c>
      <c r="H2794" s="21">
        <v>0</v>
      </c>
      <c r="I2794" s="21">
        <v>0</v>
      </c>
    </row>
    <row r="2795" spans="1:9" ht="15" x14ac:dyDescent="0.25">
      <c r="A2795" s="24" t="s">
        <v>3149</v>
      </c>
      <c r="B2795" s="20">
        <v>0</v>
      </c>
      <c r="C2795" s="21">
        <v>0</v>
      </c>
      <c r="D2795" s="25">
        <v>126961.99999999999</v>
      </c>
      <c r="E2795" s="25">
        <v>105973.63999999998</v>
      </c>
      <c r="F2795" s="21">
        <v>0</v>
      </c>
      <c r="G2795" s="22">
        <f t="shared" si="43"/>
        <v>20988.36</v>
      </c>
      <c r="H2795" s="21">
        <v>0</v>
      </c>
      <c r="I2795" s="21">
        <v>0</v>
      </c>
    </row>
    <row r="2796" spans="1:9" ht="15" x14ac:dyDescent="0.25">
      <c r="A2796" s="24" t="s">
        <v>3150</v>
      </c>
      <c r="B2796" s="20">
        <v>0</v>
      </c>
      <c r="C2796" s="21">
        <v>0</v>
      </c>
      <c r="D2796" s="25">
        <v>99017.1</v>
      </c>
      <c r="E2796" s="25">
        <v>79125.5</v>
      </c>
      <c r="F2796" s="21">
        <v>0</v>
      </c>
      <c r="G2796" s="22">
        <f t="shared" si="43"/>
        <v>19891.600000000006</v>
      </c>
      <c r="H2796" s="21">
        <v>0</v>
      </c>
      <c r="I2796" s="21">
        <v>0</v>
      </c>
    </row>
    <row r="2797" spans="1:9" ht="15" x14ac:dyDescent="0.25">
      <c r="A2797" s="24" t="s">
        <v>3151</v>
      </c>
      <c r="B2797" s="20">
        <v>0</v>
      </c>
      <c r="C2797" s="21">
        <v>0</v>
      </c>
      <c r="D2797" s="25">
        <v>58400.999999999993</v>
      </c>
      <c r="E2797" s="25">
        <v>57106.499999999993</v>
      </c>
      <c r="F2797" s="21">
        <v>0</v>
      </c>
      <c r="G2797" s="22">
        <f t="shared" si="43"/>
        <v>1294.5</v>
      </c>
      <c r="H2797" s="21">
        <v>0</v>
      </c>
      <c r="I2797" s="21">
        <v>0</v>
      </c>
    </row>
    <row r="2798" spans="1:9" ht="15" x14ac:dyDescent="0.25">
      <c r="A2798" s="24" t="s">
        <v>3152</v>
      </c>
      <c r="B2798" s="20">
        <v>0</v>
      </c>
      <c r="C2798" s="21">
        <v>0</v>
      </c>
      <c r="D2798" s="25">
        <v>117840.79999999999</v>
      </c>
      <c r="E2798" s="25">
        <v>101925.70000000001</v>
      </c>
      <c r="F2798" s="21">
        <v>0</v>
      </c>
      <c r="G2798" s="22">
        <f t="shared" si="43"/>
        <v>15915.099999999977</v>
      </c>
      <c r="H2798" s="21">
        <v>0</v>
      </c>
      <c r="I2798" s="21">
        <v>0</v>
      </c>
    </row>
    <row r="2799" spans="1:9" ht="15" x14ac:dyDescent="0.25">
      <c r="A2799" s="24" t="s">
        <v>3153</v>
      </c>
      <c r="B2799" s="20">
        <v>0</v>
      </c>
      <c r="C2799" s="21">
        <v>0</v>
      </c>
      <c r="D2799" s="25">
        <v>57809.7</v>
      </c>
      <c r="E2799" s="25">
        <v>55433.8</v>
      </c>
      <c r="F2799" s="21">
        <v>0</v>
      </c>
      <c r="G2799" s="22">
        <f t="shared" si="43"/>
        <v>2375.8999999999942</v>
      </c>
      <c r="H2799" s="21">
        <v>0</v>
      </c>
      <c r="I2799" s="21">
        <v>0</v>
      </c>
    </row>
    <row r="2800" spans="1:9" ht="15" x14ac:dyDescent="0.25">
      <c r="A2800" s="24" t="s">
        <v>816</v>
      </c>
      <c r="B2800" s="20">
        <v>0</v>
      </c>
      <c r="C2800" s="21">
        <v>0</v>
      </c>
      <c r="D2800" s="25">
        <v>54247.28</v>
      </c>
      <c r="E2800" s="25">
        <v>31895.359999999997</v>
      </c>
      <c r="F2800" s="21">
        <v>0</v>
      </c>
      <c r="G2800" s="22">
        <f t="shared" si="43"/>
        <v>22351.920000000002</v>
      </c>
      <c r="H2800" s="21">
        <v>0</v>
      </c>
      <c r="I2800" s="21">
        <v>0</v>
      </c>
    </row>
    <row r="2801" spans="1:9" ht="15" x14ac:dyDescent="0.25">
      <c r="A2801" s="24" t="s">
        <v>3154</v>
      </c>
      <c r="B2801" s="20">
        <v>0</v>
      </c>
      <c r="C2801" s="21">
        <v>0</v>
      </c>
      <c r="D2801" s="25">
        <v>77943.600000000006</v>
      </c>
      <c r="E2801" s="25">
        <v>66405.600000000006</v>
      </c>
      <c r="F2801" s="21">
        <v>0</v>
      </c>
      <c r="G2801" s="22">
        <f t="shared" si="43"/>
        <v>11538</v>
      </c>
      <c r="H2801" s="21">
        <v>0</v>
      </c>
      <c r="I2801" s="21">
        <v>0</v>
      </c>
    </row>
    <row r="2802" spans="1:9" ht="15" x14ac:dyDescent="0.25">
      <c r="A2802" s="24" t="s">
        <v>3155</v>
      </c>
      <c r="B2802" s="20">
        <v>0</v>
      </c>
      <c r="C2802" s="21">
        <v>0</v>
      </c>
      <c r="D2802" s="25">
        <v>104552.38</v>
      </c>
      <c r="E2802" s="25">
        <v>63778.599999999991</v>
      </c>
      <c r="F2802" s="21">
        <v>0</v>
      </c>
      <c r="G2802" s="22">
        <f t="shared" si="43"/>
        <v>40773.780000000013</v>
      </c>
      <c r="H2802" s="21">
        <v>0</v>
      </c>
      <c r="I2802" s="21">
        <v>0</v>
      </c>
    </row>
    <row r="2803" spans="1:9" ht="15" x14ac:dyDescent="0.25">
      <c r="A2803" s="24" t="s">
        <v>3156</v>
      </c>
      <c r="B2803" s="20">
        <v>0</v>
      </c>
      <c r="C2803" s="21">
        <v>0</v>
      </c>
      <c r="D2803" s="25">
        <v>165226.69999999998</v>
      </c>
      <c r="E2803" s="25">
        <v>137782.40000000002</v>
      </c>
      <c r="F2803" s="21">
        <v>0</v>
      </c>
      <c r="G2803" s="22">
        <f t="shared" si="43"/>
        <v>27444.299999999959</v>
      </c>
      <c r="H2803" s="21">
        <v>0</v>
      </c>
      <c r="I2803" s="21">
        <v>0</v>
      </c>
    </row>
    <row r="2804" spans="1:9" ht="15" x14ac:dyDescent="0.25">
      <c r="A2804" s="24" t="s">
        <v>817</v>
      </c>
      <c r="B2804" s="20">
        <v>0</v>
      </c>
      <c r="C2804" s="21">
        <v>0</v>
      </c>
      <c r="D2804" s="25">
        <v>210602.7</v>
      </c>
      <c r="E2804" s="25">
        <v>188657.1</v>
      </c>
      <c r="F2804" s="21">
        <v>0</v>
      </c>
      <c r="G2804" s="22">
        <f t="shared" si="43"/>
        <v>21945.600000000006</v>
      </c>
      <c r="H2804" s="21">
        <v>0</v>
      </c>
      <c r="I2804" s="21">
        <v>0</v>
      </c>
    </row>
    <row r="2805" spans="1:9" ht="15" x14ac:dyDescent="0.25">
      <c r="A2805" s="24" t="s">
        <v>3157</v>
      </c>
      <c r="B2805" s="20">
        <v>0</v>
      </c>
      <c r="C2805" s="21">
        <v>0</v>
      </c>
      <c r="D2805" s="25">
        <v>248076.99</v>
      </c>
      <c r="E2805" s="25">
        <v>201865.03000000003</v>
      </c>
      <c r="F2805" s="21">
        <v>0</v>
      </c>
      <c r="G2805" s="22">
        <f t="shared" si="43"/>
        <v>46211.959999999963</v>
      </c>
      <c r="H2805" s="21">
        <v>0</v>
      </c>
      <c r="I2805" s="21">
        <v>0</v>
      </c>
    </row>
    <row r="2806" spans="1:9" ht="15" x14ac:dyDescent="0.25">
      <c r="A2806" s="24" t="s">
        <v>3158</v>
      </c>
      <c r="B2806" s="20">
        <v>0</v>
      </c>
      <c r="C2806" s="21">
        <v>0</v>
      </c>
      <c r="D2806" s="25">
        <v>214716.37999999995</v>
      </c>
      <c r="E2806" s="25">
        <v>194689.07999999996</v>
      </c>
      <c r="F2806" s="21">
        <v>0</v>
      </c>
      <c r="G2806" s="22">
        <f t="shared" si="43"/>
        <v>20027.299999999988</v>
      </c>
      <c r="H2806" s="21">
        <v>0</v>
      </c>
      <c r="I2806" s="21">
        <v>0</v>
      </c>
    </row>
    <row r="2807" spans="1:9" ht="15" x14ac:dyDescent="0.25">
      <c r="A2807" s="24" t="s">
        <v>818</v>
      </c>
      <c r="B2807" s="20">
        <v>0</v>
      </c>
      <c r="C2807" s="21">
        <v>0</v>
      </c>
      <c r="D2807" s="25">
        <v>52004.4</v>
      </c>
      <c r="E2807" s="25">
        <v>48427.4</v>
      </c>
      <c r="F2807" s="21">
        <v>0</v>
      </c>
      <c r="G2807" s="22">
        <f t="shared" si="43"/>
        <v>3577</v>
      </c>
      <c r="H2807" s="21">
        <v>0</v>
      </c>
      <c r="I2807" s="21">
        <v>0</v>
      </c>
    </row>
    <row r="2808" spans="1:9" ht="15" x14ac:dyDescent="0.25">
      <c r="A2808" s="24" t="s">
        <v>3159</v>
      </c>
      <c r="B2808" s="20">
        <v>0</v>
      </c>
      <c r="C2808" s="21">
        <v>0</v>
      </c>
      <c r="D2808" s="25">
        <v>167201.98000000001</v>
      </c>
      <c r="E2808" s="25">
        <v>160541.38</v>
      </c>
      <c r="F2808" s="21">
        <v>0</v>
      </c>
      <c r="G2808" s="22">
        <f t="shared" si="43"/>
        <v>6660.6000000000058</v>
      </c>
      <c r="H2808" s="21">
        <v>0</v>
      </c>
      <c r="I2808" s="21">
        <v>0</v>
      </c>
    </row>
    <row r="2809" spans="1:9" ht="15" x14ac:dyDescent="0.25">
      <c r="A2809" s="24" t="s">
        <v>3160</v>
      </c>
      <c r="B2809" s="20">
        <v>0</v>
      </c>
      <c r="C2809" s="21">
        <v>0</v>
      </c>
      <c r="D2809" s="25">
        <v>83482.529999999984</v>
      </c>
      <c r="E2809" s="25">
        <v>78116.87999999999</v>
      </c>
      <c r="F2809" s="21">
        <v>0</v>
      </c>
      <c r="G2809" s="22">
        <f t="shared" si="43"/>
        <v>5365.6499999999942</v>
      </c>
      <c r="H2809" s="21">
        <v>0</v>
      </c>
      <c r="I2809" s="21">
        <v>0</v>
      </c>
    </row>
    <row r="2810" spans="1:9" ht="15" x14ac:dyDescent="0.25">
      <c r="A2810" s="24" t="s">
        <v>819</v>
      </c>
      <c r="B2810" s="20">
        <v>0</v>
      </c>
      <c r="C2810" s="21">
        <v>0</v>
      </c>
      <c r="D2810" s="25">
        <v>151798</v>
      </c>
      <c r="E2810" s="25">
        <v>129631.79999999999</v>
      </c>
      <c r="F2810" s="21">
        <v>0</v>
      </c>
      <c r="G2810" s="22">
        <f t="shared" si="43"/>
        <v>22166.200000000012</v>
      </c>
      <c r="H2810" s="21">
        <v>0</v>
      </c>
      <c r="I2810" s="21">
        <v>0</v>
      </c>
    </row>
    <row r="2811" spans="1:9" ht="15" x14ac:dyDescent="0.25">
      <c r="A2811" s="24" t="s">
        <v>3161</v>
      </c>
      <c r="B2811" s="20">
        <v>0</v>
      </c>
      <c r="C2811" s="21">
        <v>0</v>
      </c>
      <c r="D2811" s="25">
        <v>102595.88999999997</v>
      </c>
      <c r="E2811" s="25">
        <v>89822.26</v>
      </c>
      <c r="F2811" s="21">
        <v>0</v>
      </c>
      <c r="G2811" s="22">
        <f t="shared" si="43"/>
        <v>12773.629999999976</v>
      </c>
      <c r="H2811" s="21">
        <v>0</v>
      </c>
      <c r="I2811" s="21">
        <v>0</v>
      </c>
    </row>
    <row r="2812" spans="1:9" ht="15" x14ac:dyDescent="0.25">
      <c r="A2812" s="24" t="s">
        <v>3162</v>
      </c>
      <c r="B2812" s="20">
        <v>0</v>
      </c>
      <c r="C2812" s="21">
        <v>0</v>
      </c>
      <c r="D2812" s="25">
        <v>187355.69999999998</v>
      </c>
      <c r="E2812" s="25">
        <v>152760.40000000002</v>
      </c>
      <c r="F2812" s="21">
        <v>0</v>
      </c>
      <c r="G2812" s="22">
        <f t="shared" si="43"/>
        <v>34595.299999999959</v>
      </c>
      <c r="H2812" s="21">
        <v>0</v>
      </c>
      <c r="I2812" s="21">
        <v>0</v>
      </c>
    </row>
    <row r="2813" spans="1:9" ht="15" x14ac:dyDescent="0.25">
      <c r="A2813" s="24" t="s">
        <v>3163</v>
      </c>
      <c r="B2813" s="20">
        <v>0</v>
      </c>
      <c r="C2813" s="21">
        <v>0</v>
      </c>
      <c r="D2813" s="25">
        <v>252883.27000000002</v>
      </c>
      <c r="E2813" s="25">
        <v>212193.57000000004</v>
      </c>
      <c r="F2813" s="21">
        <v>0</v>
      </c>
      <c r="G2813" s="22">
        <f t="shared" si="43"/>
        <v>40689.699999999983</v>
      </c>
      <c r="H2813" s="21">
        <v>0</v>
      </c>
      <c r="I2813" s="21">
        <v>0</v>
      </c>
    </row>
    <row r="2814" spans="1:9" ht="15" x14ac:dyDescent="0.25">
      <c r="A2814" s="24" t="s">
        <v>3164</v>
      </c>
      <c r="B2814" s="20">
        <v>0</v>
      </c>
      <c r="C2814" s="21">
        <v>0</v>
      </c>
      <c r="D2814" s="25">
        <v>216027.05</v>
      </c>
      <c r="E2814" s="25">
        <v>197689.85</v>
      </c>
      <c r="F2814" s="21">
        <v>0</v>
      </c>
      <c r="G2814" s="22">
        <f t="shared" si="43"/>
        <v>18337.199999999983</v>
      </c>
      <c r="H2814" s="21">
        <v>0</v>
      </c>
      <c r="I2814" s="21">
        <v>0</v>
      </c>
    </row>
    <row r="2815" spans="1:9" ht="15" x14ac:dyDescent="0.25">
      <c r="A2815" s="24" t="s">
        <v>3165</v>
      </c>
      <c r="B2815" s="20">
        <v>0</v>
      </c>
      <c r="C2815" s="21">
        <v>0</v>
      </c>
      <c r="D2815" s="25">
        <v>65242.8</v>
      </c>
      <c r="E2815" s="25">
        <v>47989.7</v>
      </c>
      <c r="F2815" s="21">
        <v>0</v>
      </c>
      <c r="G2815" s="22">
        <f t="shared" si="43"/>
        <v>17253.100000000006</v>
      </c>
      <c r="H2815" s="21">
        <v>0</v>
      </c>
      <c r="I2815" s="21">
        <v>0</v>
      </c>
    </row>
    <row r="2816" spans="1:9" ht="15" x14ac:dyDescent="0.25">
      <c r="A2816" s="24" t="s">
        <v>821</v>
      </c>
      <c r="B2816" s="20">
        <v>0</v>
      </c>
      <c r="C2816" s="21">
        <v>0</v>
      </c>
      <c r="D2816" s="25">
        <v>70641.8</v>
      </c>
      <c r="E2816" s="25">
        <v>51427.5</v>
      </c>
      <c r="F2816" s="21">
        <v>0</v>
      </c>
      <c r="G2816" s="22">
        <f t="shared" si="43"/>
        <v>19214.300000000003</v>
      </c>
      <c r="H2816" s="21">
        <v>0</v>
      </c>
      <c r="I2816" s="21">
        <v>0</v>
      </c>
    </row>
    <row r="2817" spans="1:9" ht="15" x14ac:dyDescent="0.25">
      <c r="A2817" s="24" t="s">
        <v>3166</v>
      </c>
      <c r="B2817" s="20">
        <v>0</v>
      </c>
      <c r="C2817" s="21">
        <v>0</v>
      </c>
      <c r="D2817" s="25">
        <v>84509.1</v>
      </c>
      <c r="E2817" s="25">
        <v>49797.200000000004</v>
      </c>
      <c r="F2817" s="21">
        <v>0</v>
      </c>
      <c r="G2817" s="22">
        <f t="shared" si="43"/>
        <v>34711.9</v>
      </c>
      <c r="H2817" s="21">
        <v>0</v>
      </c>
      <c r="I2817" s="21">
        <v>0</v>
      </c>
    </row>
    <row r="2818" spans="1:9" ht="15" x14ac:dyDescent="0.25">
      <c r="A2818" s="24" t="s">
        <v>3167</v>
      </c>
      <c r="B2818" s="20">
        <v>0</v>
      </c>
      <c r="C2818" s="21">
        <v>0</v>
      </c>
      <c r="D2818" s="25">
        <v>318508.47000000009</v>
      </c>
      <c r="E2818" s="25">
        <v>299187.92000000004</v>
      </c>
      <c r="F2818" s="21">
        <v>0</v>
      </c>
      <c r="G2818" s="22">
        <f t="shared" si="43"/>
        <v>19320.550000000047</v>
      </c>
      <c r="H2818" s="21">
        <v>0</v>
      </c>
      <c r="I2818" s="21">
        <v>0</v>
      </c>
    </row>
    <row r="2819" spans="1:9" ht="15" x14ac:dyDescent="0.25">
      <c r="A2819" s="24" t="s">
        <v>3168</v>
      </c>
      <c r="B2819" s="20">
        <v>0</v>
      </c>
      <c r="C2819" s="21">
        <v>0</v>
      </c>
      <c r="D2819" s="25">
        <v>39992.400000000001</v>
      </c>
      <c r="E2819" s="25">
        <v>34332.400000000001</v>
      </c>
      <c r="F2819" s="21">
        <v>0</v>
      </c>
      <c r="G2819" s="22">
        <f t="shared" ref="G2819:G2882" si="44">D2819-E2819</f>
        <v>5660</v>
      </c>
      <c r="H2819" s="21">
        <v>0</v>
      </c>
      <c r="I2819" s="21">
        <v>0</v>
      </c>
    </row>
    <row r="2820" spans="1:9" ht="15" x14ac:dyDescent="0.25">
      <c r="A2820" s="24" t="s">
        <v>3169</v>
      </c>
      <c r="B2820" s="20">
        <v>0</v>
      </c>
      <c r="C2820" s="21">
        <v>0</v>
      </c>
      <c r="D2820" s="25">
        <v>36647.1</v>
      </c>
      <c r="E2820" s="25">
        <v>35677.599999999999</v>
      </c>
      <c r="F2820" s="21">
        <v>0</v>
      </c>
      <c r="G2820" s="22">
        <f t="shared" si="44"/>
        <v>969.5</v>
      </c>
      <c r="H2820" s="21">
        <v>0</v>
      </c>
      <c r="I2820" s="21">
        <v>0</v>
      </c>
    </row>
    <row r="2821" spans="1:9" ht="15" x14ac:dyDescent="0.25">
      <c r="A2821" s="24" t="s">
        <v>3170</v>
      </c>
      <c r="B2821" s="20">
        <v>0</v>
      </c>
      <c r="C2821" s="21">
        <v>0</v>
      </c>
      <c r="D2821" s="25">
        <v>53127.899999999994</v>
      </c>
      <c r="E2821" s="25">
        <v>40866.400000000001</v>
      </c>
      <c r="F2821" s="21">
        <v>0</v>
      </c>
      <c r="G2821" s="22">
        <f t="shared" si="44"/>
        <v>12261.499999999993</v>
      </c>
      <c r="H2821" s="21">
        <v>0</v>
      </c>
      <c r="I2821" s="21">
        <v>0</v>
      </c>
    </row>
    <row r="2822" spans="1:9" ht="15" x14ac:dyDescent="0.25">
      <c r="A2822" s="24" t="s">
        <v>3171</v>
      </c>
      <c r="B2822" s="20">
        <v>0</v>
      </c>
      <c r="C2822" s="21">
        <v>0</v>
      </c>
      <c r="D2822" s="25">
        <v>267902.30000000005</v>
      </c>
      <c r="E2822" s="25">
        <v>243153.41</v>
      </c>
      <c r="F2822" s="21">
        <v>0</v>
      </c>
      <c r="G2822" s="22">
        <f t="shared" si="44"/>
        <v>24748.890000000043</v>
      </c>
      <c r="H2822" s="21">
        <v>0</v>
      </c>
      <c r="I2822" s="21">
        <v>0</v>
      </c>
    </row>
    <row r="2823" spans="1:9" ht="15" x14ac:dyDescent="0.25">
      <c r="A2823" s="24" t="s">
        <v>3172</v>
      </c>
      <c r="B2823" s="20">
        <v>0</v>
      </c>
      <c r="C2823" s="21">
        <v>0</v>
      </c>
      <c r="D2823" s="25">
        <v>99567.560000000012</v>
      </c>
      <c r="E2823" s="25">
        <v>83976.72</v>
      </c>
      <c r="F2823" s="21">
        <v>0</v>
      </c>
      <c r="G2823" s="22">
        <f t="shared" si="44"/>
        <v>15590.840000000011</v>
      </c>
      <c r="H2823" s="21">
        <v>0</v>
      </c>
      <c r="I2823" s="21">
        <v>0</v>
      </c>
    </row>
    <row r="2824" spans="1:9" ht="15" x14ac:dyDescent="0.25">
      <c r="A2824" s="24" t="s">
        <v>3173</v>
      </c>
      <c r="B2824" s="20">
        <v>0</v>
      </c>
      <c r="C2824" s="21">
        <v>0</v>
      </c>
      <c r="D2824" s="25">
        <v>28841.4</v>
      </c>
      <c r="E2824" s="25">
        <v>28078.400000000001</v>
      </c>
      <c r="F2824" s="21">
        <v>0</v>
      </c>
      <c r="G2824" s="22">
        <f t="shared" si="44"/>
        <v>763</v>
      </c>
      <c r="H2824" s="21">
        <v>0</v>
      </c>
      <c r="I2824" s="21">
        <v>0</v>
      </c>
    </row>
    <row r="2825" spans="1:9" ht="15" x14ac:dyDescent="0.25">
      <c r="A2825" s="24" t="s">
        <v>3174</v>
      </c>
      <c r="B2825" s="20">
        <v>0</v>
      </c>
      <c r="C2825" s="21">
        <v>0</v>
      </c>
      <c r="D2825" s="25">
        <v>135685.19999999998</v>
      </c>
      <c r="E2825" s="25">
        <v>117838.1</v>
      </c>
      <c r="F2825" s="21">
        <v>0</v>
      </c>
      <c r="G2825" s="22">
        <f t="shared" si="44"/>
        <v>17847.099999999977</v>
      </c>
      <c r="H2825" s="21">
        <v>0</v>
      </c>
      <c r="I2825" s="21">
        <v>0</v>
      </c>
    </row>
    <row r="2826" spans="1:9" ht="15" x14ac:dyDescent="0.25">
      <c r="A2826" s="24" t="s">
        <v>3175</v>
      </c>
      <c r="B2826" s="20">
        <v>0</v>
      </c>
      <c r="C2826" s="21">
        <v>0</v>
      </c>
      <c r="D2826" s="25">
        <v>47698.1</v>
      </c>
      <c r="E2826" s="25">
        <v>44436.6</v>
      </c>
      <c r="F2826" s="21">
        <v>0</v>
      </c>
      <c r="G2826" s="22">
        <f t="shared" si="44"/>
        <v>3261.5</v>
      </c>
      <c r="H2826" s="21">
        <v>0</v>
      </c>
      <c r="I2826" s="21">
        <v>0</v>
      </c>
    </row>
    <row r="2827" spans="1:9" ht="15" x14ac:dyDescent="0.25">
      <c r="A2827" s="24" t="s">
        <v>3176</v>
      </c>
      <c r="B2827" s="20">
        <v>0</v>
      </c>
      <c r="C2827" s="21">
        <v>0</v>
      </c>
      <c r="D2827" s="25">
        <v>102447.45</v>
      </c>
      <c r="E2827" s="25">
        <v>94866.4</v>
      </c>
      <c r="F2827" s="21">
        <v>0</v>
      </c>
      <c r="G2827" s="22">
        <f t="shared" si="44"/>
        <v>7581.0500000000029</v>
      </c>
      <c r="H2827" s="21">
        <v>0</v>
      </c>
      <c r="I2827" s="21">
        <v>0</v>
      </c>
    </row>
    <row r="2828" spans="1:9" ht="15" x14ac:dyDescent="0.25">
      <c r="A2828" s="24" t="s">
        <v>3177</v>
      </c>
      <c r="B2828" s="20">
        <v>0</v>
      </c>
      <c r="C2828" s="21">
        <v>0</v>
      </c>
      <c r="D2828" s="25">
        <v>81273.78</v>
      </c>
      <c r="E2828" s="25">
        <v>79123.679999999993</v>
      </c>
      <c r="F2828" s="21">
        <v>0</v>
      </c>
      <c r="G2828" s="22">
        <f t="shared" si="44"/>
        <v>2150.1000000000058</v>
      </c>
      <c r="H2828" s="21">
        <v>0</v>
      </c>
      <c r="I2828" s="21">
        <v>0</v>
      </c>
    </row>
    <row r="2829" spans="1:9" ht="15" x14ac:dyDescent="0.25">
      <c r="A2829" s="24" t="s">
        <v>3178</v>
      </c>
      <c r="B2829" s="20">
        <v>0</v>
      </c>
      <c r="C2829" s="21">
        <v>0</v>
      </c>
      <c r="D2829" s="25">
        <v>80795.600000000006</v>
      </c>
      <c r="E2829" s="25">
        <v>65532.479999999996</v>
      </c>
      <c r="F2829" s="21">
        <v>0</v>
      </c>
      <c r="G2829" s="22">
        <f t="shared" si="44"/>
        <v>15263.12000000001</v>
      </c>
      <c r="H2829" s="21">
        <v>0</v>
      </c>
      <c r="I2829" s="21">
        <v>0</v>
      </c>
    </row>
    <row r="2830" spans="1:9" ht="15" x14ac:dyDescent="0.25">
      <c r="A2830" s="24" t="s">
        <v>3179</v>
      </c>
      <c r="B2830" s="20">
        <v>0</v>
      </c>
      <c r="C2830" s="21">
        <v>0</v>
      </c>
      <c r="D2830" s="25">
        <v>99938.34</v>
      </c>
      <c r="E2830" s="25">
        <v>97117.64</v>
      </c>
      <c r="F2830" s="21">
        <v>0</v>
      </c>
      <c r="G2830" s="22">
        <f t="shared" si="44"/>
        <v>2820.6999999999971</v>
      </c>
      <c r="H2830" s="21">
        <v>0</v>
      </c>
      <c r="I2830" s="21">
        <v>0</v>
      </c>
    </row>
    <row r="2831" spans="1:9" ht="15" x14ac:dyDescent="0.25">
      <c r="A2831" s="24" t="s">
        <v>3180</v>
      </c>
      <c r="B2831" s="20">
        <v>0</v>
      </c>
      <c r="C2831" s="21">
        <v>0</v>
      </c>
      <c r="D2831" s="25">
        <v>114980.13999999998</v>
      </c>
      <c r="E2831" s="25">
        <v>99526.699999999983</v>
      </c>
      <c r="F2831" s="21">
        <v>0</v>
      </c>
      <c r="G2831" s="22">
        <f t="shared" si="44"/>
        <v>15453.440000000002</v>
      </c>
      <c r="H2831" s="21">
        <v>0</v>
      </c>
      <c r="I2831" s="21">
        <v>0</v>
      </c>
    </row>
    <row r="2832" spans="1:9" ht="15" x14ac:dyDescent="0.25">
      <c r="A2832" s="24" t="s">
        <v>3181</v>
      </c>
      <c r="B2832" s="20">
        <v>0</v>
      </c>
      <c r="C2832" s="21">
        <v>0</v>
      </c>
      <c r="D2832" s="25">
        <v>66200.42</v>
      </c>
      <c r="E2832" s="25">
        <v>64049.020000000004</v>
      </c>
      <c r="F2832" s="21">
        <v>0</v>
      </c>
      <c r="G2832" s="22">
        <f t="shared" si="44"/>
        <v>2151.3999999999942</v>
      </c>
      <c r="H2832" s="21">
        <v>0</v>
      </c>
      <c r="I2832" s="21">
        <v>0</v>
      </c>
    </row>
    <row r="2833" spans="1:9" ht="15" x14ac:dyDescent="0.25">
      <c r="A2833" s="24" t="s">
        <v>3182</v>
      </c>
      <c r="B2833" s="20">
        <v>0</v>
      </c>
      <c r="C2833" s="21">
        <v>0</v>
      </c>
      <c r="D2833" s="25">
        <v>111892.76</v>
      </c>
      <c r="E2833" s="25">
        <v>100483.45999999999</v>
      </c>
      <c r="F2833" s="21">
        <v>0</v>
      </c>
      <c r="G2833" s="22">
        <f t="shared" si="44"/>
        <v>11409.300000000003</v>
      </c>
      <c r="H2833" s="21">
        <v>0</v>
      </c>
      <c r="I2833" s="21">
        <v>0</v>
      </c>
    </row>
    <row r="2834" spans="1:9" ht="15" x14ac:dyDescent="0.25">
      <c r="A2834" s="24" t="s">
        <v>3183</v>
      </c>
      <c r="B2834" s="20">
        <v>0</v>
      </c>
      <c r="C2834" s="21">
        <v>0</v>
      </c>
      <c r="D2834" s="25">
        <v>98638.62</v>
      </c>
      <c r="E2834" s="25">
        <v>95113.169999999984</v>
      </c>
      <c r="F2834" s="21">
        <v>0</v>
      </c>
      <c r="G2834" s="22">
        <f t="shared" si="44"/>
        <v>3525.4500000000116</v>
      </c>
      <c r="H2834" s="21">
        <v>0</v>
      </c>
      <c r="I2834" s="21">
        <v>0</v>
      </c>
    </row>
    <row r="2835" spans="1:9" ht="15" x14ac:dyDescent="0.25">
      <c r="A2835" s="24" t="s">
        <v>3184</v>
      </c>
      <c r="B2835" s="20">
        <v>0</v>
      </c>
      <c r="C2835" s="21">
        <v>0</v>
      </c>
      <c r="D2835" s="25">
        <v>30971.020000000004</v>
      </c>
      <c r="E2835" s="25">
        <v>28511.620000000003</v>
      </c>
      <c r="F2835" s="21">
        <v>0</v>
      </c>
      <c r="G2835" s="22">
        <f t="shared" si="44"/>
        <v>2459.4000000000015</v>
      </c>
      <c r="H2835" s="21">
        <v>0</v>
      </c>
      <c r="I2835" s="21">
        <v>0</v>
      </c>
    </row>
    <row r="2836" spans="1:9" ht="15" x14ac:dyDescent="0.25">
      <c r="A2836" s="24" t="s">
        <v>3185</v>
      </c>
      <c r="B2836" s="20">
        <v>0</v>
      </c>
      <c r="C2836" s="21">
        <v>0</v>
      </c>
      <c r="D2836" s="25">
        <v>7864.29</v>
      </c>
      <c r="E2836" s="25">
        <v>4308.9399999999996</v>
      </c>
      <c r="F2836" s="21">
        <v>0</v>
      </c>
      <c r="G2836" s="22">
        <f t="shared" si="44"/>
        <v>3555.3500000000004</v>
      </c>
      <c r="H2836" s="21">
        <v>0</v>
      </c>
      <c r="I2836" s="21">
        <v>0</v>
      </c>
    </row>
    <row r="2837" spans="1:9" ht="15" x14ac:dyDescent="0.25">
      <c r="A2837" s="24" t="s">
        <v>3186</v>
      </c>
      <c r="B2837" s="20">
        <v>0</v>
      </c>
      <c r="C2837" s="21">
        <v>0</v>
      </c>
      <c r="D2837" s="25">
        <v>24475.5</v>
      </c>
      <c r="E2837" s="25">
        <v>23828</v>
      </c>
      <c r="F2837" s="21">
        <v>0</v>
      </c>
      <c r="G2837" s="22">
        <f t="shared" si="44"/>
        <v>647.5</v>
      </c>
      <c r="H2837" s="21">
        <v>0</v>
      </c>
      <c r="I2837" s="21">
        <v>0</v>
      </c>
    </row>
    <row r="2838" spans="1:9" ht="15" x14ac:dyDescent="0.25">
      <c r="A2838" s="24" t="s">
        <v>3187</v>
      </c>
      <c r="B2838" s="20">
        <v>0</v>
      </c>
      <c r="C2838" s="21">
        <v>0</v>
      </c>
      <c r="D2838" s="25">
        <v>82118.06</v>
      </c>
      <c r="E2838" s="25">
        <v>55114.96</v>
      </c>
      <c r="F2838" s="21">
        <v>0</v>
      </c>
      <c r="G2838" s="22">
        <f t="shared" si="44"/>
        <v>27003.1</v>
      </c>
      <c r="H2838" s="21">
        <v>0</v>
      </c>
      <c r="I2838" s="21">
        <v>0</v>
      </c>
    </row>
    <row r="2839" spans="1:9" ht="15" x14ac:dyDescent="0.25">
      <c r="A2839" s="24" t="s">
        <v>3188</v>
      </c>
      <c r="B2839" s="20">
        <v>0</v>
      </c>
      <c r="C2839" s="21">
        <v>0</v>
      </c>
      <c r="D2839" s="25">
        <v>67136.58</v>
      </c>
      <c r="E2839" s="25">
        <v>50450.18</v>
      </c>
      <c r="F2839" s="21">
        <v>0</v>
      </c>
      <c r="G2839" s="22">
        <f t="shared" si="44"/>
        <v>16686.400000000001</v>
      </c>
      <c r="H2839" s="21">
        <v>0</v>
      </c>
      <c r="I2839" s="21">
        <v>0</v>
      </c>
    </row>
    <row r="2840" spans="1:9" ht="15" x14ac:dyDescent="0.25">
      <c r="A2840" s="24" t="s">
        <v>3189</v>
      </c>
      <c r="B2840" s="20">
        <v>0</v>
      </c>
      <c r="C2840" s="21">
        <v>0</v>
      </c>
      <c r="D2840" s="25">
        <v>84586.719999999987</v>
      </c>
      <c r="E2840" s="25">
        <v>63793.919999999998</v>
      </c>
      <c r="F2840" s="21">
        <v>0</v>
      </c>
      <c r="G2840" s="22">
        <f t="shared" si="44"/>
        <v>20792.799999999988</v>
      </c>
      <c r="H2840" s="21">
        <v>0</v>
      </c>
      <c r="I2840" s="21">
        <v>0</v>
      </c>
    </row>
    <row r="2841" spans="1:9" ht="15" x14ac:dyDescent="0.25">
      <c r="A2841" s="24" t="s">
        <v>3190</v>
      </c>
      <c r="B2841" s="20">
        <v>0</v>
      </c>
      <c r="C2841" s="21">
        <v>0</v>
      </c>
      <c r="D2841" s="25">
        <v>50744.119999999995</v>
      </c>
      <c r="E2841" s="25">
        <v>38836.92</v>
      </c>
      <c r="F2841" s="21">
        <v>0</v>
      </c>
      <c r="G2841" s="22">
        <f t="shared" si="44"/>
        <v>11907.199999999997</v>
      </c>
      <c r="H2841" s="21">
        <v>0</v>
      </c>
      <c r="I2841" s="21">
        <v>0</v>
      </c>
    </row>
    <row r="2842" spans="1:9" ht="15" x14ac:dyDescent="0.25">
      <c r="A2842" s="24" t="s">
        <v>3191</v>
      </c>
      <c r="B2842" s="20">
        <v>0</v>
      </c>
      <c r="C2842" s="21">
        <v>0</v>
      </c>
      <c r="D2842" s="25">
        <v>31014.9</v>
      </c>
      <c r="E2842" s="25">
        <v>18965.599999999999</v>
      </c>
      <c r="F2842" s="21">
        <v>0</v>
      </c>
      <c r="G2842" s="22">
        <f t="shared" si="44"/>
        <v>12049.300000000003</v>
      </c>
      <c r="H2842" s="21">
        <v>0</v>
      </c>
      <c r="I2842" s="21">
        <v>0</v>
      </c>
    </row>
    <row r="2843" spans="1:9" ht="15" x14ac:dyDescent="0.25">
      <c r="A2843" s="24" t="s">
        <v>3192</v>
      </c>
      <c r="B2843" s="20">
        <v>0</v>
      </c>
      <c r="C2843" s="21">
        <v>0</v>
      </c>
      <c r="D2843" s="25">
        <v>34882.990000000005</v>
      </c>
      <c r="E2843" s="25">
        <v>9421.4500000000007</v>
      </c>
      <c r="F2843" s="21">
        <v>0</v>
      </c>
      <c r="G2843" s="22">
        <f t="shared" si="44"/>
        <v>25461.540000000005</v>
      </c>
      <c r="H2843" s="21">
        <v>0</v>
      </c>
      <c r="I2843" s="21">
        <v>0</v>
      </c>
    </row>
    <row r="2844" spans="1:9" ht="15" x14ac:dyDescent="0.25">
      <c r="A2844" s="24" t="s">
        <v>3193</v>
      </c>
      <c r="B2844" s="20">
        <v>0</v>
      </c>
      <c r="C2844" s="21">
        <v>0</v>
      </c>
      <c r="D2844" s="25">
        <v>50088.83</v>
      </c>
      <c r="E2844" s="25">
        <v>47941.83</v>
      </c>
      <c r="F2844" s="21">
        <v>0</v>
      </c>
      <c r="G2844" s="22">
        <f t="shared" si="44"/>
        <v>2147</v>
      </c>
      <c r="H2844" s="21">
        <v>0</v>
      </c>
      <c r="I2844" s="21">
        <v>0</v>
      </c>
    </row>
    <row r="2845" spans="1:9" ht="15" x14ac:dyDescent="0.25">
      <c r="A2845" s="24" t="s">
        <v>3194</v>
      </c>
      <c r="B2845" s="20">
        <v>0</v>
      </c>
      <c r="C2845" s="21">
        <v>0</v>
      </c>
      <c r="D2845" s="25">
        <v>293505.94999999995</v>
      </c>
      <c r="E2845" s="25">
        <v>266142.48</v>
      </c>
      <c r="F2845" s="21">
        <v>0</v>
      </c>
      <c r="G2845" s="22">
        <f t="shared" si="44"/>
        <v>27363.469999999972</v>
      </c>
      <c r="H2845" s="21">
        <v>0</v>
      </c>
      <c r="I2845" s="21">
        <v>0</v>
      </c>
    </row>
    <row r="2846" spans="1:9" ht="15" x14ac:dyDescent="0.25">
      <c r="A2846" s="24" t="s">
        <v>3195</v>
      </c>
      <c r="B2846" s="20">
        <v>0</v>
      </c>
      <c r="C2846" s="21">
        <v>0</v>
      </c>
      <c r="D2846" s="25">
        <v>334009.14</v>
      </c>
      <c r="E2846" s="25">
        <v>309211.64</v>
      </c>
      <c r="F2846" s="21">
        <v>0</v>
      </c>
      <c r="G2846" s="22">
        <f t="shared" si="44"/>
        <v>24797.5</v>
      </c>
      <c r="H2846" s="21">
        <v>0</v>
      </c>
      <c r="I2846" s="21">
        <v>0</v>
      </c>
    </row>
    <row r="2847" spans="1:9" ht="15" x14ac:dyDescent="0.25">
      <c r="A2847" s="24" t="s">
        <v>3196</v>
      </c>
      <c r="B2847" s="20">
        <v>0</v>
      </c>
      <c r="C2847" s="21">
        <v>0</v>
      </c>
      <c r="D2847" s="25">
        <v>223789.94</v>
      </c>
      <c r="E2847" s="25">
        <v>183325.47</v>
      </c>
      <c r="F2847" s="21">
        <v>0</v>
      </c>
      <c r="G2847" s="22">
        <f t="shared" si="44"/>
        <v>40464.47</v>
      </c>
      <c r="H2847" s="21">
        <v>0</v>
      </c>
      <c r="I2847" s="21">
        <v>0</v>
      </c>
    </row>
    <row r="2848" spans="1:9" ht="15" x14ac:dyDescent="0.25">
      <c r="A2848" s="24" t="s">
        <v>3197</v>
      </c>
      <c r="B2848" s="20">
        <v>0</v>
      </c>
      <c r="C2848" s="21">
        <v>0</v>
      </c>
      <c r="D2848" s="25">
        <v>352836.70999999996</v>
      </c>
      <c r="E2848" s="25">
        <v>318694.71000000002</v>
      </c>
      <c r="F2848" s="21">
        <v>0</v>
      </c>
      <c r="G2848" s="22">
        <f t="shared" si="44"/>
        <v>34141.999999999942</v>
      </c>
      <c r="H2848" s="21">
        <v>0</v>
      </c>
      <c r="I2848" s="21">
        <v>0</v>
      </c>
    </row>
    <row r="2849" spans="1:9" ht="15" x14ac:dyDescent="0.25">
      <c r="A2849" s="24" t="s">
        <v>3198</v>
      </c>
      <c r="B2849" s="20">
        <v>0</v>
      </c>
      <c r="C2849" s="21">
        <v>0</v>
      </c>
      <c r="D2849" s="25">
        <v>206920.38000000003</v>
      </c>
      <c r="E2849" s="25">
        <v>170579.37000000005</v>
      </c>
      <c r="F2849" s="21">
        <v>0</v>
      </c>
      <c r="G2849" s="22">
        <f t="shared" si="44"/>
        <v>36341.00999999998</v>
      </c>
      <c r="H2849" s="21">
        <v>0</v>
      </c>
      <c r="I2849" s="21">
        <v>0</v>
      </c>
    </row>
    <row r="2850" spans="1:9" ht="15" x14ac:dyDescent="0.25">
      <c r="A2850" s="24" t="s">
        <v>3199</v>
      </c>
      <c r="B2850" s="20">
        <v>0</v>
      </c>
      <c r="C2850" s="21">
        <v>0</v>
      </c>
      <c r="D2850" s="25">
        <v>187388.66999999998</v>
      </c>
      <c r="E2850" s="25">
        <v>164845</v>
      </c>
      <c r="F2850" s="21">
        <v>0</v>
      </c>
      <c r="G2850" s="22">
        <f t="shared" si="44"/>
        <v>22543.669999999984</v>
      </c>
      <c r="H2850" s="21">
        <v>0</v>
      </c>
      <c r="I2850" s="21">
        <v>0</v>
      </c>
    </row>
    <row r="2851" spans="1:9" ht="15" x14ac:dyDescent="0.25">
      <c r="A2851" s="24" t="s">
        <v>3200</v>
      </c>
      <c r="B2851" s="20">
        <v>0</v>
      </c>
      <c r="C2851" s="21">
        <v>0</v>
      </c>
      <c r="D2851" s="25">
        <v>467535.43999999989</v>
      </c>
      <c r="E2851" s="25">
        <v>422504.13999999996</v>
      </c>
      <c r="F2851" s="21">
        <v>0</v>
      </c>
      <c r="G2851" s="22">
        <f t="shared" si="44"/>
        <v>45031.29999999993</v>
      </c>
      <c r="H2851" s="21">
        <v>0</v>
      </c>
      <c r="I2851" s="21">
        <v>0</v>
      </c>
    </row>
    <row r="2852" spans="1:9" ht="15" x14ac:dyDescent="0.25">
      <c r="A2852" s="24" t="s">
        <v>3201</v>
      </c>
      <c r="B2852" s="20">
        <v>0</v>
      </c>
      <c r="C2852" s="21">
        <v>0</v>
      </c>
      <c r="D2852" s="25">
        <v>354035.66000000009</v>
      </c>
      <c r="E2852" s="25">
        <v>320316.36000000004</v>
      </c>
      <c r="F2852" s="21">
        <v>0</v>
      </c>
      <c r="G2852" s="22">
        <f t="shared" si="44"/>
        <v>33719.300000000047</v>
      </c>
      <c r="H2852" s="21">
        <v>0</v>
      </c>
      <c r="I2852" s="21">
        <v>0</v>
      </c>
    </row>
    <row r="2853" spans="1:9" ht="15" x14ac:dyDescent="0.25">
      <c r="A2853" s="24" t="s">
        <v>3202</v>
      </c>
      <c r="B2853" s="20">
        <v>0</v>
      </c>
      <c r="C2853" s="21">
        <v>0</v>
      </c>
      <c r="D2853" s="25">
        <v>183500.1</v>
      </c>
      <c r="E2853" s="25">
        <v>175418.1</v>
      </c>
      <c r="F2853" s="21">
        <v>0</v>
      </c>
      <c r="G2853" s="22">
        <f t="shared" si="44"/>
        <v>8082</v>
      </c>
      <c r="H2853" s="21">
        <v>0</v>
      </c>
      <c r="I2853" s="21">
        <v>0</v>
      </c>
    </row>
    <row r="2854" spans="1:9" ht="15" x14ac:dyDescent="0.25">
      <c r="A2854" s="24" t="s">
        <v>3203</v>
      </c>
      <c r="B2854" s="20">
        <v>0</v>
      </c>
      <c r="C2854" s="21">
        <v>0</v>
      </c>
      <c r="D2854" s="25">
        <v>242249.30000000002</v>
      </c>
      <c r="E2854" s="25">
        <v>217463.5</v>
      </c>
      <c r="F2854" s="21">
        <v>0</v>
      </c>
      <c r="G2854" s="22">
        <f t="shared" si="44"/>
        <v>24785.800000000017</v>
      </c>
      <c r="H2854" s="21">
        <v>0</v>
      </c>
      <c r="I2854" s="21">
        <v>0</v>
      </c>
    </row>
    <row r="2855" spans="1:9" ht="15" x14ac:dyDescent="0.25">
      <c r="A2855" s="24" t="s">
        <v>3204</v>
      </c>
      <c r="B2855" s="20">
        <v>0</v>
      </c>
      <c r="C2855" s="21">
        <v>0</v>
      </c>
      <c r="D2855" s="25">
        <v>213497.03999999992</v>
      </c>
      <c r="E2855" s="25">
        <v>193621.13999999998</v>
      </c>
      <c r="F2855" s="21">
        <v>0</v>
      </c>
      <c r="G2855" s="22">
        <f t="shared" si="44"/>
        <v>19875.899999999936</v>
      </c>
      <c r="H2855" s="21">
        <v>0</v>
      </c>
      <c r="I2855" s="21">
        <v>0</v>
      </c>
    </row>
    <row r="2856" spans="1:9" ht="15" x14ac:dyDescent="0.25">
      <c r="A2856" s="24" t="s">
        <v>3205</v>
      </c>
      <c r="B2856" s="20">
        <v>0</v>
      </c>
      <c r="C2856" s="21">
        <v>0</v>
      </c>
      <c r="D2856" s="25">
        <v>226094.89999999997</v>
      </c>
      <c r="E2856" s="25">
        <v>196450.66999999998</v>
      </c>
      <c r="F2856" s="21">
        <v>0</v>
      </c>
      <c r="G2856" s="22">
        <f t="shared" si="44"/>
        <v>29644.229999999981</v>
      </c>
      <c r="H2856" s="21">
        <v>0</v>
      </c>
      <c r="I2856" s="21">
        <v>0</v>
      </c>
    </row>
    <row r="2857" spans="1:9" ht="15" x14ac:dyDescent="0.25">
      <c r="A2857" s="24" t="s">
        <v>3206</v>
      </c>
      <c r="B2857" s="20">
        <v>0</v>
      </c>
      <c r="C2857" s="21">
        <v>0</v>
      </c>
      <c r="D2857" s="25">
        <v>142407.59</v>
      </c>
      <c r="E2857" s="25">
        <v>131702.95999999996</v>
      </c>
      <c r="F2857" s="21">
        <v>0</v>
      </c>
      <c r="G2857" s="22">
        <f t="shared" si="44"/>
        <v>10704.630000000034</v>
      </c>
      <c r="H2857" s="21">
        <v>0</v>
      </c>
      <c r="I2857" s="21">
        <v>0</v>
      </c>
    </row>
    <row r="2858" spans="1:9" ht="15" x14ac:dyDescent="0.25">
      <c r="A2858" s="24" t="s">
        <v>3207</v>
      </c>
      <c r="B2858" s="20">
        <v>0</v>
      </c>
      <c r="C2858" s="21">
        <v>0</v>
      </c>
      <c r="D2858" s="25">
        <v>94097.919999999998</v>
      </c>
      <c r="E2858" s="25">
        <v>87216.22</v>
      </c>
      <c r="F2858" s="21">
        <v>0</v>
      </c>
      <c r="G2858" s="22">
        <f t="shared" si="44"/>
        <v>6881.6999999999971</v>
      </c>
      <c r="H2858" s="21">
        <v>0</v>
      </c>
      <c r="I2858" s="21">
        <v>0</v>
      </c>
    </row>
    <row r="2859" spans="1:9" ht="15" x14ac:dyDescent="0.25">
      <c r="A2859" s="24" t="s">
        <v>3208</v>
      </c>
      <c r="B2859" s="20">
        <v>0</v>
      </c>
      <c r="C2859" s="21">
        <v>0</v>
      </c>
      <c r="D2859" s="25">
        <v>287459.76999999996</v>
      </c>
      <c r="E2859" s="25">
        <v>272687.03000000003</v>
      </c>
      <c r="F2859" s="21">
        <v>0</v>
      </c>
      <c r="G2859" s="22">
        <f t="shared" si="44"/>
        <v>14772.739999999932</v>
      </c>
      <c r="H2859" s="21">
        <v>0</v>
      </c>
      <c r="I2859" s="21">
        <v>0</v>
      </c>
    </row>
    <row r="2860" spans="1:9" ht="15" x14ac:dyDescent="0.25">
      <c r="A2860" s="24" t="s">
        <v>3209</v>
      </c>
      <c r="B2860" s="20">
        <v>0</v>
      </c>
      <c r="C2860" s="21">
        <v>0</v>
      </c>
      <c r="D2860" s="25">
        <v>52825.500000000007</v>
      </c>
      <c r="E2860" s="25">
        <v>51428.000000000007</v>
      </c>
      <c r="F2860" s="21">
        <v>0</v>
      </c>
      <c r="G2860" s="22">
        <f t="shared" si="44"/>
        <v>1397.5</v>
      </c>
      <c r="H2860" s="21">
        <v>0</v>
      </c>
      <c r="I2860" s="21">
        <v>0</v>
      </c>
    </row>
    <row r="2861" spans="1:9" ht="15" x14ac:dyDescent="0.25">
      <c r="A2861" s="24" t="s">
        <v>3210</v>
      </c>
      <c r="B2861" s="20">
        <v>0</v>
      </c>
      <c r="C2861" s="21">
        <v>0</v>
      </c>
      <c r="D2861" s="25">
        <v>98365.840000000011</v>
      </c>
      <c r="E2861" s="25">
        <v>96071.140000000014</v>
      </c>
      <c r="F2861" s="21">
        <v>0</v>
      </c>
      <c r="G2861" s="22">
        <f t="shared" si="44"/>
        <v>2294.6999999999971</v>
      </c>
      <c r="H2861" s="21">
        <v>0</v>
      </c>
      <c r="I2861" s="21">
        <v>0</v>
      </c>
    </row>
    <row r="2862" spans="1:9" ht="15" x14ac:dyDescent="0.25">
      <c r="A2862" s="24" t="s">
        <v>3211</v>
      </c>
      <c r="B2862" s="20">
        <v>0</v>
      </c>
      <c r="C2862" s="21">
        <v>0</v>
      </c>
      <c r="D2862" s="25">
        <v>36288</v>
      </c>
      <c r="E2862" s="25">
        <v>4068.3999999999996</v>
      </c>
      <c r="F2862" s="21">
        <v>0</v>
      </c>
      <c r="G2862" s="22">
        <f t="shared" si="44"/>
        <v>32219.599999999999</v>
      </c>
      <c r="H2862" s="21">
        <v>0</v>
      </c>
      <c r="I2862" s="21">
        <v>0</v>
      </c>
    </row>
    <row r="2863" spans="1:9" ht="15" x14ac:dyDescent="0.25">
      <c r="A2863" s="24" t="s">
        <v>3212</v>
      </c>
      <c r="B2863" s="20">
        <v>0</v>
      </c>
      <c r="C2863" s="21">
        <v>0</v>
      </c>
      <c r="D2863" s="25">
        <v>5670</v>
      </c>
      <c r="E2863" s="25">
        <v>4860</v>
      </c>
      <c r="F2863" s="21">
        <v>0</v>
      </c>
      <c r="G2863" s="22">
        <f t="shared" si="44"/>
        <v>810</v>
      </c>
      <c r="H2863" s="21">
        <v>0</v>
      </c>
      <c r="I2863" s="21">
        <v>0</v>
      </c>
    </row>
    <row r="2864" spans="1:9" ht="15" x14ac:dyDescent="0.25">
      <c r="A2864" s="24" t="s">
        <v>3213</v>
      </c>
      <c r="B2864" s="20">
        <v>0</v>
      </c>
      <c r="C2864" s="21">
        <v>0</v>
      </c>
      <c r="D2864" s="25">
        <v>38074.5</v>
      </c>
      <c r="E2864" s="25">
        <v>18033</v>
      </c>
      <c r="F2864" s="21">
        <v>0</v>
      </c>
      <c r="G2864" s="22">
        <f t="shared" si="44"/>
        <v>20041.5</v>
      </c>
      <c r="H2864" s="21">
        <v>0</v>
      </c>
      <c r="I2864" s="21">
        <v>0</v>
      </c>
    </row>
    <row r="2865" spans="1:9" ht="15" x14ac:dyDescent="0.25">
      <c r="A2865" s="24" t="s">
        <v>3214</v>
      </c>
      <c r="B2865" s="20">
        <v>0</v>
      </c>
      <c r="C2865" s="21">
        <v>0</v>
      </c>
      <c r="D2865" s="25">
        <v>65700.5</v>
      </c>
      <c r="E2865" s="25">
        <v>18644.400000000001</v>
      </c>
      <c r="F2865" s="21">
        <v>0</v>
      </c>
      <c r="G2865" s="22">
        <f t="shared" si="44"/>
        <v>47056.1</v>
      </c>
      <c r="H2865" s="21">
        <v>0</v>
      </c>
      <c r="I2865" s="21">
        <v>0</v>
      </c>
    </row>
    <row r="2866" spans="1:9" ht="15" x14ac:dyDescent="0.25">
      <c r="A2866" s="24" t="s">
        <v>3215</v>
      </c>
      <c r="B2866" s="20">
        <v>0</v>
      </c>
      <c r="C2866" s="21">
        <v>0</v>
      </c>
      <c r="D2866" s="25">
        <v>63743.86</v>
      </c>
      <c r="E2866" s="25">
        <v>53542.06</v>
      </c>
      <c r="F2866" s="21">
        <v>0</v>
      </c>
      <c r="G2866" s="22">
        <f t="shared" si="44"/>
        <v>10201.800000000003</v>
      </c>
      <c r="H2866" s="21">
        <v>0</v>
      </c>
      <c r="I2866" s="21">
        <v>0</v>
      </c>
    </row>
    <row r="2867" spans="1:9" ht="15" x14ac:dyDescent="0.25">
      <c r="A2867" s="24" t="s">
        <v>3216</v>
      </c>
      <c r="B2867" s="20">
        <v>0</v>
      </c>
      <c r="C2867" s="21">
        <v>0</v>
      </c>
      <c r="D2867" s="25">
        <v>56175</v>
      </c>
      <c r="E2867" s="25">
        <v>5980</v>
      </c>
      <c r="F2867" s="21">
        <v>0</v>
      </c>
      <c r="G2867" s="22">
        <f t="shared" si="44"/>
        <v>50195</v>
      </c>
      <c r="H2867" s="21">
        <v>0</v>
      </c>
      <c r="I2867" s="21">
        <v>0</v>
      </c>
    </row>
    <row r="2868" spans="1:9" ht="15" x14ac:dyDescent="0.25">
      <c r="A2868" s="24" t="s">
        <v>3217</v>
      </c>
      <c r="B2868" s="20">
        <v>0</v>
      </c>
      <c r="C2868" s="21">
        <v>0</v>
      </c>
      <c r="D2868" s="25">
        <v>12285</v>
      </c>
      <c r="E2868" s="25">
        <v>11960</v>
      </c>
      <c r="F2868" s="21">
        <v>0</v>
      </c>
      <c r="G2868" s="22">
        <f t="shared" si="44"/>
        <v>325</v>
      </c>
      <c r="H2868" s="21">
        <v>0</v>
      </c>
      <c r="I2868" s="21">
        <v>0</v>
      </c>
    </row>
    <row r="2869" spans="1:9" ht="15" x14ac:dyDescent="0.25">
      <c r="A2869" s="24" t="s">
        <v>3218</v>
      </c>
      <c r="B2869" s="20">
        <v>0</v>
      </c>
      <c r="C2869" s="21">
        <v>0</v>
      </c>
      <c r="D2869" s="25">
        <v>37480.100000000006</v>
      </c>
      <c r="E2869" s="25">
        <v>18087.2</v>
      </c>
      <c r="F2869" s="21">
        <v>0</v>
      </c>
      <c r="G2869" s="22">
        <f t="shared" si="44"/>
        <v>19392.900000000005</v>
      </c>
      <c r="H2869" s="21">
        <v>0</v>
      </c>
      <c r="I2869" s="21">
        <v>0</v>
      </c>
    </row>
    <row r="2870" spans="1:9" ht="15" x14ac:dyDescent="0.25">
      <c r="A2870" s="24" t="s">
        <v>3219</v>
      </c>
      <c r="B2870" s="20">
        <v>0</v>
      </c>
      <c r="C2870" s="21">
        <v>0</v>
      </c>
      <c r="D2870" s="25">
        <v>19735.3</v>
      </c>
      <c r="E2870" s="25">
        <v>13070.8</v>
      </c>
      <c r="F2870" s="21">
        <v>0</v>
      </c>
      <c r="G2870" s="22">
        <f t="shared" si="44"/>
        <v>6664.5</v>
      </c>
      <c r="H2870" s="21">
        <v>0</v>
      </c>
      <c r="I2870" s="21">
        <v>0</v>
      </c>
    </row>
    <row r="2871" spans="1:9" ht="15" x14ac:dyDescent="0.25">
      <c r="A2871" s="24" t="s">
        <v>3220</v>
      </c>
      <c r="B2871" s="20">
        <v>0</v>
      </c>
      <c r="C2871" s="21">
        <v>0</v>
      </c>
      <c r="D2871" s="25">
        <v>29010.300000000003</v>
      </c>
      <c r="E2871" s="25">
        <v>8635.6</v>
      </c>
      <c r="F2871" s="21">
        <v>0</v>
      </c>
      <c r="G2871" s="22">
        <f t="shared" si="44"/>
        <v>20374.700000000004</v>
      </c>
      <c r="H2871" s="21">
        <v>0</v>
      </c>
      <c r="I2871" s="21">
        <v>0</v>
      </c>
    </row>
    <row r="2872" spans="1:9" ht="15" x14ac:dyDescent="0.25">
      <c r="A2872" s="24" t="s">
        <v>3221</v>
      </c>
      <c r="B2872" s="20">
        <v>0</v>
      </c>
      <c r="C2872" s="21">
        <v>0</v>
      </c>
      <c r="D2872" s="25">
        <v>76591.28</v>
      </c>
      <c r="E2872" s="25">
        <v>48557.409999999996</v>
      </c>
      <c r="F2872" s="21">
        <v>0</v>
      </c>
      <c r="G2872" s="22">
        <f t="shared" si="44"/>
        <v>28033.870000000003</v>
      </c>
      <c r="H2872" s="21">
        <v>0</v>
      </c>
      <c r="I2872" s="21">
        <v>0</v>
      </c>
    </row>
    <row r="2873" spans="1:9" ht="15" x14ac:dyDescent="0.25">
      <c r="A2873" s="24" t="s">
        <v>3222</v>
      </c>
      <c r="B2873" s="20">
        <v>0</v>
      </c>
      <c r="C2873" s="21">
        <v>0</v>
      </c>
      <c r="D2873" s="25">
        <v>37005.600000000006</v>
      </c>
      <c r="E2873" s="25">
        <v>5580</v>
      </c>
      <c r="F2873" s="21">
        <v>0</v>
      </c>
      <c r="G2873" s="22">
        <f t="shared" si="44"/>
        <v>31425.600000000006</v>
      </c>
      <c r="H2873" s="21">
        <v>0</v>
      </c>
      <c r="I2873" s="21">
        <v>0</v>
      </c>
    </row>
    <row r="2874" spans="1:9" ht="15" x14ac:dyDescent="0.25">
      <c r="A2874" s="24" t="s">
        <v>3223</v>
      </c>
      <c r="B2874" s="20">
        <v>0</v>
      </c>
      <c r="C2874" s="21">
        <v>0</v>
      </c>
      <c r="D2874" s="25">
        <v>407571.29000000004</v>
      </c>
      <c r="E2874" s="25">
        <v>369087.64000000007</v>
      </c>
      <c r="F2874" s="21">
        <v>0</v>
      </c>
      <c r="G2874" s="22">
        <f t="shared" si="44"/>
        <v>38483.649999999965</v>
      </c>
      <c r="H2874" s="21">
        <v>0</v>
      </c>
      <c r="I2874" s="21">
        <v>0</v>
      </c>
    </row>
    <row r="2875" spans="1:9" ht="15" x14ac:dyDescent="0.25">
      <c r="A2875" s="24" t="s">
        <v>3224</v>
      </c>
      <c r="B2875" s="20">
        <v>0</v>
      </c>
      <c r="C2875" s="21">
        <v>0</v>
      </c>
      <c r="D2875" s="25">
        <v>33546.6</v>
      </c>
      <c r="E2875" s="25">
        <v>18789.300000000003</v>
      </c>
      <c r="F2875" s="21">
        <v>0</v>
      </c>
      <c r="G2875" s="22">
        <f t="shared" si="44"/>
        <v>14757.299999999996</v>
      </c>
      <c r="H2875" s="21">
        <v>0</v>
      </c>
      <c r="I2875" s="21">
        <v>0</v>
      </c>
    </row>
    <row r="2876" spans="1:9" ht="15" x14ac:dyDescent="0.25">
      <c r="A2876" s="24" t="s">
        <v>3225</v>
      </c>
      <c r="B2876" s="20">
        <v>0</v>
      </c>
      <c r="C2876" s="21">
        <v>0</v>
      </c>
      <c r="D2876" s="25">
        <v>348322.06</v>
      </c>
      <c r="E2876" s="25">
        <v>304706.40999999992</v>
      </c>
      <c r="F2876" s="21">
        <v>0</v>
      </c>
      <c r="G2876" s="22">
        <f t="shared" si="44"/>
        <v>43615.650000000081</v>
      </c>
      <c r="H2876" s="21">
        <v>0</v>
      </c>
      <c r="I2876" s="21">
        <v>0</v>
      </c>
    </row>
    <row r="2877" spans="1:9" ht="15" x14ac:dyDescent="0.25">
      <c r="A2877" s="24" t="s">
        <v>3226</v>
      </c>
      <c r="B2877" s="20">
        <v>0</v>
      </c>
      <c r="C2877" s="21">
        <v>0</v>
      </c>
      <c r="D2877" s="25">
        <v>337018.75000000006</v>
      </c>
      <c r="E2877" s="25">
        <v>318848.82999999996</v>
      </c>
      <c r="F2877" s="21">
        <v>0</v>
      </c>
      <c r="G2877" s="22">
        <f t="shared" si="44"/>
        <v>18169.9200000001</v>
      </c>
      <c r="H2877" s="21">
        <v>0</v>
      </c>
      <c r="I2877" s="21">
        <v>0</v>
      </c>
    </row>
    <row r="2878" spans="1:9" ht="15" x14ac:dyDescent="0.25">
      <c r="A2878" s="24" t="s">
        <v>3227</v>
      </c>
      <c r="B2878" s="20">
        <v>0</v>
      </c>
      <c r="C2878" s="21">
        <v>0</v>
      </c>
      <c r="D2878" s="25">
        <v>68147.200000000012</v>
      </c>
      <c r="E2878" s="25">
        <v>57111.5</v>
      </c>
      <c r="F2878" s="21">
        <v>0</v>
      </c>
      <c r="G2878" s="22">
        <f t="shared" si="44"/>
        <v>11035.700000000012</v>
      </c>
      <c r="H2878" s="21">
        <v>0</v>
      </c>
      <c r="I2878" s="21">
        <v>0</v>
      </c>
    </row>
    <row r="2879" spans="1:9" ht="15" x14ac:dyDescent="0.25">
      <c r="A2879" s="24" t="s">
        <v>3228</v>
      </c>
      <c r="B2879" s="20">
        <v>0</v>
      </c>
      <c r="C2879" s="21">
        <v>0</v>
      </c>
      <c r="D2879" s="25">
        <v>84807.94</v>
      </c>
      <c r="E2879" s="25">
        <v>75573.87000000001</v>
      </c>
      <c r="F2879" s="21">
        <v>0</v>
      </c>
      <c r="G2879" s="22">
        <f t="shared" si="44"/>
        <v>9234.0699999999924</v>
      </c>
      <c r="H2879" s="21">
        <v>0</v>
      </c>
      <c r="I2879" s="21">
        <v>0</v>
      </c>
    </row>
    <row r="2880" spans="1:9" ht="15" x14ac:dyDescent="0.25">
      <c r="A2880" s="24" t="s">
        <v>3229</v>
      </c>
      <c r="B2880" s="20">
        <v>0</v>
      </c>
      <c r="C2880" s="21">
        <v>0</v>
      </c>
      <c r="D2880" s="25">
        <v>56306.880000000005</v>
      </c>
      <c r="E2880" s="25">
        <v>44309.58</v>
      </c>
      <c r="F2880" s="21">
        <v>0</v>
      </c>
      <c r="G2880" s="22">
        <f t="shared" si="44"/>
        <v>11997.300000000003</v>
      </c>
      <c r="H2880" s="21">
        <v>0</v>
      </c>
      <c r="I2880" s="21">
        <v>0</v>
      </c>
    </row>
    <row r="2881" spans="1:9" ht="15" x14ac:dyDescent="0.25">
      <c r="A2881" s="24" t="s">
        <v>3230</v>
      </c>
      <c r="B2881" s="20">
        <v>0</v>
      </c>
      <c r="C2881" s="21">
        <v>0</v>
      </c>
      <c r="D2881" s="25">
        <v>86703.5</v>
      </c>
      <c r="E2881" s="25">
        <v>77456</v>
      </c>
      <c r="F2881" s="21">
        <v>0</v>
      </c>
      <c r="G2881" s="22">
        <f t="shared" si="44"/>
        <v>9247.5</v>
      </c>
      <c r="H2881" s="21">
        <v>0</v>
      </c>
      <c r="I2881" s="21">
        <v>0</v>
      </c>
    </row>
    <row r="2882" spans="1:9" ht="15" x14ac:dyDescent="0.25">
      <c r="A2882" s="24" t="s">
        <v>3231</v>
      </c>
      <c r="B2882" s="20">
        <v>0</v>
      </c>
      <c r="C2882" s="21">
        <v>0</v>
      </c>
      <c r="D2882" s="25">
        <v>30236.38</v>
      </c>
      <c r="E2882" s="25">
        <v>21716.28</v>
      </c>
      <c r="F2882" s="21">
        <v>0</v>
      </c>
      <c r="G2882" s="22">
        <f t="shared" si="44"/>
        <v>8520.1000000000022</v>
      </c>
      <c r="H2882" s="21">
        <v>0</v>
      </c>
      <c r="I2882" s="21">
        <v>0</v>
      </c>
    </row>
    <row r="2883" spans="1:9" ht="15" x14ac:dyDescent="0.25">
      <c r="A2883" s="24" t="s">
        <v>3232</v>
      </c>
      <c r="B2883" s="20">
        <v>0</v>
      </c>
      <c r="C2883" s="21">
        <v>0</v>
      </c>
      <c r="D2883" s="25">
        <v>39085.199999999997</v>
      </c>
      <c r="E2883" s="25">
        <v>27176.800000000003</v>
      </c>
      <c r="F2883" s="21">
        <v>0</v>
      </c>
      <c r="G2883" s="22">
        <f t="shared" ref="G2883:G2946" si="45">D2883-E2883</f>
        <v>11908.399999999994</v>
      </c>
      <c r="H2883" s="21">
        <v>0</v>
      </c>
      <c r="I2883" s="21">
        <v>0</v>
      </c>
    </row>
    <row r="2884" spans="1:9" ht="15" x14ac:dyDescent="0.25">
      <c r="A2884" s="24" t="s">
        <v>3233</v>
      </c>
      <c r="B2884" s="20">
        <v>0</v>
      </c>
      <c r="C2884" s="21">
        <v>0</v>
      </c>
      <c r="D2884" s="25">
        <v>55830.6</v>
      </c>
      <c r="E2884" s="25">
        <v>48273.599999999999</v>
      </c>
      <c r="F2884" s="21">
        <v>0</v>
      </c>
      <c r="G2884" s="22">
        <f t="shared" si="45"/>
        <v>7557</v>
      </c>
      <c r="H2884" s="21">
        <v>0</v>
      </c>
      <c r="I2884" s="21">
        <v>0</v>
      </c>
    </row>
    <row r="2885" spans="1:9" ht="15" x14ac:dyDescent="0.25">
      <c r="A2885" s="24" t="s">
        <v>3234</v>
      </c>
      <c r="B2885" s="20">
        <v>0</v>
      </c>
      <c r="C2885" s="21">
        <v>0</v>
      </c>
      <c r="D2885" s="25">
        <v>69741</v>
      </c>
      <c r="E2885" s="25">
        <v>67896</v>
      </c>
      <c r="F2885" s="21">
        <v>0</v>
      </c>
      <c r="G2885" s="22">
        <f t="shared" si="45"/>
        <v>1845</v>
      </c>
      <c r="H2885" s="21">
        <v>0</v>
      </c>
      <c r="I2885" s="21">
        <v>0</v>
      </c>
    </row>
    <row r="2886" spans="1:9" ht="15" x14ac:dyDescent="0.25">
      <c r="A2886" s="24" t="s">
        <v>3235</v>
      </c>
      <c r="B2886" s="20">
        <v>0</v>
      </c>
      <c r="C2886" s="21">
        <v>0</v>
      </c>
      <c r="D2886" s="25">
        <v>60708.9</v>
      </c>
      <c r="E2886" s="25">
        <v>56686.8</v>
      </c>
      <c r="F2886" s="21">
        <v>0</v>
      </c>
      <c r="G2886" s="22">
        <f t="shared" si="45"/>
        <v>4022.0999999999985</v>
      </c>
      <c r="H2886" s="21">
        <v>0</v>
      </c>
      <c r="I2886" s="21">
        <v>0</v>
      </c>
    </row>
    <row r="2887" spans="1:9" ht="15" x14ac:dyDescent="0.25">
      <c r="A2887" s="24" t="s">
        <v>3236</v>
      </c>
      <c r="B2887" s="20">
        <v>0</v>
      </c>
      <c r="C2887" s="21">
        <v>0</v>
      </c>
      <c r="D2887" s="25">
        <v>74718.099999999991</v>
      </c>
      <c r="E2887" s="25">
        <v>55903.5</v>
      </c>
      <c r="F2887" s="21">
        <v>0</v>
      </c>
      <c r="G2887" s="22">
        <f t="shared" si="45"/>
        <v>18814.599999999991</v>
      </c>
      <c r="H2887" s="21">
        <v>0</v>
      </c>
      <c r="I2887" s="21">
        <v>0</v>
      </c>
    </row>
    <row r="2888" spans="1:9" ht="15" x14ac:dyDescent="0.25">
      <c r="A2888" s="24" t="s">
        <v>3237</v>
      </c>
      <c r="B2888" s="20">
        <v>0</v>
      </c>
      <c r="C2888" s="21">
        <v>0</v>
      </c>
      <c r="D2888" s="25">
        <v>53545.799999999996</v>
      </c>
      <c r="E2888" s="25">
        <v>23581.3</v>
      </c>
      <c r="F2888" s="21">
        <v>0</v>
      </c>
      <c r="G2888" s="22">
        <f t="shared" si="45"/>
        <v>29964.499999999996</v>
      </c>
      <c r="H2888" s="21">
        <v>0</v>
      </c>
      <c r="I2888" s="21">
        <v>0</v>
      </c>
    </row>
    <row r="2889" spans="1:9" ht="15" x14ac:dyDescent="0.25">
      <c r="A2889" s="24" t="s">
        <v>3238</v>
      </c>
      <c r="B2889" s="20">
        <v>0</v>
      </c>
      <c r="C2889" s="21">
        <v>0</v>
      </c>
      <c r="D2889" s="25">
        <v>384237.26000000007</v>
      </c>
      <c r="E2889" s="25">
        <v>337601.01</v>
      </c>
      <c r="F2889" s="21">
        <v>0</v>
      </c>
      <c r="G2889" s="22">
        <f t="shared" si="45"/>
        <v>46636.250000000058</v>
      </c>
      <c r="H2889" s="21">
        <v>0</v>
      </c>
      <c r="I2889" s="21">
        <v>0</v>
      </c>
    </row>
    <row r="2890" spans="1:9" ht="15" x14ac:dyDescent="0.25">
      <c r="A2890" s="24" t="s">
        <v>3239</v>
      </c>
      <c r="B2890" s="20">
        <v>0</v>
      </c>
      <c r="C2890" s="21">
        <v>0</v>
      </c>
      <c r="D2890" s="25">
        <v>22491</v>
      </c>
      <c r="E2890" s="25">
        <v>20595.5</v>
      </c>
      <c r="F2890" s="21">
        <v>0</v>
      </c>
      <c r="G2890" s="22">
        <f t="shared" si="45"/>
        <v>1895.5</v>
      </c>
      <c r="H2890" s="21">
        <v>0</v>
      </c>
      <c r="I2890" s="21">
        <v>0</v>
      </c>
    </row>
    <row r="2891" spans="1:9" ht="15" x14ac:dyDescent="0.25">
      <c r="A2891" s="24" t="s">
        <v>3240</v>
      </c>
      <c r="B2891" s="20">
        <v>0</v>
      </c>
      <c r="C2891" s="21">
        <v>0</v>
      </c>
      <c r="D2891" s="25">
        <v>527061.53999999992</v>
      </c>
      <c r="E2891" s="25">
        <v>450891.54</v>
      </c>
      <c r="F2891" s="21">
        <v>0</v>
      </c>
      <c r="G2891" s="22">
        <f t="shared" si="45"/>
        <v>76169.999999999942</v>
      </c>
      <c r="H2891" s="21">
        <v>0</v>
      </c>
      <c r="I2891" s="21">
        <v>0</v>
      </c>
    </row>
    <row r="2892" spans="1:9" ht="15" x14ac:dyDescent="0.25">
      <c r="A2892" s="24" t="s">
        <v>3241</v>
      </c>
      <c r="B2892" s="20">
        <v>0</v>
      </c>
      <c r="C2892" s="21">
        <v>0</v>
      </c>
      <c r="D2892" s="25">
        <v>314373.47000000003</v>
      </c>
      <c r="E2892" s="25">
        <v>295754.49999999994</v>
      </c>
      <c r="F2892" s="21">
        <v>0</v>
      </c>
      <c r="G2892" s="22">
        <f t="shared" si="45"/>
        <v>18618.970000000088</v>
      </c>
      <c r="H2892" s="21">
        <v>0</v>
      </c>
      <c r="I2892" s="21">
        <v>0</v>
      </c>
    </row>
    <row r="2893" spans="1:9" ht="15" x14ac:dyDescent="0.25">
      <c r="A2893" s="24" t="s">
        <v>3242</v>
      </c>
      <c r="B2893" s="20">
        <v>0</v>
      </c>
      <c r="C2893" s="21">
        <v>0</v>
      </c>
      <c r="D2893" s="25">
        <v>354123.91000000009</v>
      </c>
      <c r="E2893" s="25">
        <v>321205.3000000001</v>
      </c>
      <c r="F2893" s="21">
        <v>0</v>
      </c>
      <c r="G2893" s="22">
        <f t="shared" si="45"/>
        <v>32918.609999999986</v>
      </c>
      <c r="H2893" s="21">
        <v>0</v>
      </c>
      <c r="I2893" s="21">
        <v>0</v>
      </c>
    </row>
    <row r="2894" spans="1:9" ht="15" x14ac:dyDescent="0.25">
      <c r="A2894" s="24" t="s">
        <v>3243</v>
      </c>
      <c r="B2894" s="20">
        <v>0</v>
      </c>
      <c r="C2894" s="21">
        <v>0</v>
      </c>
      <c r="D2894" s="25">
        <v>604800.02000000037</v>
      </c>
      <c r="E2894" s="25">
        <v>565296.72000000009</v>
      </c>
      <c r="F2894" s="21">
        <v>0</v>
      </c>
      <c r="G2894" s="22">
        <f t="shared" si="45"/>
        <v>39503.300000000279</v>
      </c>
      <c r="H2894" s="21">
        <v>0</v>
      </c>
      <c r="I2894" s="21">
        <v>0</v>
      </c>
    </row>
    <row r="2895" spans="1:9" ht="15" x14ac:dyDescent="0.25">
      <c r="A2895" s="24" t="s">
        <v>3244</v>
      </c>
      <c r="B2895" s="20">
        <v>0</v>
      </c>
      <c r="C2895" s="21">
        <v>0</v>
      </c>
      <c r="D2895" s="25">
        <v>292235.58999999991</v>
      </c>
      <c r="E2895" s="25">
        <v>274952.83999999997</v>
      </c>
      <c r="F2895" s="21">
        <v>0</v>
      </c>
      <c r="G2895" s="22">
        <f t="shared" si="45"/>
        <v>17282.749999999942</v>
      </c>
      <c r="H2895" s="21">
        <v>0</v>
      </c>
      <c r="I2895" s="21">
        <v>0</v>
      </c>
    </row>
    <row r="2896" spans="1:9" ht="15" x14ac:dyDescent="0.25">
      <c r="A2896" s="24" t="s">
        <v>3245</v>
      </c>
      <c r="B2896" s="20">
        <v>0</v>
      </c>
      <c r="C2896" s="21">
        <v>0</v>
      </c>
      <c r="D2896" s="25">
        <v>372416.04</v>
      </c>
      <c r="E2896" s="25">
        <v>326889.40000000002</v>
      </c>
      <c r="F2896" s="21">
        <v>0</v>
      </c>
      <c r="G2896" s="22">
        <f t="shared" si="45"/>
        <v>45526.639999999956</v>
      </c>
      <c r="H2896" s="21">
        <v>0</v>
      </c>
      <c r="I2896" s="21">
        <v>0</v>
      </c>
    </row>
    <row r="2897" spans="1:9" ht="15" x14ac:dyDescent="0.25">
      <c r="A2897" s="24" t="s">
        <v>3246</v>
      </c>
      <c r="B2897" s="20">
        <v>0</v>
      </c>
      <c r="C2897" s="21">
        <v>0</v>
      </c>
      <c r="D2897" s="25">
        <v>302590.65999999997</v>
      </c>
      <c r="E2897" s="25">
        <v>263829.66000000003</v>
      </c>
      <c r="F2897" s="21">
        <v>0</v>
      </c>
      <c r="G2897" s="22">
        <f t="shared" si="45"/>
        <v>38760.999999999942</v>
      </c>
      <c r="H2897" s="21">
        <v>0</v>
      </c>
      <c r="I2897" s="21">
        <v>0</v>
      </c>
    </row>
    <row r="2898" spans="1:9" ht="15" x14ac:dyDescent="0.25">
      <c r="A2898" s="24" t="s">
        <v>3247</v>
      </c>
      <c r="B2898" s="20">
        <v>0</v>
      </c>
      <c r="C2898" s="21">
        <v>0</v>
      </c>
      <c r="D2898" s="25">
        <v>293021.12</v>
      </c>
      <c r="E2898" s="25">
        <v>234225.53</v>
      </c>
      <c r="F2898" s="21">
        <v>0</v>
      </c>
      <c r="G2898" s="22">
        <f t="shared" si="45"/>
        <v>58795.59</v>
      </c>
      <c r="H2898" s="21">
        <v>0</v>
      </c>
      <c r="I2898" s="21">
        <v>0</v>
      </c>
    </row>
    <row r="2899" spans="1:9" ht="15" x14ac:dyDescent="0.25">
      <c r="A2899" s="24" t="s">
        <v>3248</v>
      </c>
      <c r="B2899" s="20">
        <v>0</v>
      </c>
      <c r="C2899" s="21">
        <v>0</v>
      </c>
      <c r="D2899" s="25">
        <v>350060.98000000016</v>
      </c>
      <c r="E2899" s="25">
        <v>307238.69</v>
      </c>
      <c r="F2899" s="21">
        <v>0</v>
      </c>
      <c r="G2899" s="22">
        <f t="shared" si="45"/>
        <v>42822.290000000154</v>
      </c>
      <c r="H2899" s="21">
        <v>0</v>
      </c>
      <c r="I2899" s="21">
        <v>0</v>
      </c>
    </row>
    <row r="2900" spans="1:9" ht="15" x14ac:dyDescent="0.25">
      <c r="A2900" s="24" t="s">
        <v>3249</v>
      </c>
      <c r="B2900" s="20">
        <v>0</v>
      </c>
      <c r="C2900" s="21">
        <v>0</v>
      </c>
      <c r="D2900" s="25">
        <v>60763.5</v>
      </c>
      <c r="E2900" s="25">
        <v>57444</v>
      </c>
      <c r="F2900" s="21">
        <v>0</v>
      </c>
      <c r="G2900" s="22">
        <f t="shared" si="45"/>
        <v>3319.5</v>
      </c>
      <c r="H2900" s="21">
        <v>0</v>
      </c>
      <c r="I2900" s="21">
        <v>0</v>
      </c>
    </row>
    <row r="2901" spans="1:9" ht="15" x14ac:dyDescent="0.25">
      <c r="A2901" s="24" t="s">
        <v>3250</v>
      </c>
      <c r="B2901" s="20">
        <v>0</v>
      </c>
      <c r="C2901" s="21">
        <v>0</v>
      </c>
      <c r="D2901" s="25">
        <v>334804.0999999998</v>
      </c>
      <c r="E2901" s="25">
        <v>295543.11</v>
      </c>
      <c r="F2901" s="21">
        <v>0</v>
      </c>
      <c r="G2901" s="22">
        <f t="shared" si="45"/>
        <v>39260.989999999816</v>
      </c>
      <c r="H2901" s="21">
        <v>0</v>
      </c>
      <c r="I2901" s="21">
        <v>0</v>
      </c>
    </row>
    <row r="2902" spans="1:9" ht="15" x14ac:dyDescent="0.25">
      <c r="A2902" s="24" t="s">
        <v>3251</v>
      </c>
      <c r="B2902" s="20">
        <v>0</v>
      </c>
      <c r="C2902" s="21">
        <v>0</v>
      </c>
      <c r="D2902" s="25">
        <v>778624.22999999975</v>
      </c>
      <c r="E2902" s="25">
        <v>709856.50000000012</v>
      </c>
      <c r="F2902" s="21">
        <v>0</v>
      </c>
      <c r="G2902" s="22">
        <f t="shared" si="45"/>
        <v>68767.729999999632</v>
      </c>
      <c r="H2902" s="21">
        <v>0</v>
      </c>
      <c r="I2902" s="21">
        <v>0</v>
      </c>
    </row>
    <row r="2903" spans="1:9" ht="15" x14ac:dyDescent="0.25">
      <c r="A2903" s="24" t="s">
        <v>3252</v>
      </c>
      <c r="B2903" s="20">
        <v>0</v>
      </c>
      <c r="C2903" s="21">
        <v>0</v>
      </c>
      <c r="D2903" s="25">
        <v>486829.14999999985</v>
      </c>
      <c r="E2903" s="25">
        <v>468081.97</v>
      </c>
      <c r="F2903" s="21">
        <v>0</v>
      </c>
      <c r="G2903" s="22">
        <f t="shared" si="45"/>
        <v>18747.179999999877</v>
      </c>
      <c r="H2903" s="21">
        <v>0</v>
      </c>
      <c r="I2903" s="21">
        <v>0</v>
      </c>
    </row>
    <row r="2904" spans="1:9" ht="15" x14ac:dyDescent="0.25">
      <c r="A2904" s="24" t="s">
        <v>3253</v>
      </c>
      <c r="B2904" s="20">
        <v>0</v>
      </c>
      <c r="C2904" s="21">
        <v>0</v>
      </c>
      <c r="D2904" s="25">
        <v>281148.83</v>
      </c>
      <c r="E2904" s="25">
        <v>256796.02</v>
      </c>
      <c r="F2904" s="21">
        <v>0</v>
      </c>
      <c r="G2904" s="22">
        <f t="shared" si="45"/>
        <v>24352.810000000027</v>
      </c>
      <c r="H2904" s="21">
        <v>0</v>
      </c>
      <c r="I2904" s="21">
        <v>0</v>
      </c>
    </row>
    <row r="2905" spans="1:9" ht="15" x14ac:dyDescent="0.25">
      <c r="A2905" s="24" t="s">
        <v>3254</v>
      </c>
      <c r="B2905" s="20">
        <v>0</v>
      </c>
      <c r="C2905" s="21">
        <v>0</v>
      </c>
      <c r="D2905" s="25">
        <v>336053.57000000007</v>
      </c>
      <c r="E2905" s="25">
        <v>303209</v>
      </c>
      <c r="F2905" s="21">
        <v>0</v>
      </c>
      <c r="G2905" s="22">
        <f t="shared" si="45"/>
        <v>32844.570000000065</v>
      </c>
      <c r="H2905" s="21">
        <v>0</v>
      </c>
      <c r="I2905" s="21">
        <v>0</v>
      </c>
    </row>
    <row r="2906" spans="1:9" ht="15" x14ac:dyDescent="0.25">
      <c r="A2906" s="24" t="s">
        <v>3255</v>
      </c>
      <c r="B2906" s="20">
        <v>0</v>
      </c>
      <c r="C2906" s="21">
        <v>0</v>
      </c>
      <c r="D2906" s="25">
        <v>78936.33</v>
      </c>
      <c r="E2906" s="25">
        <v>67229.930000000008</v>
      </c>
      <c r="F2906" s="21">
        <v>0</v>
      </c>
      <c r="G2906" s="22">
        <f t="shared" si="45"/>
        <v>11706.399999999994</v>
      </c>
      <c r="H2906" s="21">
        <v>0</v>
      </c>
      <c r="I2906" s="21">
        <v>0</v>
      </c>
    </row>
    <row r="2907" spans="1:9" ht="15" x14ac:dyDescent="0.25">
      <c r="A2907" s="24" t="s">
        <v>3256</v>
      </c>
      <c r="B2907" s="20">
        <v>0</v>
      </c>
      <c r="C2907" s="21">
        <v>0</v>
      </c>
      <c r="D2907" s="25">
        <v>101302.40000000001</v>
      </c>
      <c r="E2907" s="25">
        <v>50253.599999999991</v>
      </c>
      <c r="F2907" s="21">
        <v>0</v>
      </c>
      <c r="G2907" s="22">
        <f t="shared" si="45"/>
        <v>51048.800000000017</v>
      </c>
      <c r="H2907" s="21">
        <v>0</v>
      </c>
      <c r="I2907" s="21">
        <v>0</v>
      </c>
    </row>
    <row r="2908" spans="1:9" ht="15" x14ac:dyDescent="0.25">
      <c r="A2908" s="24" t="s">
        <v>3257</v>
      </c>
      <c r="B2908" s="20">
        <v>0</v>
      </c>
      <c r="C2908" s="21">
        <v>0</v>
      </c>
      <c r="D2908" s="25">
        <v>576283.69999999972</v>
      </c>
      <c r="E2908" s="25">
        <v>321582.23000000004</v>
      </c>
      <c r="F2908" s="21">
        <v>0</v>
      </c>
      <c r="G2908" s="22">
        <f t="shared" si="45"/>
        <v>254701.46999999968</v>
      </c>
      <c r="H2908" s="21">
        <v>0</v>
      </c>
      <c r="I2908" s="21">
        <v>0</v>
      </c>
    </row>
    <row r="2909" spans="1:9" ht="15" x14ac:dyDescent="0.25">
      <c r="A2909" s="24" t="s">
        <v>3258</v>
      </c>
      <c r="B2909" s="20">
        <v>0</v>
      </c>
      <c r="C2909" s="21">
        <v>0</v>
      </c>
      <c r="D2909" s="25">
        <v>269348.75</v>
      </c>
      <c r="E2909" s="25">
        <v>177061.69999999998</v>
      </c>
      <c r="F2909" s="21">
        <v>0</v>
      </c>
      <c r="G2909" s="22">
        <f t="shared" si="45"/>
        <v>92287.050000000017</v>
      </c>
      <c r="H2909" s="21">
        <v>0</v>
      </c>
      <c r="I2909" s="21">
        <v>0</v>
      </c>
    </row>
    <row r="2910" spans="1:9" ht="15" x14ac:dyDescent="0.25">
      <c r="A2910" s="24" t="s">
        <v>3259</v>
      </c>
      <c r="B2910" s="20">
        <v>0</v>
      </c>
      <c r="C2910" s="21">
        <v>0</v>
      </c>
      <c r="D2910" s="25">
        <v>559445.67000000004</v>
      </c>
      <c r="E2910" s="25">
        <v>414882.36000000004</v>
      </c>
      <c r="F2910" s="21">
        <v>0</v>
      </c>
      <c r="G2910" s="22">
        <f t="shared" si="45"/>
        <v>144563.31</v>
      </c>
      <c r="H2910" s="21">
        <v>0</v>
      </c>
      <c r="I2910" s="21">
        <v>0</v>
      </c>
    </row>
    <row r="2911" spans="1:9" ht="15" x14ac:dyDescent="0.25">
      <c r="A2911" s="24" t="s">
        <v>3260</v>
      </c>
      <c r="B2911" s="20">
        <v>0</v>
      </c>
      <c r="C2911" s="21">
        <v>0</v>
      </c>
      <c r="D2911" s="25">
        <v>313719.74</v>
      </c>
      <c r="E2911" s="25">
        <v>174818.2</v>
      </c>
      <c r="F2911" s="21">
        <v>0</v>
      </c>
      <c r="G2911" s="22">
        <f t="shared" si="45"/>
        <v>138901.53999999998</v>
      </c>
      <c r="H2911" s="21">
        <v>0</v>
      </c>
      <c r="I2911" s="21">
        <v>0</v>
      </c>
    </row>
    <row r="2912" spans="1:9" ht="15" x14ac:dyDescent="0.25">
      <c r="A2912" s="24" t="s">
        <v>3261</v>
      </c>
      <c r="B2912" s="20">
        <v>0</v>
      </c>
      <c r="C2912" s="21">
        <v>0</v>
      </c>
      <c r="D2912" s="25">
        <v>788979.3600000001</v>
      </c>
      <c r="E2912" s="25">
        <v>420791.65999999992</v>
      </c>
      <c r="F2912" s="21">
        <v>0</v>
      </c>
      <c r="G2912" s="22">
        <f t="shared" si="45"/>
        <v>368187.70000000019</v>
      </c>
      <c r="H2912" s="21">
        <v>0</v>
      </c>
      <c r="I2912" s="21">
        <v>0</v>
      </c>
    </row>
    <row r="2913" spans="1:9" ht="15" x14ac:dyDescent="0.25">
      <c r="A2913" s="24" t="s">
        <v>3262</v>
      </c>
      <c r="B2913" s="20">
        <v>0</v>
      </c>
      <c r="C2913" s="21">
        <v>0</v>
      </c>
      <c r="D2913" s="25">
        <v>732417.47000000009</v>
      </c>
      <c r="E2913" s="25">
        <v>429516.83999999991</v>
      </c>
      <c r="F2913" s="21">
        <v>0</v>
      </c>
      <c r="G2913" s="22">
        <f t="shared" si="45"/>
        <v>302900.63000000018</v>
      </c>
      <c r="H2913" s="21">
        <v>0</v>
      </c>
      <c r="I2913" s="21">
        <v>0</v>
      </c>
    </row>
    <row r="2914" spans="1:9" ht="15" x14ac:dyDescent="0.25">
      <c r="A2914" s="24" t="s">
        <v>3263</v>
      </c>
      <c r="B2914" s="20">
        <v>0</v>
      </c>
      <c r="C2914" s="21">
        <v>0</v>
      </c>
      <c r="D2914" s="25">
        <v>158458.6</v>
      </c>
      <c r="E2914" s="25">
        <v>41715.699999999997</v>
      </c>
      <c r="F2914" s="21">
        <v>0</v>
      </c>
      <c r="G2914" s="22">
        <f t="shared" si="45"/>
        <v>116742.90000000001</v>
      </c>
      <c r="H2914" s="21">
        <v>0</v>
      </c>
      <c r="I2914" s="21">
        <v>0</v>
      </c>
    </row>
    <row r="2915" spans="1:9" ht="15" x14ac:dyDescent="0.25">
      <c r="A2915" s="24" t="s">
        <v>3264</v>
      </c>
      <c r="B2915" s="20">
        <v>0</v>
      </c>
      <c r="C2915" s="21">
        <v>0</v>
      </c>
      <c r="D2915" s="25">
        <v>1009988.5999999996</v>
      </c>
      <c r="E2915" s="25">
        <v>445654.12000000011</v>
      </c>
      <c r="F2915" s="21">
        <v>0</v>
      </c>
      <c r="G2915" s="22">
        <f t="shared" si="45"/>
        <v>564334.47999999952</v>
      </c>
      <c r="H2915" s="21">
        <v>0</v>
      </c>
      <c r="I2915" s="21">
        <v>0</v>
      </c>
    </row>
    <row r="2916" spans="1:9" ht="15" x14ac:dyDescent="0.25">
      <c r="A2916" s="24" t="s">
        <v>3265</v>
      </c>
      <c r="B2916" s="20">
        <v>0</v>
      </c>
      <c r="C2916" s="21">
        <v>0</v>
      </c>
      <c r="D2916" s="25">
        <v>573673.20000000007</v>
      </c>
      <c r="E2916" s="25">
        <v>401821.4800000001</v>
      </c>
      <c r="F2916" s="21">
        <v>0</v>
      </c>
      <c r="G2916" s="22">
        <f t="shared" si="45"/>
        <v>171851.71999999997</v>
      </c>
      <c r="H2916" s="21">
        <v>0</v>
      </c>
      <c r="I2916" s="21">
        <v>0</v>
      </c>
    </row>
    <row r="2917" spans="1:9" ht="15" x14ac:dyDescent="0.25">
      <c r="A2917" s="24" t="s">
        <v>3266</v>
      </c>
      <c r="B2917" s="20">
        <v>0</v>
      </c>
      <c r="C2917" s="21">
        <v>0</v>
      </c>
      <c r="D2917" s="25">
        <v>1103222.8699999996</v>
      </c>
      <c r="E2917" s="25">
        <v>701988.29999999958</v>
      </c>
      <c r="F2917" s="21">
        <v>0</v>
      </c>
      <c r="G2917" s="22">
        <f t="shared" si="45"/>
        <v>401234.57000000007</v>
      </c>
      <c r="H2917" s="21">
        <v>0</v>
      </c>
      <c r="I2917" s="21">
        <v>0</v>
      </c>
    </row>
    <row r="2918" spans="1:9" ht="15" x14ac:dyDescent="0.25">
      <c r="A2918" s="24" t="s">
        <v>3267</v>
      </c>
      <c r="B2918" s="20">
        <v>0</v>
      </c>
      <c r="C2918" s="21">
        <v>0</v>
      </c>
      <c r="D2918" s="25">
        <v>754929.99999999965</v>
      </c>
      <c r="E2918" s="25">
        <v>538766.99999999988</v>
      </c>
      <c r="F2918" s="21">
        <v>0</v>
      </c>
      <c r="G2918" s="22">
        <f t="shared" si="45"/>
        <v>216162.99999999977</v>
      </c>
      <c r="H2918" s="21">
        <v>0</v>
      </c>
      <c r="I2918" s="21">
        <v>0</v>
      </c>
    </row>
    <row r="2919" spans="1:9" ht="15" x14ac:dyDescent="0.25">
      <c r="A2919" s="24" t="s">
        <v>3268</v>
      </c>
      <c r="B2919" s="20">
        <v>0</v>
      </c>
      <c r="C2919" s="21">
        <v>0</v>
      </c>
      <c r="D2919" s="25">
        <v>973667.7</v>
      </c>
      <c r="E2919" s="25">
        <v>753338.49999999988</v>
      </c>
      <c r="F2919" s="21">
        <v>0</v>
      </c>
      <c r="G2919" s="22">
        <f t="shared" si="45"/>
        <v>220329.20000000007</v>
      </c>
      <c r="H2919" s="21">
        <v>0</v>
      </c>
      <c r="I2919" s="21">
        <v>0</v>
      </c>
    </row>
    <row r="2920" spans="1:9" ht="15" x14ac:dyDescent="0.25">
      <c r="A2920" s="24" t="s">
        <v>3269</v>
      </c>
      <c r="B2920" s="20">
        <v>0</v>
      </c>
      <c r="C2920" s="21">
        <v>0</v>
      </c>
      <c r="D2920" s="25">
        <v>270746.56</v>
      </c>
      <c r="E2920" s="25">
        <v>109386.84000000001</v>
      </c>
      <c r="F2920" s="21">
        <v>0</v>
      </c>
      <c r="G2920" s="22">
        <f t="shared" si="45"/>
        <v>161359.71999999997</v>
      </c>
      <c r="H2920" s="21">
        <v>0</v>
      </c>
      <c r="I2920" s="21">
        <v>0</v>
      </c>
    </row>
    <row r="2921" spans="1:9" ht="15" x14ac:dyDescent="0.25">
      <c r="A2921" s="24" t="s">
        <v>3270</v>
      </c>
      <c r="B2921" s="20">
        <v>0</v>
      </c>
      <c r="C2921" s="21">
        <v>0</v>
      </c>
      <c r="D2921" s="25">
        <v>303655.8</v>
      </c>
      <c r="E2921" s="25">
        <v>158599.80000000002</v>
      </c>
      <c r="F2921" s="21">
        <v>0</v>
      </c>
      <c r="G2921" s="22">
        <f t="shared" si="45"/>
        <v>145055.99999999997</v>
      </c>
      <c r="H2921" s="21">
        <v>0</v>
      </c>
      <c r="I2921" s="21">
        <v>0</v>
      </c>
    </row>
    <row r="2922" spans="1:9" ht="15" x14ac:dyDescent="0.25">
      <c r="A2922" s="24" t="s">
        <v>3271</v>
      </c>
      <c r="B2922" s="20">
        <v>0</v>
      </c>
      <c r="C2922" s="21">
        <v>0</v>
      </c>
      <c r="D2922" s="25">
        <v>289926.53000000003</v>
      </c>
      <c r="E2922" s="25">
        <v>125201.43</v>
      </c>
      <c r="F2922" s="21">
        <v>0</v>
      </c>
      <c r="G2922" s="22">
        <f t="shared" si="45"/>
        <v>164725.10000000003</v>
      </c>
      <c r="H2922" s="21">
        <v>0</v>
      </c>
      <c r="I2922" s="21">
        <v>0</v>
      </c>
    </row>
    <row r="2923" spans="1:9" ht="15" x14ac:dyDescent="0.25">
      <c r="A2923" s="24" t="s">
        <v>3272</v>
      </c>
      <c r="B2923" s="20">
        <v>0</v>
      </c>
      <c r="C2923" s="21">
        <v>0</v>
      </c>
      <c r="D2923" s="25">
        <v>95681.600000000006</v>
      </c>
      <c r="E2923" s="25">
        <v>85607.9</v>
      </c>
      <c r="F2923" s="21">
        <v>0</v>
      </c>
      <c r="G2923" s="22">
        <f t="shared" si="45"/>
        <v>10073.700000000012</v>
      </c>
      <c r="H2923" s="21">
        <v>0</v>
      </c>
      <c r="I2923" s="21">
        <v>0</v>
      </c>
    </row>
    <row r="2924" spans="1:9" ht="15" x14ac:dyDescent="0.25">
      <c r="A2924" s="24" t="s">
        <v>3273</v>
      </c>
      <c r="B2924" s="20">
        <v>0</v>
      </c>
      <c r="C2924" s="21">
        <v>0</v>
      </c>
      <c r="D2924" s="25">
        <v>248126.59000000003</v>
      </c>
      <c r="E2924" s="25">
        <v>179796.89</v>
      </c>
      <c r="F2924" s="21">
        <v>0</v>
      </c>
      <c r="G2924" s="22">
        <f t="shared" si="45"/>
        <v>68329.700000000012</v>
      </c>
      <c r="H2924" s="21">
        <v>0</v>
      </c>
      <c r="I2924" s="21">
        <v>0</v>
      </c>
    </row>
    <row r="2925" spans="1:9" ht="15" x14ac:dyDescent="0.25">
      <c r="A2925" s="24" t="s">
        <v>3274</v>
      </c>
      <c r="B2925" s="20">
        <v>0</v>
      </c>
      <c r="C2925" s="21">
        <v>0</v>
      </c>
      <c r="D2925" s="25">
        <v>264299.99000000005</v>
      </c>
      <c r="E2925" s="25">
        <v>179439.30000000002</v>
      </c>
      <c r="F2925" s="21">
        <v>0</v>
      </c>
      <c r="G2925" s="22">
        <f t="shared" si="45"/>
        <v>84860.690000000031</v>
      </c>
      <c r="H2925" s="21">
        <v>0</v>
      </c>
      <c r="I2925" s="21">
        <v>0</v>
      </c>
    </row>
    <row r="2926" spans="1:9" ht="15" x14ac:dyDescent="0.25">
      <c r="A2926" s="24" t="s">
        <v>3275</v>
      </c>
      <c r="B2926" s="20">
        <v>0</v>
      </c>
      <c r="C2926" s="21">
        <v>0</v>
      </c>
      <c r="D2926" s="25">
        <v>247912.36000000002</v>
      </c>
      <c r="E2926" s="25">
        <v>208936.63000000003</v>
      </c>
      <c r="F2926" s="21">
        <v>0</v>
      </c>
      <c r="G2926" s="22">
        <f t="shared" si="45"/>
        <v>38975.729999999981</v>
      </c>
      <c r="H2926" s="21">
        <v>0</v>
      </c>
      <c r="I2926" s="21">
        <v>0</v>
      </c>
    </row>
    <row r="2927" spans="1:9" ht="15" x14ac:dyDescent="0.25">
      <c r="A2927" s="24" t="s">
        <v>3276</v>
      </c>
      <c r="B2927" s="20">
        <v>0</v>
      </c>
      <c r="C2927" s="21">
        <v>0</v>
      </c>
      <c r="D2927" s="25">
        <v>119121.53000000001</v>
      </c>
      <c r="E2927" s="25">
        <v>30459.1</v>
      </c>
      <c r="F2927" s="21">
        <v>0</v>
      </c>
      <c r="G2927" s="22">
        <f t="shared" si="45"/>
        <v>88662.430000000022</v>
      </c>
      <c r="H2927" s="21">
        <v>0</v>
      </c>
      <c r="I2927" s="21">
        <v>0</v>
      </c>
    </row>
    <row r="2928" spans="1:9" ht="15" x14ac:dyDescent="0.25">
      <c r="A2928" s="24" t="s">
        <v>3277</v>
      </c>
      <c r="B2928" s="20">
        <v>0</v>
      </c>
      <c r="C2928" s="21">
        <v>0</v>
      </c>
      <c r="D2928" s="25">
        <v>10986.5</v>
      </c>
      <c r="E2928" s="25">
        <v>0</v>
      </c>
      <c r="F2928" s="21">
        <v>0</v>
      </c>
      <c r="G2928" s="22">
        <f t="shared" si="45"/>
        <v>10986.5</v>
      </c>
      <c r="H2928" s="21">
        <v>0</v>
      </c>
      <c r="I2928" s="21">
        <v>0</v>
      </c>
    </row>
    <row r="2929" spans="1:9" ht="15" x14ac:dyDescent="0.25">
      <c r="A2929" s="24" t="s">
        <v>3278</v>
      </c>
      <c r="B2929" s="20">
        <v>0</v>
      </c>
      <c r="C2929" s="21">
        <v>0</v>
      </c>
      <c r="D2929" s="25">
        <v>484101.7</v>
      </c>
      <c r="E2929" s="25">
        <v>285889.99999999994</v>
      </c>
      <c r="F2929" s="21">
        <v>0</v>
      </c>
      <c r="G2929" s="22">
        <f t="shared" si="45"/>
        <v>198211.70000000007</v>
      </c>
      <c r="H2929" s="21">
        <v>0</v>
      </c>
      <c r="I2929" s="21">
        <v>0</v>
      </c>
    </row>
    <row r="2930" spans="1:9" ht="15" x14ac:dyDescent="0.25">
      <c r="A2930" s="24" t="s">
        <v>3279</v>
      </c>
      <c r="B2930" s="20">
        <v>0</v>
      </c>
      <c r="C2930" s="21">
        <v>0</v>
      </c>
      <c r="D2930" s="25">
        <v>102733.90000000001</v>
      </c>
      <c r="E2930" s="25">
        <v>91477.400000000009</v>
      </c>
      <c r="F2930" s="21">
        <v>0</v>
      </c>
      <c r="G2930" s="22">
        <f t="shared" si="45"/>
        <v>11256.5</v>
      </c>
      <c r="H2930" s="21">
        <v>0</v>
      </c>
      <c r="I2930" s="21">
        <v>0</v>
      </c>
    </row>
    <row r="2931" spans="1:9" ht="15" x14ac:dyDescent="0.25">
      <c r="A2931" s="24" t="s">
        <v>3280</v>
      </c>
      <c r="B2931" s="20">
        <v>0</v>
      </c>
      <c r="C2931" s="21">
        <v>0</v>
      </c>
      <c r="D2931" s="25">
        <v>265526.10000000003</v>
      </c>
      <c r="E2931" s="25">
        <v>135353.70000000001</v>
      </c>
      <c r="F2931" s="21">
        <v>0</v>
      </c>
      <c r="G2931" s="22">
        <f t="shared" si="45"/>
        <v>130172.40000000002</v>
      </c>
      <c r="H2931" s="21">
        <v>0</v>
      </c>
      <c r="I2931" s="21">
        <v>0</v>
      </c>
    </row>
    <row r="2932" spans="1:9" ht="15" x14ac:dyDescent="0.25">
      <c r="A2932" s="24" t="s">
        <v>3281</v>
      </c>
      <c r="B2932" s="20">
        <v>0</v>
      </c>
      <c r="C2932" s="21">
        <v>0</v>
      </c>
      <c r="D2932" s="25">
        <v>599205.60000000009</v>
      </c>
      <c r="E2932" s="25">
        <v>437285.29999999993</v>
      </c>
      <c r="F2932" s="21">
        <v>0</v>
      </c>
      <c r="G2932" s="22">
        <f t="shared" si="45"/>
        <v>161920.30000000016</v>
      </c>
      <c r="H2932" s="21">
        <v>0</v>
      </c>
      <c r="I2932" s="21">
        <v>0</v>
      </c>
    </row>
    <row r="2933" spans="1:9" ht="15" x14ac:dyDescent="0.25">
      <c r="A2933" s="24" t="s">
        <v>3282</v>
      </c>
      <c r="B2933" s="20">
        <v>0</v>
      </c>
      <c r="C2933" s="21">
        <v>0</v>
      </c>
      <c r="D2933" s="25">
        <v>347921.09999999992</v>
      </c>
      <c r="E2933" s="25">
        <v>156529.10000000003</v>
      </c>
      <c r="F2933" s="21">
        <v>0</v>
      </c>
      <c r="G2933" s="22">
        <f t="shared" si="45"/>
        <v>191391.99999999988</v>
      </c>
      <c r="H2933" s="21">
        <v>0</v>
      </c>
      <c r="I2933" s="21">
        <v>0</v>
      </c>
    </row>
    <row r="2934" spans="1:9" ht="15" x14ac:dyDescent="0.25">
      <c r="A2934" s="24" t="s">
        <v>3283</v>
      </c>
      <c r="B2934" s="20">
        <v>0</v>
      </c>
      <c r="C2934" s="21">
        <v>0</v>
      </c>
      <c r="D2934" s="25">
        <v>514189.80000000005</v>
      </c>
      <c r="E2934" s="25">
        <v>334506.40000000002</v>
      </c>
      <c r="F2934" s="21">
        <v>0</v>
      </c>
      <c r="G2934" s="22">
        <f t="shared" si="45"/>
        <v>179683.40000000002</v>
      </c>
      <c r="H2934" s="21">
        <v>0</v>
      </c>
      <c r="I2934" s="21">
        <v>0</v>
      </c>
    </row>
    <row r="2935" spans="1:9" ht="15" x14ac:dyDescent="0.25">
      <c r="A2935" s="24" t="s">
        <v>3284</v>
      </c>
      <c r="B2935" s="20">
        <v>0</v>
      </c>
      <c r="C2935" s="21">
        <v>0</v>
      </c>
      <c r="D2935" s="25">
        <v>9323.5</v>
      </c>
      <c r="E2935" s="25">
        <v>9323.5</v>
      </c>
      <c r="F2935" s="21">
        <v>0</v>
      </c>
      <c r="G2935" s="22">
        <f t="shared" si="45"/>
        <v>0</v>
      </c>
      <c r="H2935" s="21">
        <v>0</v>
      </c>
      <c r="I2935" s="21">
        <v>0</v>
      </c>
    </row>
    <row r="2936" spans="1:9" ht="15" x14ac:dyDescent="0.25">
      <c r="A2936" s="24" t="s">
        <v>3285</v>
      </c>
      <c r="B2936" s="20">
        <v>0</v>
      </c>
      <c r="C2936" s="21">
        <v>0</v>
      </c>
      <c r="D2936" s="25">
        <v>27090</v>
      </c>
      <c r="E2936" s="25">
        <v>15546.3</v>
      </c>
      <c r="F2936" s="21">
        <v>0</v>
      </c>
      <c r="G2936" s="22">
        <f t="shared" si="45"/>
        <v>11543.7</v>
      </c>
      <c r="H2936" s="21">
        <v>0</v>
      </c>
      <c r="I2936" s="21">
        <v>0</v>
      </c>
    </row>
    <row r="2937" spans="1:9" ht="15" x14ac:dyDescent="0.25">
      <c r="A2937" s="24" t="s">
        <v>3286</v>
      </c>
      <c r="B2937" s="20">
        <v>0</v>
      </c>
      <c r="C2937" s="21">
        <v>0</v>
      </c>
      <c r="D2937" s="25">
        <v>38569.399999999994</v>
      </c>
      <c r="E2937" s="25">
        <v>25364.199999999997</v>
      </c>
      <c r="F2937" s="21">
        <v>0</v>
      </c>
      <c r="G2937" s="22">
        <f t="shared" si="45"/>
        <v>13205.199999999997</v>
      </c>
      <c r="H2937" s="21">
        <v>0</v>
      </c>
      <c r="I2937" s="21">
        <v>0</v>
      </c>
    </row>
    <row r="2938" spans="1:9" ht="15" x14ac:dyDescent="0.25">
      <c r="A2938" s="24" t="s">
        <v>3287</v>
      </c>
      <c r="B2938" s="20">
        <v>0</v>
      </c>
      <c r="C2938" s="21">
        <v>0</v>
      </c>
      <c r="D2938" s="25">
        <v>63348.2</v>
      </c>
      <c r="E2938" s="25">
        <v>23789.5</v>
      </c>
      <c r="F2938" s="21">
        <v>0</v>
      </c>
      <c r="G2938" s="22">
        <f t="shared" si="45"/>
        <v>39558.699999999997</v>
      </c>
      <c r="H2938" s="21">
        <v>0</v>
      </c>
      <c r="I2938" s="21">
        <v>0</v>
      </c>
    </row>
    <row r="2939" spans="1:9" ht="15" x14ac:dyDescent="0.25">
      <c r="A2939" s="24" t="s">
        <v>3288</v>
      </c>
      <c r="B2939" s="20">
        <v>0</v>
      </c>
      <c r="C2939" s="21">
        <v>0</v>
      </c>
      <c r="D2939" s="25">
        <v>63168.9</v>
      </c>
      <c r="E2939" s="25">
        <v>29783.5</v>
      </c>
      <c r="F2939" s="21">
        <v>0</v>
      </c>
      <c r="G2939" s="22">
        <f t="shared" si="45"/>
        <v>33385.4</v>
      </c>
      <c r="H2939" s="21">
        <v>0</v>
      </c>
      <c r="I2939" s="21">
        <v>0</v>
      </c>
    </row>
    <row r="2940" spans="1:9" ht="15" x14ac:dyDescent="0.25">
      <c r="A2940" s="24" t="s">
        <v>3289</v>
      </c>
      <c r="B2940" s="20">
        <v>0</v>
      </c>
      <c r="C2940" s="21">
        <v>0</v>
      </c>
      <c r="D2940" s="25">
        <v>65176.099999999991</v>
      </c>
      <c r="E2940" s="25">
        <v>39203.699999999997</v>
      </c>
      <c r="F2940" s="21">
        <v>0</v>
      </c>
      <c r="G2940" s="22">
        <f t="shared" si="45"/>
        <v>25972.399999999994</v>
      </c>
      <c r="H2940" s="21">
        <v>0</v>
      </c>
      <c r="I2940" s="21">
        <v>0</v>
      </c>
    </row>
    <row r="2941" spans="1:9" ht="15" x14ac:dyDescent="0.25">
      <c r="A2941" s="24" t="s">
        <v>3290</v>
      </c>
      <c r="B2941" s="20">
        <v>0</v>
      </c>
      <c r="C2941" s="21">
        <v>0</v>
      </c>
      <c r="D2941" s="25">
        <v>79998.5</v>
      </c>
      <c r="E2941" s="25">
        <v>29651.9</v>
      </c>
      <c r="F2941" s="21">
        <v>0</v>
      </c>
      <c r="G2941" s="22">
        <f t="shared" si="45"/>
        <v>50346.6</v>
      </c>
      <c r="H2941" s="21">
        <v>0</v>
      </c>
      <c r="I2941" s="21">
        <v>0</v>
      </c>
    </row>
    <row r="2942" spans="1:9" ht="15" x14ac:dyDescent="0.25">
      <c r="A2942" s="24" t="s">
        <v>3291</v>
      </c>
      <c r="B2942" s="20">
        <v>0</v>
      </c>
      <c r="C2942" s="21">
        <v>0</v>
      </c>
      <c r="D2942" s="25">
        <v>76084</v>
      </c>
      <c r="E2942" s="25">
        <v>36686.800000000003</v>
      </c>
      <c r="F2942" s="21">
        <v>0</v>
      </c>
      <c r="G2942" s="22">
        <f t="shared" si="45"/>
        <v>39397.199999999997</v>
      </c>
      <c r="H2942" s="21">
        <v>0</v>
      </c>
      <c r="I2942" s="21">
        <v>0</v>
      </c>
    </row>
    <row r="2943" spans="1:9" ht="15" x14ac:dyDescent="0.25">
      <c r="A2943" s="24" t="s">
        <v>3292</v>
      </c>
      <c r="B2943" s="20">
        <v>0</v>
      </c>
      <c r="C2943" s="21">
        <v>0</v>
      </c>
      <c r="D2943" s="25">
        <v>1036595.0999999999</v>
      </c>
      <c r="E2943" s="25">
        <v>723865.08999999985</v>
      </c>
      <c r="F2943" s="21">
        <v>0</v>
      </c>
      <c r="G2943" s="22">
        <f t="shared" si="45"/>
        <v>312730.01</v>
      </c>
      <c r="H2943" s="21">
        <v>0</v>
      </c>
      <c r="I2943" s="21">
        <v>0</v>
      </c>
    </row>
    <row r="2944" spans="1:9" ht="15" x14ac:dyDescent="0.25">
      <c r="A2944" s="24" t="s">
        <v>3293</v>
      </c>
      <c r="B2944" s="20">
        <v>0</v>
      </c>
      <c r="C2944" s="21">
        <v>0</v>
      </c>
      <c r="D2944" s="25">
        <v>193280.90000000002</v>
      </c>
      <c r="E2944" s="25">
        <v>79995.199999999997</v>
      </c>
      <c r="F2944" s="21">
        <v>0</v>
      </c>
      <c r="G2944" s="22">
        <f t="shared" si="45"/>
        <v>113285.70000000003</v>
      </c>
      <c r="H2944" s="21">
        <v>0</v>
      </c>
      <c r="I2944" s="21">
        <v>0</v>
      </c>
    </row>
    <row r="2945" spans="1:9" ht="15" x14ac:dyDescent="0.25">
      <c r="A2945" s="24" t="s">
        <v>3294</v>
      </c>
      <c r="B2945" s="20">
        <v>0</v>
      </c>
      <c r="C2945" s="21">
        <v>0</v>
      </c>
      <c r="D2945" s="25">
        <v>246681.70000000004</v>
      </c>
      <c r="E2945" s="25">
        <v>172130.8</v>
      </c>
      <c r="F2945" s="21">
        <v>0</v>
      </c>
      <c r="G2945" s="22">
        <f t="shared" si="45"/>
        <v>74550.900000000052</v>
      </c>
      <c r="H2945" s="21">
        <v>0</v>
      </c>
      <c r="I2945" s="21">
        <v>0</v>
      </c>
    </row>
    <row r="2946" spans="1:9" ht="15" x14ac:dyDescent="0.25">
      <c r="A2946" s="24" t="s">
        <v>3295</v>
      </c>
      <c r="B2946" s="20">
        <v>0</v>
      </c>
      <c r="C2946" s="21">
        <v>0</v>
      </c>
      <c r="D2946" s="25">
        <v>172611.99999999997</v>
      </c>
      <c r="E2946" s="25">
        <v>139197.69999999998</v>
      </c>
      <c r="F2946" s="21">
        <v>0</v>
      </c>
      <c r="G2946" s="22">
        <f t="shared" si="45"/>
        <v>33414.299999999988</v>
      </c>
      <c r="H2946" s="21">
        <v>0</v>
      </c>
      <c r="I2946" s="21">
        <v>0</v>
      </c>
    </row>
    <row r="2947" spans="1:9" ht="15" x14ac:dyDescent="0.25">
      <c r="A2947" s="24" t="s">
        <v>3296</v>
      </c>
      <c r="B2947" s="20">
        <v>0</v>
      </c>
      <c r="C2947" s="21">
        <v>0</v>
      </c>
      <c r="D2947" s="25">
        <v>227411.30000000002</v>
      </c>
      <c r="E2947" s="25">
        <v>180359.8</v>
      </c>
      <c r="F2947" s="21">
        <v>0</v>
      </c>
      <c r="G2947" s="22">
        <f t="shared" ref="G2947:G3010" si="46">D2947-E2947</f>
        <v>47051.500000000029</v>
      </c>
      <c r="H2947" s="21">
        <v>0</v>
      </c>
      <c r="I2947" s="21">
        <v>0</v>
      </c>
    </row>
    <row r="2948" spans="1:9" ht="15" x14ac:dyDescent="0.25">
      <c r="A2948" s="24" t="s">
        <v>3089</v>
      </c>
      <c r="B2948" s="20">
        <v>0</v>
      </c>
      <c r="C2948" s="21">
        <v>0</v>
      </c>
      <c r="D2948" s="25">
        <v>214847.59999999998</v>
      </c>
      <c r="E2948" s="25">
        <v>170084.17</v>
      </c>
      <c r="F2948" s="21">
        <v>0</v>
      </c>
      <c r="G2948" s="22">
        <f t="shared" si="46"/>
        <v>44763.429999999964</v>
      </c>
      <c r="H2948" s="21">
        <v>0</v>
      </c>
      <c r="I2948" s="21">
        <v>0</v>
      </c>
    </row>
    <row r="2949" spans="1:9" ht="15" x14ac:dyDescent="0.25">
      <c r="A2949" s="24" t="s">
        <v>3297</v>
      </c>
      <c r="B2949" s="20">
        <v>0</v>
      </c>
      <c r="C2949" s="21">
        <v>0</v>
      </c>
      <c r="D2949" s="25">
        <v>260607.8</v>
      </c>
      <c r="E2949" s="25">
        <v>236232.5</v>
      </c>
      <c r="F2949" s="21">
        <v>0</v>
      </c>
      <c r="G2949" s="22">
        <f t="shared" si="46"/>
        <v>24375.299999999988</v>
      </c>
      <c r="H2949" s="21">
        <v>0</v>
      </c>
      <c r="I2949" s="21">
        <v>0</v>
      </c>
    </row>
    <row r="2950" spans="1:9" ht="15" x14ac:dyDescent="0.25">
      <c r="A2950" s="24" t="s">
        <v>3298</v>
      </c>
      <c r="B2950" s="20">
        <v>0</v>
      </c>
      <c r="C2950" s="21">
        <v>0</v>
      </c>
      <c r="D2950" s="25">
        <v>230080.24999999997</v>
      </c>
      <c r="E2950" s="25">
        <v>150544.44999999998</v>
      </c>
      <c r="F2950" s="21">
        <v>0</v>
      </c>
      <c r="G2950" s="22">
        <f t="shared" si="46"/>
        <v>79535.799999999988</v>
      </c>
      <c r="H2950" s="21">
        <v>0</v>
      </c>
      <c r="I2950" s="21">
        <v>0</v>
      </c>
    </row>
    <row r="2951" spans="1:9" ht="15" x14ac:dyDescent="0.25">
      <c r="A2951" s="24" t="s">
        <v>3299</v>
      </c>
      <c r="B2951" s="20">
        <v>0</v>
      </c>
      <c r="C2951" s="21">
        <v>0</v>
      </c>
      <c r="D2951" s="25">
        <v>528943.20000000007</v>
      </c>
      <c r="E2951" s="25">
        <v>339619.84000000003</v>
      </c>
      <c r="F2951" s="21">
        <v>0</v>
      </c>
      <c r="G2951" s="22">
        <f t="shared" si="46"/>
        <v>189323.36000000004</v>
      </c>
      <c r="H2951" s="21">
        <v>0</v>
      </c>
      <c r="I2951" s="21">
        <v>0</v>
      </c>
    </row>
    <row r="2952" spans="1:9" ht="15" x14ac:dyDescent="0.25">
      <c r="A2952" s="24" t="s">
        <v>3300</v>
      </c>
      <c r="B2952" s="20">
        <v>0</v>
      </c>
      <c r="C2952" s="21">
        <v>0</v>
      </c>
      <c r="D2952" s="25">
        <v>346263.3</v>
      </c>
      <c r="E2952" s="25">
        <v>210812.49999999997</v>
      </c>
      <c r="F2952" s="21">
        <v>0</v>
      </c>
      <c r="G2952" s="22">
        <f t="shared" si="46"/>
        <v>135450.80000000002</v>
      </c>
      <c r="H2952" s="21">
        <v>0</v>
      </c>
      <c r="I2952" s="21">
        <v>0</v>
      </c>
    </row>
    <row r="2953" spans="1:9" ht="15" x14ac:dyDescent="0.25">
      <c r="A2953" s="24" t="s">
        <v>3301</v>
      </c>
      <c r="B2953" s="20">
        <v>0</v>
      </c>
      <c r="C2953" s="21">
        <v>0</v>
      </c>
      <c r="D2953" s="25">
        <v>268398.90000000002</v>
      </c>
      <c r="E2953" s="25">
        <v>219227.28</v>
      </c>
      <c r="F2953" s="21">
        <v>0</v>
      </c>
      <c r="G2953" s="22">
        <f t="shared" si="46"/>
        <v>49171.620000000024</v>
      </c>
      <c r="H2953" s="21">
        <v>0</v>
      </c>
      <c r="I2953" s="21">
        <v>0</v>
      </c>
    </row>
    <row r="2954" spans="1:9" ht="15" x14ac:dyDescent="0.25">
      <c r="A2954" s="24" t="s">
        <v>3302</v>
      </c>
      <c r="B2954" s="20">
        <v>0</v>
      </c>
      <c r="C2954" s="21">
        <v>0</v>
      </c>
      <c r="D2954" s="25">
        <v>93296.199999999983</v>
      </c>
      <c r="E2954" s="25">
        <v>974</v>
      </c>
      <c r="F2954" s="21">
        <v>0</v>
      </c>
      <c r="G2954" s="22">
        <f t="shared" si="46"/>
        <v>92322.199999999983</v>
      </c>
      <c r="H2954" s="21">
        <v>0</v>
      </c>
      <c r="I2954" s="21">
        <v>0</v>
      </c>
    </row>
    <row r="2955" spans="1:9" ht="15" x14ac:dyDescent="0.25">
      <c r="A2955" s="24" t="s">
        <v>3303</v>
      </c>
      <c r="B2955" s="20">
        <v>0</v>
      </c>
      <c r="C2955" s="21">
        <v>0</v>
      </c>
      <c r="D2955" s="25">
        <v>86811.4</v>
      </c>
      <c r="E2955" s="25">
        <v>24416.300000000003</v>
      </c>
      <c r="F2955" s="21">
        <v>0</v>
      </c>
      <c r="G2955" s="22">
        <f t="shared" si="46"/>
        <v>62395.099999999991</v>
      </c>
      <c r="H2955" s="21">
        <v>0</v>
      </c>
      <c r="I2955" s="21">
        <v>0</v>
      </c>
    </row>
    <row r="2956" spans="1:9" ht="15" x14ac:dyDescent="0.25">
      <c r="A2956" s="24" t="s">
        <v>3304</v>
      </c>
      <c r="B2956" s="20">
        <v>0</v>
      </c>
      <c r="C2956" s="21">
        <v>0</v>
      </c>
      <c r="D2956" s="25">
        <v>96133.3</v>
      </c>
      <c r="E2956" s="25">
        <v>23452.7</v>
      </c>
      <c r="F2956" s="21">
        <v>0</v>
      </c>
      <c r="G2956" s="22">
        <f t="shared" si="46"/>
        <v>72680.600000000006</v>
      </c>
      <c r="H2956" s="21">
        <v>0</v>
      </c>
      <c r="I2956" s="21">
        <v>0</v>
      </c>
    </row>
    <row r="2957" spans="1:9" ht="15" x14ac:dyDescent="0.25">
      <c r="A2957" s="24" t="s">
        <v>3305</v>
      </c>
      <c r="B2957" s="20">
        <v>0</v>
      </c>
      <c r="C2957" s="21">
        <v>0</v>
      </c>
      <c r="D2957" s="25">
        <v>126839.59999999999</v>
      </c>
      <c r="E2957" s="25">
        <v>80698.3</v>
      </c>
      <c r="F2957" s="21">
        <v>0</v>
      </c>
      <c r="G2957" s="22">
        <f t="shared" si="46"/>
        <v>46141.299999999988</v>
      </c>
      <c r="H2957" s="21">
        <v>0</v>
      </c>
      <c r="I2957" s="21">
        <v>0</v>
      </c>
    </row>
    <row r="2958" spans="1:9" ht="15" x14ac:dyDescent="0.25">
      <c r="A2958" s="24" t="s">
        <v>3306</v>
      </c>
      <c r="B2958" s="20">
        <v>0</v>
      </c>
      <c r="C2958" s="21">
        <v>0</v>
      </c>
      <c r="D2958" s="25">
        <v>205506.4</v>
      </c>
      <c r="E2958" s="25">
        <v>76795.899999999994</v>
      </c>
      <c r="F2958" s="21">
        <v>0</v>
      </c>
      <c r="G2958" s="22">
        <f t="shared" si="46"/>
        <v>128710.5</v>
      </c>
      <c r="H2958" s="21">
        <v>0</v>
      </c>
      <c r="I2958" s="21">
        <v>0</v>
      </c>
    </row>
    <row r="2959" spans="1:9" ht="15" x14ac:dyDescent="0.25">
      <c r="A2959" s="24" t="s">
        <v>3307</v>
      </c>
      <c r="B2959" s="20">
        <v>0</v>
      </c>
      <c r="C2959" s="21">
        <v>0</v>
      </c>
      <c r="D2959" s="25">
        <v>113657.7</v>
      </c>
      <c r="E2959" s="25">
        <v>71660.300000000017</v>
      </c>
      <c r="F2959" s="21">
        <v>0</v>
      </c>
      <c r="G2959" s="22">
        <f t="shared" si="46"/>
        <v>41997.39999999998</v>
      </c>
      <c r="H2959" s="21">
        <v>0</v>
      </c>
      <c r="I2959" s="21">
        <v>0</v>
      </c>
    </row>
    <row r="2960" spans="1:9" ht="15" x14ac:dyDescent="0.25">
      <c r="A2960" s="24" t="s">
        <v>3308</v>
      </c>
      <c r="B2960" s="20">
        <v>0</v>
      </c>
      <c r="C2960" s="21">
        <v>0</v>
      </c>
      <c r="D2960" s="25">
        <v>73204.900000000009</v>
      </c>
      <c r="E2960" s="25">
        <v>31644.400000000001</v>
      </c>
      <c r="F2960" s="21">
        <v>0</v>
      </c>
      <c r="G2960" s="22">
        <f t="shared" si="46"/>
        <v>41560.500000000007</v>
      </c>
      <c r="H2960" s="21">
        <v>0</v>
      </c>
      <c r="I2960" s="21">
        <v>0</v>
      </c>
    </row>
    <row r="2961" spans="1:9" ht="15" x14ac:dyDescent="0.25">
      <c r="A2961" s="24" t="s">
        <v>3309</v>
      </c>
      <c r="B2961" s="20">
        <v>0</v>
      </c>
      <c r="C2961" s="21">
        <v>0</v>
      </c>
      <c r="D2961" s="25">
        <v>272207.19999999995</v>
      </c>
      <c r="E2961" s="25">
        <v>201742.7</v>
      </c>
      <c r="F2961" s="21">
        <v>0</v>
      </c>
      <c r="G2961" s="22">
        <f t="shared" si="46"/>
        <v>70464.499999999942</v>
      </c>
      <c r="H2961" s="21">
        <v>0</v>
      </c>
      <c r="I2961" s="21">
        <v>0</v>
      </c>
    </row>
    <row r="2962" spans="1:9" ht="15" x14ac:dyDescent="0.25">
      <c r="A2962" s="24" t="s">
        <v>3310</v>
      </c>
      <c r="B2962" s="20">
        <v>0</v>
      </c>
      <c r="C2962" s="21">
        <v>0</v>
      </c>
      <c r="D2962" s="25">
        <v>398528.1</v>
      </c>
      <c r="E2962" s="25">
        <v>223066.19</v>
      </c>
      <c r="F2962" s="21">
        <v>0</v>
      </c>
      <c r="G2962" s="22">
        <f t="shared" si="46"/>
        <v>175461.90999999997</v>
      </c>
      <c r="H2962" s="21">
        <v>0</v>
      </c>
      <c r="I2962" s="21">
        <v>0</v>
      </c>
    </row>
    <row r="2963" spans="1:9" ht="15" x14ac:dyDescent="0.25">
      <c r="A2963" s="24" t="s">
        <v>3311</v>
      </c>
      <c r="B2963" s="20">
        <v>0</v>
      </c>
      <c r="C2963" s="21">
        <v>0</v>
      </c>
      <c r="D2963" s="25">
        <v>193554.9</v>
      </c>
      <c r="E2963" s="25">
        <v>77589.600000000006</v>
      </c>
      <c r="F2963" s="21">
        <v>0</v>
      </c>
      <c r="G2963" s="22">
        <f t="shared" si="46"/>
        <v>115965.29999999999</v>
      </c>
      <c r="H2963" s="21">
        <v>0</v>
      </c>
      <c r="I2963" s="21">
        <v>0</v>
      </c>
    </row>
    <row r="2964" spans="1:9" ht="15" x14ac:dyDescent="0.25">
      <c r="A2964" s="24" t="s">
        <v>3312</v>
      </c>
      <c r="B2964" s="20">
        <v>0</v>
      </c>
      <c r="C2964" s="21">
        <v>0</v>
      </c>
      <c r="D2964" s="25">
        <v>414347.60000000003</v>
      </c>
      <c r="E2964" s="25">
        <v>290716.5</v>
      </c>
      <c r="F2964" s="21">
        <v>0</v>
      </c>
      <c r="G2964" s="22">
        <f t="shared" si="46"/>
        <v>123631.10000000003</v>
      </c>
      <c r="H2964" s="21">
        <v>0</v>
      </c>
      <c r="I2964" s="21">
        <v>0</v>
      </c>
    </row>
    <row r="2965" spans="1:9" ht="15" x14ac:dyDescent="0.25">
      <c r="A2965" s="24" t="s">
        <v>3313</v>
      </c>
      <c r="B2965" s="20">
        <v>0</v>
      </c>
      <c r="C2965" s="21">
        <v>0</v>
      </c>
      <c r="D2965" s="25">
        <v>620958.20000000007</v>
      </c>
      <c r="E2965" s="25">
        <v>362597.67</v>
      </c>
      <c r="F2965" s="21">
        <v>0</v>
      </c>
      <c r="G2965" s="22">
        <f t="shared" si="46"/>
        <v>258360.53000000009</v>
      </c>
      <c r="H2965" s="21">
        <v>0</v>
      </c>
      <c r="I2965" s="21">
        <v>0</v>
      </c>
    </row>
    <row r="2966" spans="1:9" ht="15" x14ac:dyDescent="0.25">
      <c r="A2966" s="24" t="s">
        <v>3314</v>
      </c>
      <c r="B2966" s="20">
        <v>0</v>
      </c>
      <c r="C2966" s="21">
        <v>0</v>
      </c>
      <c r="D2966" s="25">
        <v>12017.5</v>
      </c>
      <c r="E2966" s="25">
        <v>0</v>
      </c>
      <c r="F2966" s="21">
        <v>0</v>
      </c>
      <c r="G2966" s="22">
        <f t="shared" si="46"/>
        <v>12017.5</v>
      </c>
      <c r="H2966" s="21">
        <v>0</v>
      </c>
      <c r="I2966" s="21">
        <v>0</v>
      </c>
    </row>
    <row r="2967" spans="1:9" ht="15" x14ac:dyDescent="0.25">
      <c r="A2967" s="24" t="s">
        <v>3315</v>
      </c>
      <c r="B2967" s="20">
        <v>0</v>
      </c>
      <c r="C2967" s="21">
        <v>0</v>
      </c>
      <c r="D2967" s="25">
        <v>84304.33</v>
      </c>
      <c r="E2967" s="25">
        <v>35934.639999999999</v>
      </c>
      <c r="F2967" s="21">
        <v>0</v>
      </c>
      <c r="G2967" s="22">
        <f t="shared" si="46"/>
        <v>48369.69</v>
      </c>
      <c r="H2967" s="21">
        <v>0</v>
      </c>
      <c r="I2967" s="21">
        <v>0</v>
      </c>
    </row>
    <row r="2968" spans="1:9" ht="15" x14ac:dyDescent="0.25">
      <c r="A2968" s="24" t="s">
        <v>3316</v>
      </c>
      <c r="B2968" s="20">
        <v>0</v>
      </c>
      <c r="C2968" s="21">
        <v>0</v>
      </c>
      <c r="D2968" s="25">
        <v>106419.29999999999</v>
      </c>
      <c r="E2968" s="25">
        <v>43992.700000000004</v>
      </c>
      <c r="F2968" s="21">
        <v>0</v>
      </c>
      <c r="G2968" s="22">
        <f t="shared" si="46"/>
        <v>62426.599999999984</v>
      </c>
      <c r="H2968" s="21">
        <v>0</v>
      </c>
      <c r="I2968" s="21">
        <v>0</v>
      </c>
    </row>
    <row r="2969" spans="1:9" ht="15" x14ac:dyDescent="0.25">
      <c r="A2969" s="24" t="s">
        <v>3317</v>
      </c>
      <c r="B2969" s="20">
        <v>0</v>
      </c>
      <c r="C2969" s="21">
        <v>0</v>
      </c>
      <c r="D2969" s="25">
        <v>242145.52</v>
      </c>
      <c r="E2969" s="25">
        <v>138001.60000000001</v>
      </c>
      <c r="F2969" s="21">
        <v>0</v>
      </c>
      <c r="G2969" s="22">
        <f t="shared" si="46"/>
        <v>104143.91999999998</v>
      </c>
      <c r="H2969" s="21">
        <v>0</v>
      </c>
      <c r="I2969" s="21">
        <v>0</v>
      </c>
    </row>
    <row r="2970" spans="1:9" ht="15" x14ac:dyDescent="0.25">
      <c r="A2970" s="24" t="s">
        <v>3318</v>
      </c>
      <c r="B2970" s="20">
        <v>0</v>
      </c>
      <c r="C2970" s="21">
        <v>0</v>
      </c>
      <c r="D2970" s="25">
        <v>448605.33999999997</v>
      </c>
      <c r="E2970" s="25">
        <v>311027.32000000007</v>
      </c>
      <c r="F2970" s="21">
        <v>0</v>
      </c>
      <c r="G2970" s="22">
        <f t="shared" si="46"/>
        <v>137578.0199999999</v>
      </c>
      <c r="H2970" s="21">
        <v>0</v>
      </c>
      <c r="I2970" s="21">
        <v>0</v>
      </c>
    </row>
    <row r="2971" spans="1:9" ht="15" x14ac:dyDescent="0.25">
      <c r="A2971" s="24" t="s">
        <v>3319</v>
      </c>
      <c r="B2971" s="20">
        <v>0</v>
      </c>
      <c r="C2971" s="21">
        <v>0</v>
      </c>
      <c r="D2971" s="25">
        <v>246510.85999999996</v>
      </c>
      <c r="E2971" s="25">
        <v>204385.04999999996</v>
      </c>
      <c r="F2971" s="21">
        <v>0</v>
      </c>
      <c r="G2971" s="22">
        <f t="shared" si="46"/>
        <v>42125.81</v>
      </c>
      <c r="H2971" s="21">
        <v>0</v>
      </c>
      <c r="I2971" s="21">
        <v>0</v>
      </c>
    </row>
    <row r="2972" spans="1:9" ht="15" x14ac:dyDescent="0.25">
      <c r="A2972" s="24" t="s">
        <v>3320</v>
      </c>
      <c r="B2972" s="20">
        <v>0</v>
      </c>
      <c r="C2972" s="21">
        <v>0</v>
      </c>
      <c r="D2972" s="25">
        <v>243662.50000000006</v>
      </c>
      <c r="E2972" s="25">
        <v>190690.28000000006</v>
      </c>
      <c r="F2972" s="21">
        <v>0</v>
      </c>
      <c r="G2972" s="22">
        <f t="shared" si="46"/>
        <v>52972.22</v>
      </c>
      <c r="H2972" s="21">
        <v>0</v>
      </c>
      <c r="I2972" s="21">
        <v>0</v>
      </c>
    </row>
    <row r="2973" spans="1:9" ht="15" x14ac:dyDescent="0.25">
      <c r="A2973" s="24" t="s">
        <v>3321</v>
      </c>
      <c r="B2973" s="20">
        <v>0</v>
      </c>
      <c r="C2973" s="21">
        <v>0</v>
      </c>
      <c r="D2973" s="25">
        <v>148229.69999999998</v>
      </c>
      <c r="E2973" s="25">
        <v>12086.2</v>
      </c>
      <c r="F2973" s="21">
        <v>0</v>
      </c>
      <c r="G2973" s="22">
        <f t="shared" si="46"/>
        <v>136143.49999999997</v>
      </c>
      <c r="H2973" s="21">
        <v>0</v>
      </c>
      <c r="I2973" s="21">
        <v>0</v>
      </c>
    </row>
    <row r="2974" spans="1:9" ht="15" x14ac:dyDescent="0.25">
      <c r="A2974" s="24" t="s">
        <v>3322</v>
      </c>
      <c r="B2974" s="20">
        <v>0</v>
      </c>
      <c r="C2974" s="21">
        <v>0</v>
      </c>
      <c r="D2974" s="25">
        <v>255871.68000000002</v>
      </c>
      <c r="E2974" s="25">
        <v>122455.7</v>
      </c>
      <c r="F2974" s="21">
        <v>0</v>
      </c>
      <c r="G2974" s="22">
        <f t="shared" si="46"/>
        <v>133415.98000000004</v>
      </c>
      <c r="H2974" s="21">
        <v>0</v>
      </c>
      <c r="I2974" s="21">
        <v>0</v>
      </c>
    </row>
    <row r="2975" spans="1:9" ht="15" x14ac:dyDescent="0.25">
      <c r="A2975" s="24" t="s">
        <v>3323</v>
      </c>
      <c r="B2975" s="20">
        <v>0</v>
      </c>
      <c r="C2975" s="21">
        <v>0</v>
      </c>
      <c r="D2975" s="25">
        <v>310041.09000000008</v>
      </c>
      <c r="E2975" s="25">
        <v>208855.22</v>
      </c>
      <c r="F2975" s="21">
        <v>0</v>
      </c>
      <c r="G2975" s="22">
        <f t="shared" si="46"/>
        <v>101185.87000000008</v>
      </c>
      <c r="H2975" s="21">
        <v>0</v>
      </c>
      <c r="I2975" s="21">
        <v>0</v>
      </c>
    </row>
    <row r="2976" spans="1:9" ht="15" x14ac:dyDescent="0.25">
      <c r="A2976" s="24" t="s">
        <v>3324</v>
      </c>
      <c r="B2976" s="20">
        <v>0</v>
      </c>
      <c r="C2976" s="21">
        <v>0</v>
      </c>
      <c r="D2976" s="25">
        <v>252426.82000000004</v>
      </c>
      <c r="E2976" s="25">
        <v>150713.65999999997</v>
      </c>
      <c r="F2976" s="21">
        <v>0</v>
      </c>
      <c r="G2976" s="22">
        <f t="shared" si="46"/>
        <v>101713.16000000006</v>
      </c>
      <c r="H2976" s="21">
        <v>0</v>
      </c>
      <c r="I2976" s="21">
        <v>0</v>
      </c>
    </row>
    <row r="2977" spans="1:9" ht="15" x14ac:dyDescent="0.25">
      <c r="A2977" s="24" t="s">
        <v>3325</v>
      </c>
      <c r="B2977" s="20">
        <v>0</v>
      </c>
      <c r="C2977" s="21">
        <v>0</v>
      </c>
      <c r="D2977" s="25">
        <v>13441.279999999999</v>
      </c>
      <c r="E2977" s="25">
        <v>2600</v>
      </c>
      <c r="F2977" s="21">
        <v>0</v>
      </c>
      <c r="G2977" s="22">
        <f t="shared" si="46"/>
        <v>10841.279999999999</v>
      </c>
      <c r="H2977" s="21">
        <v>0</v>
      </c>
      <c r="I2977" s="21">
        <v>0</v>
      </c>
    </row>
    <row r="2978" spans="1:9" ht="15" x14ac:dyDescent="0.25">
      <c r="A2978" s="24" t="s">
        <v>3326</v>
      </c>
      <c r="B2978" s="20">
        <v>0</v>
      </c>
      <c r="C2978" s="21">
        <v>0</v>
      </c>
      <c r="D2978" s="25">
        <v>403261.00000000006</v>
      </c>
      <c r="E2978" s="25">
        <v>305789.84000000003</v>
      </c>
      <c r="F2978" s="21">
        <v>0</v>
      </c>
      <c r="G2978" s="22">
        <f t="shared" si="46"/>
        <v>97471.160000000033</v>
      </c>
      <c r="H2978" s="21">
        <v>0</v>
      </c>
      <c r="I2978" s="21">
        <v>0</v>
      </c>
    </row>
    <row r="2979" spans="1:9" ht="15" x14ac:dyDescent="0.25">
      <c r="A2979" s="24" t="s">
        <v>3327</v>
      </c>
      <c r="B2979" s="20">
        <v>0</v>
      </c>
      <c r="C2979" s="21">
        <v>0</v>
      </c>
      <c r="D2979" s="25">
        <v>414447.00000000006</v>
      </c>
      <c r="E2979" s="25">
        <v>250146.7</v>
      </c>
      <c r="F2979" s="21">
        <v>0</v>
      </c>
      <c r="G2979" s="22">
        <f t="shared" si="46"/>
        <v>164300.30000000005</v>
      </c>
      <c r="H2979" s="21">
        <v>0</v>
      </c>
      <c r="I2979" s="21">
        <v>0</v>
      </c>
    </row>
    <row r="2980" spans="1:9" ht="15" x14ac:dyDescent="0.25">
      <c r="A2980" s="24" t="s">
        <v>3328</v>
      </c>
      <c r="B2980" s="20">
        <v>0</v>
      </c>
      <c r="C2980" s="21">
        <v>0</v>
      </c>
      <c r="D2980" s="25">
        <v>624637.6</v>
      </c>
      <c r="E2980" s="25">
        <v>423047.18</v>
      </c>
      <c r="F2980" s="21">
        <v>0</v>
      </c>
      <c r="G2980" s="22">
        <f t="shared" si="46"/>
        <v>201590.41999999998</v>
      </c>
      <c r="H2980" s="21">
        <v>0</v>
      </c>
      <c r="I2980" s="21">
        <v>0</v>
      </c>
    </row>
    <row r="2981" spans="1:9" ht="15" x14ac:dyDescent="0.25">
      <c r="A2981" s="24" t="s">
        <v>3329</v>
      </c>
      <c r="B2981" s="20">
        <v>0</v>
      </c>
      <c r="C2981" s="21">
        <v>0</v>
      </c>
      <c r="D2981" s="25">
        <v>389439.26000000013</v>
      </c>
      <c r="E2981" s="25">
        <v>273536.24</v>
      </c>
      <c r="F2981" s="21">
        <v>0</v>
      </c>
      <c r="G2981" s="22">
        <f t="shared" si="46"/>
        <v>115903.02000000014</v>
      </c>
      <c r="H2981" s="21">
        <v>0</v>
      </c>
      <c r="I2981" s="21">
        <v>0</v>
      </c>
    </row>
    <row r="2982" spans="1:9" ht="15" x14ac:dyDescent="0.25">
      <c r="A2982" s="24" t="s">
        <v>3330</v>
      </c>
      <c r="B2982" s="20">
        <v>0</v>
      </c>
      <c r="C2982" s="21">
        <v>0</v>
      </c>
      <c r="D2982" s="25">
        <v>404508.7</v>
      </c>
      <c r="E2982" s="25">
        <v>300401.3</v>
      </c>
      <c r="F2982" s="21">
        <v>0</v>
      </c>
      <c r="G2982" s="22">
        <f t="shared" si="46"/>
        <v>104107.40000000002</v>
      </c>
      <c r="H2982" s="21">
        <v>0</v>
      </c>
      <c r="I2982" s="21">
        <v>0</v>
      </c>
    </row>
    <row r="2983" spans="1:9" ht="15" x14ac:dyDescent="0.25">
      <c r="A2983" s="24" t="s">
        <v>3331</v>
      </c>
      <c r="B2983" s="20">
        <v>0</v>
      </c>
      <c r="C2983" s="21">
        <v>0</v>
      </c>
      <c r="D2983" s="25">
        <v>582667.00000000035</v>
      </c>
      <c r="E2983" s="25">
        <v>485726.3000000001</v>
      </c>
      <c r="F2983" s="21">
        <v>0</v>
      </c>
      <c r="G2983" s="22">
        <f t="shared" si="46"/>
        <v>96940.700000000244</v>
      </c>
      <c r="H2983" s="21">
        <v>0</v>
      </c>
      <c r="I2983" s="21">
        <v>0</v>
      </c>
    </row>
    <row r="2984" spans="1:9" ht="15" x14ac:dyDescent="0.25">
      <c r="A2984" s="24" t="s">
        <v>3332</v>
      </c>
      <c r="B2984" s="20">
        <v>0</v>
      </c>
      <c r="C2984" s="21">
        <v>0</v>
      </c>
      <c r="D2984" s="25">
        <v>13221.9</v>
      </c>
      <c r="E2984" s="25">
        <v>0</v>
      </c>
      <c r="F2984" s="21">
        <v>0</v>
      </c>
      <c r="G2984" s="22">
        <f t="shared" si="46"/>
        <v>13221.9</v>
      </c>
      <c r="H2984" s="21">
        <v>0</v>
      </c>
      <c r="I2984" s="21">
        <v>0</v>
      </c>
    </row>
    <row r="2985" spans="1:9" ht="15" x14ac:dyDescent="0.25">
      <c r="A2985" s="24" t="s">
        <v>3333</v>
      </c>
      <c r="B2985" s="20">
        <v>0</v>
      </c>
      <c r="C2985" s="21">
        <v>0</v>
      </c>
      <c r="D2985" s="25">
        <v>8764.7999999999993</v>
      </c>
      <c r="E2985" s="25">
        <v>2112</v>
      </c>
      <c r="F2985" s="21">
        <v>0</v>
      </c>
      <c r="G2985" s="22">
        <f t="shared" si="46"/>
        <v>6652.7999999999993</v>
      </c>
      <c r="H2985" s="21">
        <v>0</v>
      </c>
      <c r="I2985" s="21">
        <v>0</v>
      </c>
    </row>
    <row r="2986" spans="1:9" ht="15" x14ac:dyDescent="0.25">
      <c r="A2986" s="24" t="s">
        <v>3334</v>
      </c>
      <c r="B2986" s="20">
        <v>0</v>
      </c>
      <c r="C2986" s="21">
        <v>0</v>
      </c>
      <c r="D2986" s="25">
        <v>399400.27000000008</v>
      </c>
      <c r="E2986" s="25">
        <v>244314.79999999996</v>
      </c>
      <c r="F2986" s="21">
        <v>0</v>
      </c>
      <c r="G2986" s="22">
        <f t="shared" si="46"/>
        <v>155085.47000000012</v>
      </c>
      <c r="H2986" s="21">
        <v>0</v>
      </c>
      <c r="I2986" s="21">
        <v>0</v>
      </c>
    </row>
    <row r="2987" spans="1:9" ht="15" x14ac:dyDescent="0.25">
      <c r="A2987" s="24" t="s">
        <v>3335</v>
      </c>
      <c r="B2987" s="20">
        <v>0</v>
      </c>
      <c r="C2987" s="21">
        <v>0</v>
      </c>
      <c r="D2987" s="25">
        <v>6987.55</v>
      </c>
      <c r="E2987" s="25">
        <v>0</v>
      </c>
      <c r="F2987" s="21">
        <v>0</v>
      </c>
      <c r="G2987" s="22">
        <f t="shared" si="46"/>
        <v>6987.55</v>
      </c>
      <c r="H2987" s="21">
        <v>0</v>
      </c>
      <c r="I2987" s="21">
        <v>0</v>
      </c>
    </row>
    <row r="2988" spans="1:9" ht="15" x14ac:dyDescent="0.25">
      <c r="A2988" s="24" t="s">
        <v>3336</v>
      </c>
      <c r="B2988" s="20">
        <v>0</v>
      </c>
      <c r="C2988" s="21">
        <v>0</v>
      </c>
      <c r="D2988" s="25">
        <v>6066.9</v>
      </c>
      <c r="E2988" s="25">
        <v>3177.9</v>
      </c>
      <c r="F2988" s="21">
        <v>0</v>
      </c>
      <c r="G2988" s="22">
        <f t="shared" si="46"/>
        <v>2888.9999999999995</v>
      </c>
      <c r="H2988" s="21">
        <v>0</v>
      </c>
      <c r="I2988" s="21">
        <v>0</v>
      </c>
    </row>
    <row r="2989" spans="1:9" ht="15" x14ac:dyDescent="0.25">
      <c r="A2989" s="24" t="s">
        <v>3337</v>
      </c>
      <c r="B2989" s="20">
        <v>0</v>
      </c>
      <c r="C2989" s="21">
        <v>0</v>
      </c>
      <c r="D2989" s="25">
        <v>71603</v>
      </c>
      <c r="E2989" s="25">
        <v>27205.800000000003</v>
      </c>
      <c r="F2989" s="21">
        <v>0</v>
      </c>
      <c r="G2989" s="22">
        <f t="shared" si="46"/>
        <v>44397.2</v>
      </c>
      <c r="H2989" s="21">
        <v>0</v>
      </c>
      <c r="I2989" s="21">
        <v>0</v>
      </c>
    </row>
    <row r="2990" spans="1:9" ht="15" x14ac:dyDescent="0.25">
      <c r="A2990" s="24" t="s">
        <v>3338</v>
      </c>
      <c r="B2990" s="20">
        <v>0</v>
      </c>
      <c r="C2990" s="21">
        <v>0</v>
      </c>
      <c r="D2990" s="25">
        <v>77508.799999999988</v>
      </c>
      <c r="E2990" s="25">
        <v>17666.400000000001</v>
      </c>
      <c r="F2990" s="21">
        <v>0</v>
      </c>
      <c r="G2990" s="22">
        <f t="shared" si="46"/>
        <v>59842.399999999987</v>
      </c>
      <c r="H2990" s="21">
        <v>0</v>
      </c>
      <c r="I2990" s="21">
        <v>0</v>
      </c>
    </row>
    <row r="2991" spans="1:9" ht="15" x14ac:dyDescent="0.25">
      <c r="A2991" s="24" t="s">
        <v>3339</v>
      </c>
      <c r="B2991" s="20">
        <v>0</v>
      </c>
      <c r="C2991" s="21">
        <v>0</v>
      </c>
      <c r="D2991" s="25">
        <v>28560.7</v>
      </c>
      <c r="E2991" s="25">
        <v>10516.2</v>
      </c>
      <c r="F2991" s="21">
        <v>0</v>
      </c>
      <c r="G2991" s="22">
        <f t="shared" si="46"/>
        <v>18044.5</v>
      </c>
      <c r="H2991" s="21">
        <v>0</v>
      </c>
      <c r="I2991" s="21">
        <v>0</v>
      </c>
    </row>
    <row r="2992" spans="1:9" ht="15" x14ac:dyDescent="0.25">
      <c r="A2992" s="24" t="s">
        <v>3340</v>
      </c>
      <c r="B2992" s="20">
        <v>0</v>
      </c>
      <c r="C2992" s="21">
        <v>0</v>
      </c>
      <c r="D2992" s="25">
        <v>57957.899999999994</v>
      </c>
      <c r="E2992" s="25">
        <v>26752.799999999999</v>
      </c>
      <c r="F2992" s="21">
        <v>0</v>
      </c>
      <c r="G2992" s="22">
        <f t="shared" si="46"/>
        <v>31205.099999999995</v>
      </c>
      <c r="H2992" s="21">
        <v>0</v>
      </c>
      <c r="I2992" s="21">
        <v>0</v>
      </c>
    </row>
    <row r="2993" spans="1:9" ht="15" x14ac:dyDescent="0.25">
      <c r="A2993" s="24" t="s">
        <v>3341</v>
      </c>
      <c r="B2993" s="20">
        <v>0</v>
      </c>
      <c r="C2993" s="21">
        <v>0</v>
      </c>
      <c r="D2993" s="25">
        <v>620464.60000000021</v>
      </c>
      <c r="E2993" s="25">
        <v>291094.44999999995</v>
      </c>
      <c r="F2993" s="21">
        <v>0</v>
      </c>
      <c r="G2993" s="22">
        <f t="shared" si="46"/>
        <v>329370.15000000026</v>
      </c>
      <c r="H2993" s="21">
        <v>0</v>
      </c>
      <c r="I2993" s="21">
        <v>0</v>
      </c>
    </row>
    <row r="2994" spans="1:9" ht="15" x14ac:dyDescent="0.25">
      <c r="A2994" s="24" t="s">
        <v>3342</v>
      </c>
      <c r="B2994" s="20">
        <v>0</v>
      </c>
      <c r="C2994" s="21">
        <v>0</v>
      </c>
      <c r="D2994" s="25">
        <v>67395.600000000006</v>
      </c>
      <c r="E2994" s="25">
        <v>32287.599999999999</v>
      </c>
      <c r="F2994" s="21">
        <v>0</v>
      </c>
      <c r="G2994" s="22">
        <f t="shared" si="46"/>
        <v>35108.000000000007</v>
      </c>
      <c r="H2994" s="21">
        <v>0</v>
      </c>
      <c r="I2994" s="21">
        <v>0</v>
      </c>
    </row>
    <row r="2995" spans="1:9" ht="15" x14ac:dyDescent="0.25">
      <c r="A2995" s="24" t="s">
        <v>3343</v>
      </c>
      <c r="B2995" s="20">
        <v>0</v>
      </c>
      <c r="C2995" s="21">
        <v>0</v>
      </c>
      <c r="D2995" s="25">
        <v>67221.899999999994</v>
      </c>
      <c r="E2995" s="25">
        <v>57976.9</v>
      </c>
      <c r="F2995" s="21">
        <v>0</v>
      </c>
      <c r="G2995" s="22">
        <f t="shared" si="46"/>
        <v>9244.9999999999927</v>
      </c>
      <c r="H2995" s="21">
        <v>0</v>
      </c>
      <c r="I2995" s="21">
        <v>0</v>
      </c>
    </row>
    <row r="2996" spans="1:9" ht="15" x14ac:dyDescent="0.25">
      <c r="A2996" s="24" t="s">
        <v>3344</v>
      </c>
      <c r="B2996" s="20">
        <v>0</v>
      </c>
      <c r="C2996" s="21">
        <v>0</v>
      </c>
      <c r="D2996" s="25">
        <v>66541.399999999994</v>
      </c>
      <c r="E2996" s="25">
        <v>61723.899999999994</v>
      </c>
      <c r="F2996" s="21">
        <v>0</v>
      </c>
      <c r="G2996" s="22">
        <f t="shared" si="46"/>
        <v>4817.5</v>
      </c>
      <c r="H2996" s="21">
        <v>0</v>
      </c>
      <c r="I2996" s="21">
        <v>0</v>
      </c>
    </row>
    <row r="2997" spans="1:9" ht="15" x14ac:dyDescent="0.25">
      <c r="A2997" s="24" t="s">
        <v>3345</v>
      </c>
      <c r="B2997" s="20">
        <v>0</v>
      </c>
      <c r="C2997" s="21">
        <v>0</v>
      </c>
      <c r="D2997" s="25">
        <v>43695.200000000004</v>
      </c>
      <c r="E2997" s="25">
        <v>16335.1</v>
      </c>
      <c r="F2997" s="21">
        <v>0</v>
      </c>
      <c r="G2997" s="22">
        <f t="shared" si="46"/>
        <v>27360.100000000006</v>
      </c>
      <c r="H2997" s="21">
        <v>0</v>
      </c>
      <c r="I2997" s="21">
        <v>0</v>
      </c>
    </row>
    <row r="2998" spans="1:9" ht="15" x14ac:dyDescent="0.25">
      <c r="A2998" s="24" t="s">
        <v>3346</v>
      </c>
      <c r="B2998" s="20">
        <v>0</v>
      </c>
      <c r="C2998" s="21">
        <v>0</v>
      </c>
      <c r="D2998" s="25">
        <v>63265.4</v>
      </c>
      <c r="E2998" s="25">
        <v>29719.9</v>
      </c>
      <c r="F2998" s="21">
        <v>0</v>
      </c>
      <c r="G2998" s="22">
        <f t="shared" si="46"/>
        <v>33545.5</v>
      </c>
      <c r="H2998" s="21">
        <v>0</v>
      </c>
      <c r="I2998" s="21">
        <v>0</v>
      </c>
    </row>
    <row r="2999" spans="1:9" ht="15" x14ac:dyDescent="0.25">
      <c r="A2999" s="24" t="s">
        <v>3347</v>
      </c>
      <c r="B2999" s="20">
        <v>0</v>
      </c>
      <c r="C2999" s="21">
        <v>0</v>
      </c>
      <c r="D2999" s="25">
        <v>98256.3</v>
      </c>
      <c r="E2999" s="25">
        <v>83952.6</v>
      </c>
      <c r="F2999" s="21">
        <v>0</v>
      </c>
      <c r="G2999" s="22">
        <f t="shared" si="46"/>
        <v>14303.699999999997</v>
      </c>
      <c r="H2999" s="21">
        <v>0</v>
      </c>
      <c r="I2999" s="21">
        <v>0</v>
      </c>
    </row>
    <row r="3000" spans="1:9" ht="15" x14ac:dyDescent="0.25">
      <c r="A3000" s="24" t="s">
        <v>3348</v>
      </c>
      <c r="B3000" s="20">
        <v>0</v>
      </c>
      <c r="C3000" s="21">
        <v>0</v>
      </c>
      <c r="D3000" s="25">
        <v>56452.5</v>
      </c>
      <c r="E3000" s="25">
        <v>29771.200000000001</v>
      </c>
      <c r="F3000" s="21">
        <v>0</v>
      </c>
      <c r="G3000" s="22">
        <f t="shared" si="46"/>
        <v>26681.3</v>
      </c>
      <c r="H3000" s="21">
        <v>0</v>
      </c>
      <c r="I3000" s="21">
        <v>0</v>
      </c>
    </row>
    <row r="3001" spans="1:9" ht="15" x14ac:dyDescent="0.25">
      <c r="A3001" s="24" t="s">
        <v>3349</v>
      </c>
      <c r="B3001" s="20">
        <v>0</v>
      </c>
      <c r="C3001" s="21">
        <v>0</v>
      </c>
      <c r="D3001" s="25">
        <v>116775.09999999999</v>
      </c>
      <c r="E3001" s="25">
        <v>80238.499999999985</v>
      </c>
      <c r="F3001" s="21">
        <v>0</v>
      </c>
      <c r="G3001" s="22">
        <f t="shared" si="46"/>
        <v>36536.600000000006</v>
      </c>
      <c r="H3001" s="21">
        <v>0</v>
      </c>
      <c r="I3001" s="21">
        <v>0</v>
      </c>
    </row>
    <row r="3002" spans="1:9" ht="15" x14ac:dyDescent="0.25">
      <c r="A3002" s="24" t="s">
        <v>3350</v>
      </c>
      <c r="B3002" s="20">
        <v>0</v>
      </c>
      <c r="C3002" s="21">
        <v>0</v>
      </c>
      <c r="D3002" s="25">
        <v>102540.90000000001</v>
      </c>
      <c r="E3002" s="25">
        <v>51995.199999999997</v>
      </c>
      <c r="F3002" s="21">
        <v>0</v>
      </c>
      <c r="G3002" s="22">
        <f t="shared" si="46"/>
        <v>50545.700000000012</v>
      </c>
      <c r="H3002" s="21">
        <v>0</v>
      </c>
      <c r="I3002" s="21">
        <v>0</v>
      </c>
    </row>
    <row r="3003" spans="1:9" ht="15" x14ac:dyDescent="0.25">
      <c r="A3003" s="24" t="s">
        <v>3351</v>
      </c>
      <c r="B3003" s="20">
        <v>0</v>
      </c>
      <c r="C3003" s="21">
        <v>0</v>
      </c>
      <c r="D3003" s="25">
        <v>129287.4</v>
      </c>
      <c r="E3003" s="25">
        <v>113537.09999999999</v>
      </c>
      <c r="F3003" s="21">
        <v>0</v>
      </c>
      <c r="G3003" s="22">
        <f t="shared" si="46"/>
        <v>15750.300000000003</v>
      </c>
      <c r="H3003" s="21">
        <v>0</v>
      </c>
      <c r="I3003" s="21">
        <v>0</v>
      </c>
    </row>
    <row r="3004" spans="1:9" ht="15" x14ac:dyDescent="0.25">
      <c r="A3004" s="24" t="s">
        <v>3352</v>
      </c>
      <c r="B3004" s="20">
        <v>0</v>
      </c>
      <c r="C3004" s="21">
        <v>0</v>
      </c>
      <c r="D3004" s="25">
        <v>162273.5</v>
      </c>
      <c r="E3004" s="25">
        <v>110806.8</v>
      </c>
      <c r="F3004" s="21">
        <v>0</v>
      </c>
      <c r="G3004" s="22">
        <f t="shared" si="46"/>
        <v>51466.7</v>
      </c>
      <c r="H3004" s="21">
        <v>0</v>
      </c>
      <c r="I3004" s="21">
        <v>0</v>
      </c>
    </row>
    <row r="3005" spans="1:9" ht="15" x14ac:dyDescent="0.25">
      <c r="A3005" s="24" t="s">
        <v>3353</v>
      </c>
      <c r="B3005" s="20">
        <v>0</v>
      </c>
      <c r="C3005" s="21">
        <v>0</v>
      </c>
      <c r="D3005" s="25">
        <v>68688.700000000012</v>
      </c>
      <c r="E3005" s="25">
        <v>22684.6</v>
      </c>
      <c r="F3005" s="21">
        <v>0</v>
      </c>
      <c r="G3005" s="22">
        <f t="shared" si="46"/>
        <v>46004.100000000013</v>
      </c>
      <c r="H3005" s="21">
        <v>0</v>
      </c>
      <c r="I3005" s="21">
        <v>0</v>
      </c>
    </row>
    <row r="3006" spans="1:9" ht="15" x14ac:dyDescent="0.25">
      <c r="A3006" s="24" t="s">
        <v>3354</v>
      </c>
      <c r="B3006" s="20">
        <v>0</v>
      </c>
      <c r="C3006" s="21">
        <v>0</v>
      </c>
      <c r="D3006" s="25">
        <v>172919.09999999998</v>
      </c>
      <c r="E3006" s="25">
        <v>112675.6</v>
      </c>
      <c r="F3006" s="21">
        <v>0</v>
      </c>
      <c r="G3006" s="22">
        <f t="shared" si="46"/>
        <v>60243.499999999971</v>
      </c>
      <c r="H3006" s="21">
        <v>0</v>
      </c>
      <c r="I3006" s="21">
        <v>0</v>
      </c>
    </row>
    <row r="3007" spans="1:9" ht="15" x14ac:dyDescent="0.25">
      <c r="A3007" s="24" t="s">
        <v>3355</v>
      </c>
      <c r="B3007" s="20">
        <v>0</v>
      </c>
      <c r="C3007" s="21">
        <v>0</v>
      </c>
      <c r="D3007" s="25">
        <v>116842.20000000001</v>
      </c>
      <c r="E3007" s="25">
        <v>63547.30000000001</v>
      </c>
      <c r="F3007" s="21">
        <v>0</v>
      </c>
      <c r="G3007" s="22">
        <f t="shared" si="46"/>
        <v>53294.9</v>
      </c>
      <c r="H3007" s="21">
        <v>0</v>
      </c>
      <c r="I3007" s="21">
        <v>0</v>
      </c>
    </row>
    <row r="3008" spans="1:9" ht="15" x14ac:dyDescent="0.25">
      <c r="A3008" s="24" t="s">
        <v>3356</v>
      </c>
      <c r="B3008" s="20">
        <v>0</v>
      </c>
      <c r="C3008" s="21">
        <v>0</v>
      </c>
      <c r="D3008" s="25">
        <v>106786.9</v>
      </c>
      <c r="E3008" s="25">
        <v>74591.8</v>
      </c>
      <c r="F3008" s="21">
        <v>0</v>
      </c>
      <c r="G3008" s="22">
        <f t="shared" si="46"/>
        <v>32195.099999999991</v>
      </c>
      <c r="H3008" s="21">
        <v>0</v>
      </c>
      <c r="I3008" s="21">
        <v>0</v>
      </c>
    </row>
    <row r="3009" spans="1:9" ht="15" x14ac:dyDescent="0.25">
      <c r="A3009" s="24" t="s">
        <v>3357</v>
      </c>
      <c r="B3009" s="20">
        <v>0</v>
      </c>
      <c r="C3009" s="21">
        <v>0</v>
      </c>
      <c r="D3009" s="25">
        <v>70445</v>
      </c>
      <c r="E3009" s="25">
        <v>20628.599999999999</v>
      </c>
      <c r="F3009" s="21">
        <v>0</v>
      </c>
      <c r="G3009" s="22">
        <f t="shared" si="46"/>
        <v>49816.4</v>
      </c>
      <c r="H3009" s="21">
        <v>0</v>
      </c>
      <c r="I3009" s="21">
        <v>0</v>
      </c>
    </row>
    <row r="3010" spans="1:9" ht="15" x14ac:dyDescent="0.25">
      <c r="A3010" s="24" t="s">
        <v>3358</v>
      </c>
      <c r="B3010" s="20">
        <v>0</v>
      </c>
      <c r="C3010" s="21">
        <v>0</v>
      </c>
      <c r="D3010" s="25">
        <v>76389.400000000009</v>
      </c>
      <c r="E3010" s="25">
        <v>24431.8</v>
      </c>
      <c r="F3010" s="21">
        <v>0</v>
      </c>
      <c r="G3010" s="22">
        <f t="shared" si="46"/>
        <v>51957.600000000006</v>
      </c>
      <c r="H3010" s="21">
        <v>0</v>
      </c>
      <c r="I3010" s="21">
        <v>0</v>
      </c>
    </row>
    <row r="3011" spans="1:9" ht="15" x14ac:dyDescent="0.25">
      <c r="A3011" s="24" t="s">
        <v>3359</v>
      </c>
      <c r="B3011" s="20">
        <v>0</v>
      </c>
      <c r="C3011" s="21">
        <v>0</v>
      </c>
      <c r="D3011" s="25">
        <v>39024.600000000006</v>
      </c>
      <c r="E3011" s="25">
        <v>16617.2</v>
      </c>
      <c r="F3011" s="21">
        <v>0</v>
      </c>
      <c r="G3011" s="22">
        <f t="shared" ref="G3011:G3074" si="47">D3011-E3011</f>
        <v>22407.400000000005</v>
      </c>
      <c r="H3011" s="21">
        <v>0</v>
      </c>
      <c r="I3011" s="21">
        <v>0</v>
      </c>
    </row>
    <row r="3012" spans="1:9" ht="15" x14ac:dyDescent="0.25">
      <c r="A3012" s="24" t="s">
        <v>3360</v>
      </c>
      <c r="B3012" s="20">
        <v>0</v>
      </c>
      <c r="C3012" s="21">
        <v>0</v>
      </c>
      <c r="D3012" s="25">
        <v>499341.39999999991</v>
      </c>
      <c r="E3012" s="25">
        <v>388123.9</v>
      </c>
      <c r="F3012" s="21">
        <v>0</v>
      </c>
      <c r="G3012" s="22">
        <f t="shared" si="47"/>
        <v>111217.49999999988</v>
      </c>
      <c r="H3012" s="21">
        <v>0</v>
      </c>
      <c r="I3012" s="21">
        <v>0</v>
      </c>
    </row>
    <row r="3013" spans="1:9" ht="15" x14ac:dyDescent="0.25">
      <c r="A3013" s="24" t="s">
        <v>3361</v>
      </c>
      <c r="B3013" s="20">
        <v>0</v>
      </c>
      <c r="C3013" s="21">
        <v>0</v>
      </c>
      <c r="D3013" s="25">
        <v>267195.49999999994</v>
      </c>
      <c r="E3013" s="25">
        <v>149070.5</v>
      </c>
      <c r="F3013" s="21">
        <v>0</v>
      </c>
      <c r="G3013" s="22">
        <f t="shared" si="47"/>
        <v>118124.99999999994</v>
      </c>
      <c r="H3013" s="21">
        <v>0</v>
      </c>
      <c r="I3013" s="21">
        <v>0</v>
      </c>
    </row>
    <row r="3014" spans="1:9" ht="15" x14ac:dyDescent="0.25">
      <c r="A3014" s="24" t="s">
        <v>3362</v>
      </c>
      <c r="B3014" s="20">
        <v>0</v>
      </c>
      <c r="C3014" s="21">
        <v>0</v>
      </c>
      <c r="D3014" s="25">
        <v>135505.29999999999</v>
      </c>
      <c r="E3014" s="25">
        <v>97658.299999999988</v>
      </c>
      <c r="F3014" s="21">
        <v>0</v>
      </c>
      <c r="G3014" s="22">
        <f t="shared" si="47"/>
        <v>37847</v>
      </c>
      <c r="H3014" s="21">
        <v>0</v>
      </c>
      <c r="I3014" s="21">
        <v>0</v>
      </c>
    </row>
    <row r="3015" spans="1:9" ht="15" x14ac:dyDescent="0.25">
      <c r="A3015" s="24" t="s">
        <v>3363</v>
      </c>
      <c r="B3015" s="20">
        <v>0</v>
      </c>
      <c r="C3015" s="21">
        <v>0</v>
      </c>
      <c r="D3015" s="25">
        <v>168083.69999999998</v>
      </c>
      <c r="E3015" s="25">
        <v>136488.79999999999</v>
      </c>
      <c r="F3015" s="21">
        <v>0</v>
      </c>
      <c r="G3015" s="22">
        <f t="shared" si="47"/>
        <v>31594.899999999994</v>
      </c>
      <c r="H3015" s="21">
        <v>0</v>
      </c>
      <c r="I3015" s="21">
        <v>0</v>
      </c>
    </row>
    <row r="3016" spans="1:9" ht="15" x14ac:dyDescent="0.25">
      <c r="A3016" s="24" t="s">
        <v>3364</v>
      </c>
      <c r="B3016" s="20">
        <v>0</v>
      </c>
      <c r="C3016" s="21">
        <v>0</v>
      </c>
      <c r="D3016" s="25">
        <v>237679.49999999997</v>
      </c>
      <c r="E3016" s="25">
        <v>195585.1</v>
      </c>
      <c r="F3016" s="21">
        <v>0</v>
      </c>
      <c r="G3016" s="22">
        <f t="shared" si="47"/>
        <v>42094.399999999965</v>
      </c>
      <c r="H3016" s="21">
        <v>0</v>
      </c>
      <c r="I3016" s="21">
        <v>0</v>
      </c>
    </row>
    <row r="3017" spans="1:9" ht="15" x14ac:dyDescent="0.25">
      <c r="A3017" s="24" t="s">
        <v>3365</v>
      </c>
      <c r="B3017" s="20">
        <v>0</v>
      </c>
      <c r="C3017" s="21">
        <v>0</v>
      </c>
      <c r="D3017" s="25">
        <v>240748.20000000004</v>
      </c>
      <c r="E3017" s="25">
        <v>157827.6</v>
      </c>
      <c r="F3017" s="21">
        <v>0</v>
      </c>
      <c r="G3017" s="22">
        <f t="shared" si="47"/>
        <v>82920.600000000035</v>
      </c>
      <c r="H3017" s="21">
        <v>0</v>
      </c>
      <c r="I3017" s="21">
        <v>0</v>
      </c>
    </row>
    <row r="3018" spans="1:9" ht="15" x14ac:dyDescent="0.25">
      <c r="A3018" s="24" t="s">
        <v>3366</v>
      </c>
      <c r="B3018" s="20">
        <v>0</v>
      </c>
      <c r="C3018" s="21">
        <v>0</v>
      </c>
      <c r="D3018" s="25">
        <v>260131.1</v>
      </c>
      <c r="E3018" s="25">
        <v>160652.00000000003</v>
      </c>
      <c r="F3018" s="21">
        <v>0</v>
      </c>
      <c r="G3018" s="22">
        <f t="shared" si="47"/>
        <v>99479.099999999977</v>
      </c>
      <c r="H3018" s="21">
        <v>0</v>
      </c>
      <c r="I3018" s="21">
        <v>0</v>
      </c>
    </row>
    <row r="3019" spans="1:9" ht="15" x14ac:dyDescent="0.25">
      <c r="A3019" s="24" t="s">
        <v>3367</v>
      </c>
      <c r="B3019" s="20">
        <v>0</v>
      </c>
      <c r="C3019" s="21">
        <v>0</v>
      </c>
      <c r="D3019" s="25">
        <v>239126.99999999997</v>
      </c>
      <c r="E3019" s="25">
        <v>195344.69999999998</v>
      </c>
      <c r="F3019" s="21">
        <v>0</v>
      </c>
      <c r="G3019" s="22">
        <f t="shared" si="47"/>
        <v>43782.299999999988</v>
      </c>
      <c r="H3019" s="21">
        <v>0</v>
      </c>
      <c r="I3019" s="21">
        <v>0</v>
      </c>
    </row>
    <row r="3020" spans="1:9" ht="15" x14ac:dyDescent="0.25">
      <c r="A3020" s="24" t="s">
        <v>3368</v>
      </c>
      <c r="B3020" s="20">
        <v>0</v>
      </c>
      <c r="C3020" s="21">
        <v>0</v>
      </c>
      <c r="D3020" s="25">
        <v>237390</v>
      </c>
      <c r="E3020" s="25">
        <v>188905.93</v>
      </c>
      <c r="F3020" s="21">
        <v>0</v>
      </c>
      <c r="G3020" s="22">
        <f t="shared" si="47"/>
        <v>48484.070000000007</v>
      </c>
      <c r="H3020" s="21">
        <v>0</v>
      </c>
      <c r="I3020" s="21">
        <v>0</v>
      </c>
    </row>
    <row r="3021" spans="1:9" ht="15" x14ac:dyDescent="0.25">
      <c r="A3021" s="24" t="s">
        <v>3369</v>
      </c>
      <c r="B3021" s="20">
        <v>0</v>
      </c>
      <c r="C3021" s="21">
        <v>0</v>
      </c>
      <c r="D3021" s="25">
        <v>236772.40000000005</v>
      </c>
      <c r="E3021" s="25">
        <v>176263.2</v>
      </c>
      <c r="F3021" s="21">
        <v>0</v>
      </c>
      <c r="G3021" s="22">
        <f t="shared" si="47"/>
        <v>60509.200000000041</v>
      </c>
      <c r="H3021" s="21">
        <v>0</v>
      </c>
      <c r="I3021" s="21">
        <v>0</v>
      </c>
    </row>
    <row r="3022" spans="1:9" ht="15" x14ac:dyDescent="0.25">
      <c r="A3022" s="24" t="s">
        <v>3370</v>
      </c>
      <c r="B3022" s="20">
        <v>0</v>
      </c>
      <c r="C3022" s="21">
        <v>0</v>
      </c>
      <c r="D3022" s="25">
        <v>90829.8</v>
      </c>
      <c r="E3022" s="25">
        <v>0</v>
      </c>
      <c r="F3022" s="21">
        <v>0</v>
      </c>
      <c r="G3022" s="22">
        <f t="shared" si="47"/>
        <v>90829.8</v>
      </c>
      <c r="H3022" s="21">
        <v>0</v>
      </c>
      <c r="I3022" s="21">
        <v>0</v>
      </c>
    </row>
    <row r="3023" spans="1:9" ht="15" x14ac:dyDescent="0.25">
      <c r="A3023" s="24" t="s">
        <v>3371</v>
      </c>
      <c r="B3023" s="20">
        <v>0</v>
      </c>
      <c r="C3023" s="21">
        <v>0</v>
      </c>
      <c r="D3023" s="25">
        <v>132919.1</v>
      </c>
      <c r="E3023" s="25">
        <v>75235.8</v>
      </c>
      <c r="F3023" s="21">
        <v>0</v>
      </c>
      <c r="G3023" s="22">
        <f t="shared" si="47"/>
        <v>57683.3</v>
      </c>
      <c r="H3023" s="21">
        <v>0</v>
      </c>
      <c r="I3023" s="21">
        <v>0</v>
      </c>
    </row>
    <row r="3024" spans="1:9" ht="15" x14ac:dyDescent="0.25">
      <c r="A3024" s="24" t="s">
        <v>3372</v>
      </c>
      <c r="B3024" s="20">
        <v>0</v>
      </c>
      <c r="C3024" s="21">
        <v>0</v>
      </c>
      <c r="D3024" s="25">
        <v>143263.9</v>
      </c>
      <c r="E3024" s="25">
        <v>106445.4</v>
      </c>
      <c r="F3024" s="21">
        <v>0</v>
      </c>
      <c r="G3024" s="22">
        <f t="shared" si="47"/>
        <v>36818.5</v>
      </c>
      <c r="H3024" s="21">
        <v>0</v>
      </c>
      <c r="I3024" s="21">
        <v>0</v>
      </c>
    </row>
    <row r="3025" spans="1:9" ht="15" x14ac:dyDescent="0.25">
      <c r="A3025" s="24" t="s">
        <v>3373</v>
      </c>
      <c r="B3025" s="20">
        <v>0</v>
      </c>
      <c r="C3025" s="21">
        <v>0</v>
      </c>
      <c r="D3025" s="25">
        <v>124137.60000000001</v>
      </c>
      <c r="E3025" s="25">
        <v>98657.600000000006</v>
      </c>
      <c r="F3025" s="21">
        <v>0</v>
      </c>
      <c r="G3025" s="22">
        <f t="shared" si="47"/>
        <v>25480</v>
      </c>
      <c r="H3025" s="21">
        <v>0</v>
      </c>
      <c r="I3025" s="21">
        <v>0</v>
      </c>
    </row>
    <row r="3026" spans="1:9" ht="15" x14ac:dyDescent="0.25">
      <c r="A3026" s="24" t="s">
        <v>3374</v>
      </c>
      <c r="B3026" s="20">
        <v>0</v>
      </c>
      <c r="C3026" s="21">
        <v>0</v>
      </c>
      <c r="D3026" s="25">
        <v>124465.69999999998</v>
      </c>
      <c r="E3026" s="25">
        <v>80593.899999999994</v>
      </c>
      <c r="F3026" s="21">
        <v>0</v>
      </c>
      <c r="G3026" s="22">
        <f t="shared" si="47"/>
        <v>43871.799999999988</v>
      </c>
      <c r="H3026" s="21">
        <v>0</v>
      </c>
      <c r="I3026" s="21">
        <v>0</v>
      </c>
    </row>
    <row r="3027" spans="1:9" ht="15" x14ac:dyDescent="0.25">
      <c r="A3027" s="24" t="s">
        <v>3375</v>
      </c>
      <c r="B3027" s="20">
        <v>0</v>
      </c>
      <c r="C3027" s="21">
        <v>0</v>
      </c>
      <c r="D3027" s="25">
        <v>163162.20000000001</v>
      </c>
      <c r="E3027" s="25">
        <v>63493.799999999996</v>
      </c>
      <c r="F3027" s="21">
        <v>0</v>
      </c>
      <c r="G3027" s="22">
        <f t="shared" si="47"/>
        <v>99668.400000000023</v>
      </c>
      <c r="H3027" s="21">
        <v>0</v>
      </c>
      <c r="I3027" s="21">
        <v>0</v>
      </c>
    </row>
    <row r="3028" spans="1:9" ht="15" x14ac:dyDescent="0.25">
      <c r="A3028" s="24" t="s">
        <v>3376</v>
      </c>
      <c r="B3028" s="20">
        <v>0</v>
      </c>
      <c r="C3028" s="21">
        <v>0</v>
      </c>
      <c r="D3028" s="25">
        <v>156696.70000000001</v>
      </c>
      <c r="E3028" s="25">
        <v>129804.90000000001</v>
      </c>
      <c r="F3028" s="21">
        <v>0</v>
      </c>
      <c r="G3028" s="22">
        <f t="shared" si="47"/>
        <v>26891.800000000003</v>
      </c>
      <c r="H3028" s="21">
        <v>0</v>
      </c>
      <c r="I3028" s="21">
        <v>0</v>
      </c>
    </row>
    <row r="3029" spans="1:9" ht="15" x14ac:dyDescent="0.25">
      <c r="A3029" s="24" t="s">
        <v>3377</v>
      </c>
      <c r="B3029" s="20">
        <v>0</v>
      </c>
      <c r="C3029" s="21">
        <v>0</v>
      </c>
      <c r="D3029" s="25">
        <v>16810.3</v>
      </c>
      <c r="E3029" s="25">
        <v>0</v>
      </c>
      <c r="F3029" s="21">
        <v>0</v>
      </c>
      <c r="G3029" s="22">
        <f t="shared" si="47"/>
        <v>16810.3</v>
      </c>
      <c r="H3029" s="21">
        <v>0</v>
      </c>
      <c r="I3029" s="21">
        <v>0</v>
      </c>
    </row>
    <row r="3030" spans="1:9" ht="15" x14ac:dyDescent="0.25">
      <c r="A3030" s="24" t="s">
        <v>3378</v>
      </c>
      <c r="B3030" s="20">
        <v>0</v>
      </c>
      <c r="C3030" s="21">
        <v>0</v>
      </c>
      <c r="D3030" s="25">
        <v>370125.5799999999</v>
      </c>
      <c r="E3030" s="25">
        <v>267318.55000000005</v>
      </c>
      <c r="F3030" s="21">
        <v>0</v>
      </c>
      <c r="G3030" s="22">
        <f t="shared" si="47"/>
        <v>102807.02999999985</v>
      </c>
      <c r="H3030" s="21">
        <v>0</v>
      </c>
      <c r="I3030" s="21">
        <v>0</v>
      </c>
    </row>
    <row r="3031" spans="1:9" ht="15" x14ac:dyDescent="0.25">
      <c r="A3031" s="24" t="s">
        <v>3379</v>
      </c>
      <c r="B3031" s="20">
        <v>0</v>
      </c>
      <c r="C3031" s="21">
        <v>0</v>
      </c>
      <c r="D3031" s="25">
        <v>428054.6999999999</v>
      </c>
      <c r="E3031" s="25">
        <v>286213.7</v>
      </c>
      <c r="F3031" s="21">
        <v>0</v>
      </c>
      <c r="G3031" s="22">
        <f t="shared" si="47"/>
        <v>141840.99999999988</v>
      </c>
      <c r="H3031" s="21">
        <v>0</v>
      </c>
      <c r="I3031" s="21">
        <v>0</v>
      </c>
    </row>
    <row r="3032" spans="1:9" ht="15" x14ac:dyDescent="0.25">
      <c r="A3032" s="24" t="s">
        <v>3380</v>
      </c>
      <c r="B3032" s="20">
        <v>0</v>
      </c>
      <c r="C3032" s="21">
        <v>0</v>
      </c>
      <c r="D3032" s="25">
        <v>410753.10000000003</v>
      </c>
      <c r="E3032" s="25">
        <v>301639.12000000005</v>
      </c>
      <c r="F3032" s="21">
        <v>0</v>
      </c>
      <c r="G3032" s="22">
        <f t="shared" si="47"/>
        <v>109113.97999999998</v>
      </c>
      <c r="H3032" s="21">
        <v>0</v>
      </c>
      <c r="I3032" s="21">
        <v>0</v>
      </c>
    </row>
    <row r="3033" spans="1:9" ht="15" x14ac:dyDescent="0.25">
      <c r="A3033" s="24" t="s">
        <v>3381</v>
      </c>
      <c r="B3033" s="20">
        <v>0</v>
      </c>
      <c r="C3033" s="21">
        <v>0</v>
      </c>
      <c r="D3033" s="25">
        <v>380887.60000000003</v>
      </c>
      <c r="E3033" s="25">
        <v>170501.6</v>
      </c>
      <c r="F3033" s="21">
        <v>0</v>
      </c>
      <c r="G3033" s="22">
        <f t="shared" si="47"/>
        <v>210386.00000000003</v>
      </c>
      <c r="H3033" s="21">
        <v>0</v>
      </c>
      <c r="I3033" s="21">
        <v>0</v>
      </c>
    </row>
    <row r="3034" spans="1:9" ht="15" x14ac:dyDescent="0.25">
      <c r="A3034" s="24" t="s">
        <v>3382</v>
      </c>
      <c r="B3034" s="20">
        <v>0</v>
      </c>
      <c r="C3034" s="21">
        <v>0</v>
      </c>
      <c r="D3034" s="25">
        <v>287898.09999999992</v>
      </c>
      <c r="E3034" s="25">
        <v>192877.3</v>
      </c>
      <c r="F3034" s="21">
        <v>0</v>
      </c>
      <c r="G3034" s="22">
        <f t="shared" si="47"/>
        <v>95020.79999999993</v>
      </c>
      <c r="H3034" s="21">
        <v>0</v>
      </c>
      <c r="I3034" s="21">
        <v>0</v>
      </c>
    </row>
    <row r="3035" spans="1:9" ht="15" x14ac:dyDescent="0.25">
      <c r="A3035" s="24" t="s">
        <v>3383</v>
      </c>
      <c r="B3035" s="20">
        <v>0</v>
      </c>
      <c r="C3035" s="21">
        <v>0</v>
      </c>
      <c r="D3035" s="25">
        <v>417580.58999999997</v>
      </c>
      <c r="E3035" s="25">
        <v>228111.59999999998</v>
      </c>
      <c r="F3035" s="21">
        <v>0</v>
      </c>
      <c r="G3035" s="22">
        <f t="shared" si="47"/>
        <v>189468.99</v>
      </c>
      <c r="H3035" s="21">
        <v>0</v>
      </c>
      <c r="I3035" s="21">
        <v>0</v>
      </c>
    </row>
    <row r="3036" spans="1:9" ht="15" x14ac:dyDescent="0.25">
      <c r="A3036" s="24" t="s">
        <v>3384</v>
      </c>
      <c r="B3036" s="20">
        <v>0</v>
      </c>
      <c r="C3036" s="21">
        <v>0</v>
      </c>
      <c r="D3036" s="25">
        <v>50411.6</v>
      </c>
      <c r="E3036" s="25">
        <v>26031.5</v>
      </c>
      <c r="F3036" s="21">
        <v>0</v>
      </c>
      <c r="G3036" s="22">
        <f t="shared" si="47"/>
        <v>24380.1</v>
      </c>
      <c r="H3036" s="21">
        <v>0</v>
      </c>
      <c r="I3036" s="21">
        <v>0</v>
      </c>
    </row>
    <row r="3037" spans="1:9" ht="15" x14ac:dyDescent="0.25">
      <c r="A3037" s="24" t="s">
        <v>3385</v>
      </c>
      <c r="B3037" s="20">
        <v>0</v>
      </c>
      <c r="C3037" s="21">
        <v>0</v>
      </c>
      <c r="D3037" s="25">
        <v>71799</v>
      </c>
      <c r="E3037" s="25">
        <v>43429.9</v>
      </c>
      <c r="F3037" s="21">
        <v>0</v>
      </c>
      <c r="G3037" s="22">
        <f t="shared" si="47"/>
        <v>28369.1</v>
      </c>
      <c r="H3037" s="21">
        <v>0</v>
      </c>
      <c r="I3037" s="21">
        <v>0</v>
      </c>
    </row>
    <row r="3038" spans="1:9" ht="15" x14ac:dyDescent="0.25">
      <c r="A3038" s="24" t="s">
        <v>3386</v>
      </c>
      <c r="B3038" s="20">
        <v>0</v>
      </c>
      <c r="C3038" s="21">
        <v>0</v>
      </c>
      <c r="D3038" s="25">
        <v>65446.299999999996</v>
      </c>
      <c r="E3038" s="25">
        <v>44057.7</v>
      </c>
      <c r="F3038" s="21">
        <v>0</v>
      </c>
      <c r="G3038" s="22">
        <f t="shared" si="47"/>
        <v>21388.6</v>
      </c>
      <c r="H3038" s="21">
        <v>0</v>
      </c>
      <c r="I3038" s="21">
        <v>0</v>
      </c>
    </row>
    <row r="3039" spans="1:9" ht="15" x14ac:dyDescent="0.25">
      <c r="A3039" s="24" t="s">
        <v>3387</v>
      </c>
      <c r="B3039" s="20">
        <v>0</v>
      </c>
      <c r="C3039" s="21">
        <v>0</v>
      </c>
      <c r="D3039" s="25">
        <v>80234.320000000007</v>
      </c>
      <c r="E3039" s="25">
        <v>38118.58</v>
      </c>
      <c r="F3039" s="21">
        <v>0</v>
      </c>
      <c r="G3039" s="22">
        <f t="shared" si="47"/>
        <v>42115.740000000005</v>
      </c>
      <c r="H3039" s="21">
        <v>0</v>
      </c>
      <c r="I3039" s="21">
        <v>0</v>
      </c>
    </row>
    <row r="3040" spans="1:9" ht="15" x14ac:dyDescent="0.25">
      <c r="A3040" s="24" t="s">
        <v>3388</v>
      </c>
      <c r="B3040" s="20">
        <v>0</v>
      </c>
      <c r="C3040" s="21">
        <v>0</v>
      </c>
      <c r="D3040" s="25">
        <v>48813.1</v>
      </c>
      <c r="E3040" s="25">
        <v>47427.7</v>
      </c>
      <c r="F3040" s="21">
        <v>0</v>
      </c>
      <c r="G3040" s="22">
        <f t="shared" si="47"/>
        <v>1385.4000000000015</v>
      </c>
      <c r="H3040" s="21">
        <v>0</v>
      </c>
      <c r="I3040" s="21">
        <v>0</v>
      </c>
    </row>
    <row r="3041" spans="1:9" ht="15" x14ac:dyDescent="0.25">
      <c r="A3041" s="24" t="s">
        <v>3389</v>
      </c>
      <c r="B3041" s="20">
        <v>0</v>
      </c>
      <c r="C3041" s="21">
        <v>0</v>
      </c>
      <c r="D3041" s="25">
        <v>81560</v>
      </c>
      <c r="E3041" s="25">
        <v>0</v>
      </c>
      <c r="F3041" s="21">
        <v>0</v>
      </c>
      <c r="G3041" s="22">
        <f t="shared" si="47"/>
        <v>81560</v>
      </c>
      <c r="H3041" s="21">
        <v>0</v>
      </c>
      <c r="I3041" s="21">
        <v>0</v>
      </c>
    </row>
    <row r="3042" spans="1:9" ht="15" x14ac:dyDescent="0.25">
      <c r="A3042" s="24" t="s">
        <v>3390</v>
      </c>
      <c r="B3042" s="20">
        <v>0</v>
      </c>
      <c r="C3042" s="21">
        <v>0</v>
      </c>
      <c r="D3042" s="25">
        <v>61892.1</v>
      </c>
      <c r="E3042" s="25">
        <v>38605.4</v>
      </c>
      <c r="F3042" s="21">
        <v>0</v>
      </c>
      <c r="G3042" s="22">
        <f t="shared" si="47"/>
        <v>23286.699999999997</v>
      </c>
      <c r="H3042" s="21">
        <v>0</v>
      </c>
      <c r="I3042" s="21">
        <v>0</v>
      </c>
    </row>
    <row r="3043" spans="1:9" ht="15" x14ac:dyDescent="0.25">
      <c r="A3043" s="24" t="s">
        <v>3391</v>
      </c>
      <c r="B3043" s="20">
        <v>0</v>
      </c>
      <c r="C3043" s="21">
        <v>0</v>
      </c>
      <c r="D3043" s="25">
        <v>55348.499999999993</v>
      </c>
      <c r="E3043" s="25">
        <v>16732.399999999998</v>
      </c>
      <c r="F3043" s="21">
        <v>0</v>
      </c>
      <c r="G3043" s="22">
        <f t="shared" si="47"/>
        <v>38616.099999999991</v>
      </c>
      <c r="H3043" s="21">
        <v>0</v>
      </c>
      <c r="I3043" s="21">
        <v>0</v>
      </c>
    </row>
    <row r="3044" spans="1:9" ht="15" x14ac:dyDescent="0.25">
      <c r="A3044" s="24" t="s">
        <v>3392</v>
      </c>
      <c r="B3044" s="20">
        <v>0</v>
      </c>
      <c r="C3044" s="21">
        <v>0</v>
      </c>
      <c r="D3044" s="25">
        <v>42633.700000000004</v>
      </c>
      <c r="E3044" s="25">
        <v>38279.599999999999</v>
      </c>
      <c r="F3044" s="21">
        <v>0</v>
      </c>
      <c r="G3044" s="22">
        <f t="shared" si="47"/>
        <v>4354.1000000000058</v>
      </c>
      <c r="H3044" s="21">
        <v>0</v>
      </c>
      <c r="I3044" s="21">
        <v>0</v>
      </c>
    </row>
    <row r="3045" spans="1:9" ht="15" x14ac:dyDescent="0.25">
      <c r="A3045" s="24" t="s">
        <v>3393</v>
      </c>
      <c r="B3045" s="20">
        <v>0</v>
      </c>
      <c r="C3045" s="21">
        <v>0</v>
      </c>
      <c r="D3045" s="25">
        <v>66314.5</v>
      </c>
      <c r="E3045" s="25">
        <v>27865.100000000002</v>
      </c>
      <c r="F3045" s="21">
        <v>0</v>
      </c>
      <c r="G3045" s="22">
        <f t="shared" si="47"/>
        <v>38449.399999999994</v>
      </c>
      <c r="H3045" s="21">
        <v>0</v>
      </c>
      <c r="I3045" s="21">
        <v>0</v>
      </c>
    </row>
    <row r="3046" spans="1:9" ht="15" x14ac:dyDescent="0.25">
      <c r="A3046" s="24" t="s">
        <v>3394</v>
      </c>
      <c r="B3046" s="20">
        <v>0</v>
      </c>
      <c r="C3046" s="21">
        <v>0</v>
      </c>
      <c r="D3046" s="25">
        <v>46479.400000000009</v>
      </c>
      <c r="E3046" s="25">
        <v>23542.75</v>
      </c>
      <c r="F3046" s="21">
        <v>0</v>
      </c>
      <c r="G3046" s="22">
        <f t="shared" si="47"/>
        <v>22936.650000000009</v>
      </c>
      <c r="H3046" s="21">
        <v>0</v>
      </c>
      <c r="I3046" s="21">
        <v>0</v>
      </c>
    </row>
    <row r="3047" spans="1:9" ht="15" x14ac:dyDescent="0.25">
      <c r="A3047" s="24" t="s">
        <v>3395</v>
      </c>
      <c r="B3047" s="20">
        <v>0</v>
      </c>
      <c r="C3047" s="21">
        <v>0</v>
      </c>
      <c r="D3047" s="25">
        <v>80641.19</v>
      </c>
      <c r="E3047" s="25">
        <v>60733.4</v>
      </c>
      <c r="F3047" s="21">
        <v>0</v>
      </c>
      <c r="G3047" s="22">
        <f t="shared" si="47"/>
        <v>19907.79</v>
      </c>
      <c r="H3047" s="21">
        <v>0</v>
      </c>
      <c r="I3047" s="21">
        <v>0</v>
      </c>
    </row>
    <row r="3048" spans="1:9" ht="15" x14ac:dyDescent="0.25">
      <c r="A3048" s="24" t="s">
        <v>3396</v>
      </c>
      <c r="B3048" s="20">
        <v>0</v>
      </c>
      <c r="C3048" s="21">
        <v>0</v>
      </c>
      <c r="D3048" s="25">
        <v>48082.9</v>
      </c>
      <c r="E3048" s="25">
        <v>15359.099999999999</v>
      </c>
      <c r="F3048" s="21">
        <v>0</v>
      </c>
      <c r="G3048" s="22">
        <f t="shared" si="47"/>
        <v>32723.800000000003</v>
      </c>
      <c r="H3048" s="21">
        <v>0</v>
      </c>
      <c r="I3048" s="21">
        <v>0</v>
      </c>
    </row>
    <row r="3049" spans="1:9" ht="15" x14ac:dyDescent="0.25">
      <c r="A3049" s="24" t="s">
        <v>3397</v>
      </c>
      <c r="B3049" s="20">
        <v>0</v>
      </c>
      <c r="C3049" s="21">
        <v>0</v>
      </c>
      <c r="D3049" s="25">
        <v>535544.40000000014</v>
      </c>
      <c r="E3049" s="25">
        <v>351861.4</v>
      </c>
      <c r="F3049" s="21">
        <v>0</v>
      </c>
      <c r="G3049" s="22">
        <f t="shared" si="47"/>
        <v>183683.00000000012</v>
      </c>
      <c r="H3049" s="21">
        <v>0</v>
      </c>
      <c r="I3049" s="21">
        <v>0</v>
      </c>
    </row>
    <row r="3050" spans="1:9" ht="15" x14ac:dyDescent="0.25">
      <c r="A3050" s="24" t="s">
        <v>3398</v>
      </c>
      <c r="B3050" s="20">
        <v>0</v>
      </c>
      <c r="C3050" s="21">
        <v>0</v>
      </c>
      <c r="D3050" s="25">
        <v>813842.40000000014</v>
      </c>
      <c r="E3050" s="25">
        <v>542588.49999999988</v>
      </c>
      <c r="F3050" s="21">
        <v>0</v>
      </c>
      <c r="G3050" s="22">
        <f t="shared" si="47"/>
        <v>271253.90000000026</v>
      </c>
      <c r="H3050" s="21">
        <v>0</v>
      </c>
      <c r="I3050" s="21">
        <v>0</v>
      </c>
    </row>
    <row r="3051" spans="1:9" ht="15" x14ac:dyDescent="0.25">
      <c r="A3051" s="24" t="s">
        <v>3399</v>
      </c>
      <c r="B3051" s="20">
        <v>0</v>
      </c>
      <c r="C3051" s="21">
        <v>0</v>
      </c>
      <c r="D3051" s="25">
        <v>49253.599999999991</v>
      </c>
      <c r="E3051" s="25">
        <v>19921.300000000003</v>
      </c>
      <c r="F3051" s="21">
        <v>0</v>
      </c>
      <c r="G3051" s="22">
        <f t="shared" si="47"/>
        <v>29332.299999999988</v>
      </c>
      <c r="H3051" s="21">
        <v>0</v>
      </c>
      <c r="I3051" s="21">
        <v>0</v>
      </c>
    </row>
    <row r="3052" spans="1:9" ht="15" x14ac:dyDescent="0.25">
      <c r="A3052" s="24" t="s">
        <v>3400</v>
      </c>
      <c r="B3052" s="20">
        <v>0</v>
      </c>
      <c r="C3052" s="21">
        <v>0</v>
      </c>
      <c r="D3052" s="25">
        <v>29220.200000000004</v>
      </c>
      <c r="E3052" s="25">
        <v>18145</v>
      </c>
      <c r="F3052" s="21">
        <v>0</v>
      </c>
      <c r="G3052" s="22">
        <f t="shared" si="47"/>
        <v>11075.200000000004</v>
      </c>
      <c r="H3052" s="21">
        <v>0</v>
      </c>
      <c r="I3052" s="21">
        <v>0</v>
      </c>
    </row>
    <row r="3053" spans="1:9" ht="15" x14ac:dyDescent="0.25">
      <c r="A3053" s="24" t="s">
        <v>3401</v>
      </c>
      <c r="B3053" s="20">
        <v>0</v>
      </c>
      <c r="C3053" s="21">
        <v>0</v>
      </c>
      <c r="D3053" s="25">
        <v>78126.399999999994</v>
      </c>
      <c r="E3053" s="25">
        <v>44328.9</v>
      </c>
      <c r="F3053" s="21">
        <v>0</v>
      </c>
      <c r="G3053" s="22">
        <f t="shared" si="47"/>
        <v>33797.499999999993</v>
      </c>
      <c r="H3053" s="21">
        <v>0</v>
      </c>
      <c r="I3053" s="21">
        <v>0</v>
      </c>
    </row>
    <row r="3054" spans="1:9" ht="15" x14ac:dyDescent="0.25">
      <c r="A3054" s="24" t="s">
        <v>3402</v>
      </c>
      <c r="B3054" s="20">
        <v>0</v>
      </c>
      <c r="C3054" s="21">
        <v>0</v>
      </c>
      <c r="D3054" s="25">
        <v>87525.5</v>
      </c>
      <c r="E3054" s="25">
        <v>484</v>
      </c>
      <c r="F3054" s="21">
        <v>0</v>
      </c>
      <c r="G3054" s="22">
        <f t="shared" si="47"/>
        <v>87041.5</v>
      </c>
      <c r="H3054" s="21">
        <v>0</v>
      </c>
      <c r="I3054" s="21">
        <v>0</v>
      </c>
    </row>
    <row r="3055" spans="1:9" ht="15" x14ac:dyDescent="0.25">
      <c r="A3055" s="24" t="s">
        <v>3403</v>
      </c>
      <c r="B3055" s="20">
        <v>0</v>
      </c>
      <c r="C3055" s="21">
        <v>0</v>
      </c>
      <c r="D3055" s="25">
        <v>99221.3</v>
      </c>
      <c r="E3055" s="25">
        <v>25076.7</v>
      </c>
      <c r="F3055" s="21">
        <v>0</v>
      </c>
      <c r="G3055" s="22">
        <f t="shared" si="47"/>
        <v>74144.600000000006</v>
      </c>
      <c r="H3055" s="21">
        <v>0</v>
      </c>
      <c r="I3055" s="21">
        <v>0</v>
      </c>
    </row>
    <row r="3056" spans="1:9" ht="15" x14ac:dyDescent="0.25">
      <c r="A3056" s="24" t="s">
        <v>3404</v>
      </c>
      <c r="B3056" s="20">
        <v>0</v>
      </c>
      <c r="C3056" s="21">
        <v>0</v>
      </c>
      <c r="D3056" s="25">
        <v>109662.6</v>
      </c>
      <c r="E3056" s="25">
        <v>36922.800000000003</v>
      </c>
      <c r="F3056" s="21">
        <v>0</v>
      </c>
      <c r="G3056" s="22">
        <f t="shared" si="47"/>
        <v>72739.8</v>
      </c>
      <c r="H3056" s="21">
        <v>0</v>
      </c>
      <c r="I3056" s="21">
        <v>0</v>
      </c>
    </row>
    <row r="3057" spans="1:9" ht="15" x14ac:dyDescent="0.25">
      <c r="A3057" s="24" t="s">
        <v>3405</v>
      </c>
      <c r="B3057" s="20">
        <v>0</v>
      </c>
      <c r="C3057" s="21">
        <v>0</v>
      </c>
      <c r="D3057" s="25">
        <v>77233.499999999985</v>
      </c>
      <c r="E3057" s="25">
        <v>52370.5</v>
      </c>
      <c r="F3057" s="21">
        <v>0</v>
      </c>
      <c r="G3057" s="22">
        <f t="shared" si="47"/>
        <v>24862.999999999985</v>
      </c>
      <c r="H3057" s="21">
        <v>0</v>
      </c>
      <c r="I3057" s="21">
        <v>0</v>
      </c>
    </row>
    <row r="3058" spans="1:9" ht="15" x14ac:dyDescent="0.25">
      <c r="A3058" s="24" t="s">
        <v>3406</v>
      </c>
      <c r="B3058" s="20">
        <v>0</v>
      </c>
      <c r="C3058" s="21">
        <v>0</v>
      </c>
      <c r="D3058" s="25">
        <v>57784.2</v>
      </c>
      <c r="E3058" s="25">
        <v>28967.8</v>
      </c>
      <c r="F3058" s="21">
        <v>0</v>
      </c>
      <c r="G3058" s="22">
        <f t="shared" si="47"/>
        <v>28816.399999999998</v>
      </c>
      <c r="H3058" s="21">
        <v>0</v>
      </c>
      <c r="I3058" s="21">
        <v>0</v>
      </c>
    </row>
    <row r="3059" spans="1:9" ht="15" x14ac:dyDescent="0.25">
      <c r="A3059" s="24" t="s">
        <v>3407</v>
      </c>
      <c r="B3059" s="20">
        <v>0</v>
      </c>
      <c r="C3059" s="21">
        <v>0</v>
      </c>
      <c r="D3059" s="25">
        <v>80654.7</v>
      </c>
      <c r="E3059" s="25">
        <v>21740.5</v>
      </c>
      <c r="F3059" s="21">
        <v>0</v>
      </c>
      <c r="G3059" s="22">
        <f t="shared" si="47"/>
        <v>58914.2</v>
      </c>
      <c r="H3059" s="21">
        <v>0</v>
      </c>
      <c r="I3059" s="21">
        <v>0</v>
      </c>
    </row>
    <row r="3060" spans="1:9" ht="15" x14ac:dyDescent="0.25">
      <c r="A3060" s="24" t="s">
        <v>3408</v>
      </c>
      <c r="B3060" s="20">
        <v>0</v>
      </c>
      <c r="C3060" s="21">
        <v>0</v>
      </c>
      <c r="D3060" s="25">
        <v>72876.799999999988</v>
      </c>
      <c r="E3060" s="25">
        <v>15568</v>
      </c>
      <c r="F3060" s="21">
        <v>0</v>
      </c>
      <c r="G3060" s="22">
        <f t="shared" si="47"/>
        <v>57308.799999999988</v>
      </c>
      <c r="H3060" s="21">
        <v>0</v>
      </c>
      <c r="I3060" s="21">
        <v>0</v>
      </c>
    </row>
    <row r="3061" spans="1:9" ht="15" x14ac:dyDescent="0.25">
      <c r="A3061" s="24" t="s">
        <v>3409</v>
      </c>
      <c r="B3061" s="20">
        <v>0</v>
      </c>
      <c r="C3061" s="21">
        <v>0</v>
      </c>
      <c r="D3061" s="25">
        <v>79554.600000000006</v>
      </c>
      <c r="E3061" s="25">
        <v>45598.7</v>
      </c>
      <c r="F3061" s="21">
        <v>0</v>
      </c>
      <c r="G3061" s="22">
        <f t="shared" si="47"/>
        <v>33955.900000000009</v>
      </c>
      <c r="H3061" s="21">
        <v>0</v>
      </c>
      <c r="I3061" s="21">
        <v>0</v>
      </c>
    </row>
    <row r="3062" spans="1:9" ht="15" x14ac:dyDescent="0.25">
      <c r="A3062" s="24" t="s">
        <v>3410</v>
      </c>
      <c r="B3062" s="20">
        <v>0</v>
      </c>
      <c r="C3062" s="21">
        <v>0</v>
      </c>
      <c r="D3062" s="25">
        <v>90922.3</v>
      </c>
      <c r="E3062" s="25">
        <v>42842.2</v>
      </c>
      <c r="F3062" s="21">
        <v>0</v>
      </c>
      <c r="G3062" s="22">
        <f t="shared" si="47"/>
        <v>48080.100000000006</v>
      </c>
      <c r="H3062" s="21">
        <v>0</v>
      </c>
      <c r="I3062" s="21">
        <v>0</v>
      </c>
    </row>
    <row r="3063" spans="1:9" ht="15" x14ac:dyDescent="0.25">
      <c r="A3063" s="24" t="s">
        <v>3411</v>
      </c>
      <c r="B3063" s="20">
        <v>0</v>
      </c>
      <c r="C3063" s="21">
        <v>0</v>
      </c>
      <c r="D3063" s="25">
        <v>22765.599999999999</v>
      </c>
      <c r="E3063" s="25">
        <v>10524.8</v>
      </c>
      <c r="F3063" s="21">
        <v>0</v>
      </c>
      <c r="G3063" s="22">
        <f t="shared" si="47"/>
        <v>12240.8</v>
      </c>
      <c r="H3063" s="21">
        <v>0</v>
      </c>
      <c r="I3063" s="21">
        <v>0</v>
      </c>
    </row>
    <row r="3064" spans="1:9" ht="15" x14ac:dyDescent="0.25">
      <c r="A3064" s="24" t="s">
        <v>3412</v>
      </c>
      <c r="B3064" s="20">
        <v>0</v>
      </c>
      <c r="C3064" s="21">
        <v>0</v>
      </c>
      <c r="D3064" s="25">
        <v>193158.26</v>
      </c>
      <c r="E3064" s="25">
        <v>114785.2</v>
      </c>
      <c r="F3064" s="21">
        <v>0</v>
      </c>
      <c r="G3064" s="22">
        <f t="shared" si="47"/>
        <v>78373.060000000012</v>
      </c>
      <c r="H3064" s="21">
        <v>0</v>
      </c>
      <c r="I3064" s="21">
        <v>0</v>
      </c>
    </row>
    <row r="3065" spans="1:9" ht="15" x14ac:dyDescent="0.25">
      <c r="A3065" s="24" t="s">
        <v>3413</v>
      </c>
      <c r="B3065" s="20">
        <v>0</v>
      </c>
      <c r="C3065" s="21">
        <v>0</v>
      </c>
      <c r="D3065" s="25">
        <v>95632.12999999999</v>
      </c>
      <c r="E3065" s="25">
        <v>47159.100000000006</v>
      </c>
      <c r="F3065" s="21">
        <v>0</v>
      </c>
      <c r="G3065" s="22">
        <f t="shared" si="47"/>
        <v>48473.029999999984</v>
      </c>
      <c r="H3065" s="21">
        <v>0</v>
      </c>
      <c r="I3065" s="21">
        <v>0</v>
      </c>
    </row>
    <row r="3066" spans="1:9" ht="15" x14ac:dyDescent="0.25">
      <c r="A3066" s="24" t="s">
        <v>3414</v>
      </c>
      <c r="B3066" s="20">
        <v>0</v>
      </c>
      <c r="C3066" s="21">
        <v>0</v>
      </c>
      <c r="D3066" s="25">
        <v>272622.15000000002</v>
      </c>
      <c r="E3066" s="25">
        <v>155529.15</v>
      </c>
      <c r="F3066" s="21">
        <v>0</v>
      </c>
      <c r="G3066" s="22">
        <f t="shared" si="47"/>
        <v>117093.00000000003</v>
      </c>
      <c r="H3066" s="21">
        <v>0</v>
      </c>
      <c r="I3066" s="21">
        <v>0</v>
      </c>
    </row>
    <row r="3067" spans="1:9" ht="15" x14ac:dyDescent="0.25">
      <c r="A3067" s="24" t="s">
        <v>3415</v>
      </c>
      <c r="B3067" s="20">
        <v>0</v>
      </c>
      <c r="C3067" s="21">
        <v>0</v>
      </c>
      <c r="D3067" s="25">
        <v>256068.89000000004</v>
      </c>
      <c r="E3067" s="25">
        <v>201485.34</v>
      </c>
      <c r="F3067" s="21">
        <v>0</v>
      </c>
      <c r="G3067" s="22">
        <f t="shared" si="47"/>
        <v>54583.550000000047</v>
      </c>
      <c r="H3067" s="21">
        <v>0</v>
      </c>
      <c r="I3067" s="21">
        <v>0</v>
      </c>
    </row>
    <row r="3068" spans="1:9" ht="15" x14ac:dyDescent="0.25">
      <c r="A3068" s="24" t="s">
        <v>3416</v>
      </c>
      <c r="B3068" s="20">
        <v>0</v>
      </c>
      <c r="C3068" s="21">
        <v>0</v>
      </c>
      <c r="D3068" s="25">
        <v>309403.49</v>
      </c>
      <c r="E3068" s="25">
        <v>124727.22</v>
      </c>
      <c r="F3068" s="21">
        <v>0</v>
      </c>
      <c r="G3068" s="22">
        <f t="shared" si="47"/>
        <v>184676.27</v>
      </c>
      <c r="H3068" s="21">
        <v>0</v>
      </c>
      <c r="I3068" s="21">
        <v>0</v>
      </c>
    </row>
    <row r="3069" spans="1:9" ht="15" x14ac:dyDescent="0.25">
      <c r="A3069" s="24" t="s">
        <v>3417</v>
      </c>
      <c r="B3069" s="20">
        <v>0</v>
      </c>
      <c r="C3069" s="21">
        <v>0</v>
      </c>
      <c r="D3069" s="25">
        <v>290316.14</v>
      </c>
      <c r="E3069" s="25">
        <v>121910.35</v>
      </c>
      <c r="F3069" s="21">
        <v>0</v>
      </c>
      <c r="G3069" s="22">
        <f t="shared" si="47"/>
        <v>168405.79</v>
      </c>
      <c r="H3069" s="21">
        <v>0</v>
      </c>
      <c r="I3069" s="21">
        <v>0</v>
      </c>
    </row>
    <row r="3070" spans="1:9" ht="15" x14ac:dyDescent="0.25">
      <c r="A3070" s="24" t="s">
        <v>3418</v>
      </c>
      <c r="B3070" s="20">
        <v>0</v>
      </c>
      <c r="C3070" s="21">
        <v>0</v>
      </c>
      <c r="D3070" s="25">
        <v>106344.1</v>
      </c>
      <c r="E3070" s="25">
        <v>49216.399999999994</v>
      </c>
      <c r="F3070" s="21">
        <v>0</v>
      </c>
      <c r="G3070" s="22">
        <f t="shared" si="47"/>
        <v>57127.700000000012</v>
      </c>
      <c r="H3070" s="21">
        <v>0</v>
      </c>
      <c r="I3070" s="21">
        <v>0</v>
      </c>
    </row>
    <row r="3071" spans="1:9" ht="15" x14ac:dyDescent="0.25">
      <c r="A3071" s="24" t="s">
        <v>3419</v>
      </c>
      <c r="B3071" s="20">
        <v>0</v>
      </c>
      <c r="C3071" s="21">
        <v>0</v>
      </c>
      <c r="D3071" s="25">
        <v>199743.41999999998</v>
      </c>
      <c r="E3071" s="25">
        <v>158992.43999999997</v>
      </c>
      <c r="F3071" s="21">
        <v>0</v>
      </c>
      <c r="G3071" s="22">
        <f t="shared" si="47"/>
        <v>40750.98000000001</v>
      </c>
      <c r="H3071" s="21">
        <v>0</v>
      </c>
      <c r="I3071" s="21">
        <v>0</v>
      </c>
    </row>
    <row r="3072" spans="1:9" ht="15" x14ac:dyDescent="0.25">
      <c r="A3072" s="24" t="s">
        <v>3420</v>
      </c>
      <c r="B3072" s="20">
        <v>0</v>
      </c>
      <c r="C3072" s="21">
        <v>0</v>
      </c>
      <c r="D3072" s="25">
        <v>121213.65</v>
      </c>
      <c r="E3072" s="25">
        <v>84203.839999999982</v>
      </c>
      <c r="F3072" s="21">
        <v>0</v>
      </c>
      <c r="G3072" s="22">
        <f t="shared" si="47"/>
        <v>37009.810000000012</v>
      </c>
      <c r="H3072" s="21">
        <v>0</v>
      </c>
      <c r="I3072" s="21">
        <v>0</v>
      </c>
    </row>
    <row r="3073" spans="1:9" ht="15" x14ac:dyDescent="0.25">
      <c r="A3073" s="24" t="s">
        <v>3421</v>
      </c>
      <c r="B3073" s="20">
        <v>0</v>
      </c>
      <c r="C3073" s="21">
        <v>0</v>
      </c>
      <c r="D3073" s="25">
        <v>136644.59999999998</v>
      </c>
      <c r="E3073" s="25">
        <v>61606.1</v>
      </c>
      <c r="F3073" s="21">
        <v>0</v>
      </c>
      <c r="G3073" s="22">
        <f t="shared" si="47"/>
        <v>75038.499999999971</v>
      </c>
      <c r="H3073" s="21">
        <v>0</v>
      </c>
      <c r="I3073" s="21">
        <v>0</v>
      </c>
    </row>
    <row r="3074" spans="1:9" ht="15" x14ac:dyDescent="0.25">
      <c r="A3074" s="24" t="s">
        <v>3422</v>
      </c>
      <c r="B3074" s="20">
        <v>0</v>
      </c>
      <c r="C3074" s="21">
        <v>0</v>
      </c>
      <c r="D3074" s="25">
        <v>192021.55999999994</v>
      </c>
      <c r="E3074" s="25">
        <v>108840.45999999999</v>
      </c>
      <c r="F3074" s="21">
        <v>0</v>
      </c>
      <c r="G3074" s="22">
        <f t="shared" si="47"/>
        <v>83181.099999999948</v>
      </c>
      <c r="H3074" s="21">
        <v>0</v>
      </c>
      <c r="I3074" s="21">
        <v>0</v>
      </c>
    </row>
    <row r="3075" spans="1:9" ht="15" x14ac:dyDescent="0.25">
      <c r="A3075" s="24" t="s">
        <v>3423</v>
      </c>
      <c r="B3075" s="20">
        <v>0</v>
      </c>
      <c r="C3075" s="21">
        <v>0</v>
      </c>
      <c r="D3075" s="25">
        <v>33025.14</v>
      </c>
      <c r="E3075" s="25">
        <v>18229.14</v>
      </c>
      <c r="F3075" s="21">
        <v>0</v>
      </c>
      <c r="G3075" s="22">
        <f t="shared" ref="G3075:G3138" si="48">D3075-E3075</f>
        <v>14796</v>
      </c>
      <c r="H3075" s="21">
        <v>0</v>
      </c>
      <c r="I3075" s="21">
        <v>0</v>
      </c>
    </row>
    <row r="3076" spans="1:9" ht="15" x14ac:dyDescent="0.25">
      <c r="A3076" s="24" t="s">
        <v>3424</v>
      </c>
      <c r="B3076" s="20">
        <v>0</v>
      </c>
      <c r="C3076" s="21">
        <v>0</v>
      </c>
      <c r="D3076" s="25">
        <v>631751.40000000014</v>
      </c>
      <c r="E3076" s="25">
        <v>494678.9</v>
      </c>
      <c r="F3076" s="21">
        <v>0</v>
      </c>
      <c r="G3076" s="22">
        <f t="shared" si="48"/>
        <v>137072.50000000012</v>
      </c>
      <c r="H3076" s="21">
        <v>0</v>
      </c>
      <c r="I3076" s="21">
        <v>0</v>
      </c>
    </row>
    <row r="3077" spans="1:9" ht="15" x14ac:dyDescent="0.25">
      <c r="A3077" s="24" t="s">
        <v>3425</v>
      </c>
      <c r="B3077" s="20">
        <v>0</v>
      </c>
      <c r="C3077" s="21">
        <v>0</v>
      </c>
      <c r="D3077" s="25">
        <v>587730.74000000011</v>
      </c>
      <c r="E3077" s="25">
        <v>385939.94000000006</v>
      </c>
      <c r="F3077" s="21">
        <v>0</v>
      </c>
      <c r="G3077" s="22">
        <f t="shared" si="48"/>
        <v>201790.80000000005</v>
      </c>
      <c r="H3077" s="21">
        <v>0</v>
      </c>
      <c r="I3077" s="21">
        <v>0</v>
      </c>
    </row>
    <row r="3078" spans="1:9" ht="15" x14ac:dyDescent="0.25">
      <c r="A3078" s="24" t="s">
        <v>3426</v>
      </c>
      <c r="B3078" s="20">
        <v>0</v>
      </c>
      <c r="C3078" s="21">
        <v>0</v>
      </c>
      <c r="D3078" s="25">
        <v>409945.09999999992</v>
      </c>
      <c r="E3078" s="25">
        <v>254392.60000000003</v>
      </c>
      <c r="F3078" s="21">
        <v>0</v>
      </c>
      <c r="G3078" s="22">
        <f t="shared" si="48"/>
        <v>155552.49999999988</v>
      </c>
      <c r="H3078" s="21">
        <v>0</v>
      </c>
      <c r="I3078" s="21">
        <v>0</v>
      </c>
    </row>
    <row r="3079" spans="1:9" ht="15" x14ac:dyDescent="0.25">
      <c r="A3079" s="24" t="s">
        <v>1863</v>
      </c>
      <c r="B3079" s="20">
        <v>0</v>
      </c>
      <c r="C3079" s="21">
        <v>0</v>
      </c>
      <c r="D3079" s="25">
        <v>8839.4</v>
      </c>
      <c r="E3079" s="25">
        <v>183.2</v>
      </c>
      <c r="F3079" s="21">
        <v>0</v>
      </c>
      <c r="G3079" s="22">
        <f t="shared" si="48"/>
        <v>8656.1999999999989</v>
      </c>
      <c r="H3079" s="21">
        <v>0</v>
      </c>
      <c r="I3079" s="21">
        <v>0</v>
      </c>
    </row>
    <row r="3080" spans="1:9" ht="15" x14ac:dyDescent="0.25">
      <c r="A3080" s="24" t="s">
        <v>3427</v>
      </c>
      <c r="B3080" s="20">
        <v>0</v>
      </c>
      <c r="C3080" s="21">
        <v>0</v>
      </c>
      <c r="D3080" s="25">
        <v>294328.5</v>
      </c>
      <c r="E3080" s="25">
        <v>138339</v>
      </c>
      <c r="F3080" s="21">
        <v>0</v>
      </c>
      <c r="G3080" s="22">
        <f t="shared" si="48"/>
        <v>155989.5</v>
      </c>
      <c r="H3080" s="21">
        <v>0</v>
      </c>
      <c r="I3080" s="21">
        <v>0</v>
      </c>
    </row>
    <row r="3081" spans="1:9" ht="15" x14ac:dyDescent="0.25">
      <c r="A3081" s="24" t="s">
        <v>3428</v>
      </c>
      <c r="B3081" s="20">
        <v>0</v>
      </c>
      <c r="C3081" s="21">
        <v>0</v>
      </c>
      <c r="D3081" s="25">
        <v>72838.2</v>
      </c>
      <c r="E3081" s="25">
        <v>32328.1</v>
      </c>
      <c r="F3081" s="21">
        <v>0</v>
      </c>
      <c r="G3081" s="22">
        <f t="shared" si="48"/>
        <v>40510.1</v>
      </c>
      <c r="H3081" s="21">
        <v>0</v>
      </c>
      <c r="I3081" s="21">
        <v>0</v>
      </c>
    </row>
    <row r="3082" spans="1:9" ht="15" x14ac:dyDescent="0.25">
      <c r="A3082" s="24" t="s">
        <v>3429</v>
      </c>
      <c r="B3082" s="20">
        <v>0</v>
      </c>
      <c r="C3082" s="21">
        <v>0</v>
      </c>
      <c r="D3082" s="25">
        <v>484953.10000000003</v>
      </c>
      <c r="E3082" s="25">
        <v>283118.2</v>
      </c>
      <c r="F3082" s="21">
        <v>0</v>
      </c>
      <c r="G3082" s="22">
        <f t="shared" si="48"/>
        <v>201834.90000000002</v>
      </c>
      <c r="H3082" s="21">
        <v>0</v>
      </c>
      <c r="I3082" s="21">
        <v>0</v>
      </c>
    </row>
    <row r="3083" spans="1:9" ht="15" x14ac:dyDescent="0.25">
      <c r="A3083" s="24" t="s">
        <v>3430</v>
      </c>
      <c r="B3083" s="20">
        <v>0</v>
      </c>
      <c r="C3083" s="21">
        <v>0</v>
      </c>
      <c r="D3083" s="25">
        <v>702153.29999999981</v>
      </c>
      <c r="E3083" s="25">
        <v>495219.4599999999</v>
      </c>
      <c r="F3083" s="21">
        <v>0</v>
      </c>
      <c r="G3083" s="22">
        <f t="shared" si="48"/>
        <v>206933.83999999991</v>
      </c>
      <c r="H3083" s="21">
        <v>0</v>
      </c>
      <c r="I3083" s="21">
        <v>0</v>
      </c>
    </row>
    <row r="3084" spans="1:9" ht="15" x14ac:dyDescent="0.25">
      <c r="A3084" s="24" t="s">
        <v>3431</v>
      </c>
      <c r="B3084" s="20">
        <v>0</v>
      </c>
      <c r="C3084" s="21">
        <v>0</v>
      </c>
      <c r="D3084" s="25">
        <v>30937.899999999998</v>
      </c>
      <c r="E3084" s="25">
        <v>0</v>
      </c>
      <c r="F3084" s="21">
        <v>0</v>
      </c>
      <c r="G3084" s="22">
        <f t="shared" si="48"/>
        <v>30937.899999999998</v>
      </c>
      <c r="H3084" s="21">
        <v>0</v>
      </c>
      <c r="I3084" s="21">
        <v>0</v>
      </c>
    </row>
    <row r="3085" spans="1:9" ht="15" x14ac:dyDescent="0.25">
      <c r="A3085" s="24" t="s">
        <v>3432</v>
      </c>
      <c r="B3085" s="20">
        <v>0</v>
      </c>
      <c r="C3085" s="21">
        <v>0</v>
      </c>
      <c r="D3085" s="25">
        <v>250707</v>
      </c>
      <c r="E3085" s="25">
        <v>199814.59999999998</v>
      </c>
      <c r="F3085" s="21">
        <v>0</v>
      </c>
      <c r="G3085" s="22">
        <f t="shared" si="48"/>
        <v>50892.400000000023</v>
      </c>
      <c r="H3085" s="21">
        <v>0</v>
      </c>
      <c r="I3085" s="21">
        <v>0</v>
      </c>
    </row>
    <row r="3086" spans="1:9" ht="15" x14ac:dyDescent="0.25">
      <c r="A3086" s="24" t="s">
        <v>1297</v>
      </c>
      <c r="B3086" s="20">
        <v>0</v>
      </c>
      <c r="C3086" s="21">
        <v>0</v>
      </c>
      <c r="D3086" s="25">
        <v>330010.7</v>
      </c>
      <c r="E3086" s="25">
        <v>135960.9</v>
      </c>
      <c r="F3086" s="21">
        <v>0</v>
      </c>
      <c r="G3086" s="22">
        <f t="shared" si="48"/>
        <v>194049.80000000002</v>
      </c>
      <c r="H3086" s="21">
        <v>0</v>
      </c>
      <c r="I3086" s="21">
        <v>0</v>
      </c>
    </row>
    <row r="3087" spans="1:9" ht="15" x14ac:dyDescent="0.25">
      <c r="A3087" s="24" t="s">
        <v>3433</v>
      </c>
      <c r="B3087" s="20">
        <v>0</v>
      </c>
      <c r="C3087" s="21">
        <v>0</v>
      </c>
      <c r="D3087" s="25">
        <v>182616.88999999998</v>
      </c>
      <c r="E3087" s="25">
        <v>110535.11999999998</v>
      </c>
      <c r="F3087" s="21">
        <v>0</v>
      </c>
      <c r="G3087" s="22">
        <f t="shared" si="48"/>
        <v>72081.77</v>
      </c>
      <c r="H3087" s="21">
        <v>0</v>
      </c>
      <c r="I3087" s="21">
        <v>0</v>
      </c>
    </row>
    <row r="3088" spans="1:9" ht="15" x14ac:dyDescent="0.25">
      <c r="A3088" s="24" t="s">
        <v>3434</v>
      </c>
      <c r="B3088" s="20">
        <v>0</v>
      </c>
      <c r="C3088" s="21">
        <v>0</v>
      </c>
      <c r="D3088" s="25">
        <v>261384.38999999996</v>
      </c>
      <c r="E3088" s="25">
        <v>194483.46</v>
      </c>
      <c r="F3088" s="21">
        <v>0</v>
      </c>
      <c r="G3088" s="22">
        <f t="shared" si="48"/>
        <v>66900.929999999964</v>
      </c>
      <c r="H3088" s="21">
        <v>0</v>
      </c>
      <c r="I3088" s="21">
        <v>0</v>
      </c>
    </row>
    <row r="3089" spans="1:9" ht="15" x14ac:dyDescent="0.25">
      <c r="A3089" s="24" t="s">
        <v>3435</v>
      </c>
      <c r="B3089" s="20">
        <v>0</v>
      </c>
      <c r="C3089" s="21">
        <v>0</v>
      </c>
      <c r="D3089" s="25">
        <v>415517.42000000004</v>
      </c>
      <c r="E3089" s="25">
        <v>330934.92000000004</v>
      </c>
      <c r="F3089" s="21">
        <v>0</v>
      </c>
      <c r="G3089" s="22">
        <f t="shared" si="48"/>
        <v>84582.5</v>
      </c>
      <c r="H3089" s="21">
        <v>0</v>
      </c>
      <c r="I3089" s="21">
        <v>0</v>
      </c>
    </row>
    <row r="3090" spans="1:9" ht="15" x14ac:dyDescent="0.25">
      <c r="A3090" s="24" t="s">
        <v>3436</v>
      </c>
      <c r="B3090" s="20">
        <v>0</v>
      </c>
      <c r="C3090" s="21">
        <v>0</v>
      </c>
      <c r="D3090" s="25">
        <v>431875.57</v>
      </c>
      <c r="E3090" s="25">
        <v>297768.62</v>
      </c>
      <c r="F3090" s="21">
        <v>0</v>
      </c>
      <c r="G3090" s="22">
        <f t="shared" si="48"/>
        <v>134106.95000000001</v>
      </c>
      <c r="H3090" s="21">
        <v>0</v>
      </c>
      <c r="I3090" s="21">
        <v>0</v>
      </c>
    </row>
    <row r="3091" spans="1:9" ht="15" x14ac:dyDescent="0.25">
      <c r="A3091" s="24" t="s">
        <v>3437</v>
      </c>
      <c r="B3091" s="20">
        <v>0</v>
      </c>
      <c r="C3091" s="21">
        <v>0</v>
      </c>
      <c r="D3091" s="25">
        <v>252549.11000000007</v>
      </c>
      <c r="E3091" s="25">
        <v>197194.7</v>
      </c>
      <c r="F3091" s="21">
        <v>0</v>
      </c>
      <c r="G3091" s="22">
        <f t="shared" si="48"/>
        <v>55354.410000000062</v>
      </c>
      <c r="H3091" s="21">
        <v>0</v>
      </c>
      <c r="I3091" s="21">
        <v>0</v>
      </c>
    </row>
    <row r="3092" spans="1:9" ht="15" x14ac:dyDescent="0.25">
      <c r="A3092" s="24" t="s">
        <v>3438</v>
      </c>
      <c r="B3092" s="20">
        <v>0</v>
      </c>
      <c r="C3092" s="21">
        <v>0</v>
      </c>
      <c r="D3092" s="25">
        <v>245402.59999999995</v>
      </c>
      <c r="E3092" s="25">
        <v>183749.7</v>
      </c>
      <c r="F3092" s="21">
        <v>0</v>
      </c>
      <c r="G3092" s="22">
        <f t="shared" si="48"/>
        <v>61652.899999999936</v>
      </c>
      <c r="H3092" s="21">
        <v>0</v>
      </c>
      <c r="I3092" s="21">
        <v>0</v>
      </c>
    </row>
    <row r="3093" spans="1:9" ht="15" x14ac:dyDescent="0.25">
      <c r="A3093" s="24" t="s">
        <v>3439</v>
      </c>
      <c r="B3093" s="20">
        <v>0</v>
      </c>
      <c r="C3093" s="21">
        <v>0</v>
      </c>
      <c r="D3093" s="25">
        <v>382864.91999999993</v>
      </c>
      <c r="E3093" s="25">
        <v>259106.4</v>
      </c>
      <c r="F3093" s="21">
        <v>0</v>
      </c>
      <c r="G3093" s="22">
        <f t="shared" si="48"/>
        <v>123758.51999999993</v>
      </c>
      <c r="H3093" s="21">
        <v>0</v>
      </c>
      <c r="I3093" s="21">
        <v>0</v>
      </c>
    </row>
    <row r="3094" spans="1:9" ht="15" x14ac:dyDescent="0.25">
      <c r="A3094" s="24" t="s">
        <v>3440</v>
      </c>
      <c r="B3094" s="20">
        <v>0</v>
      </c>
      <c r="C3094" s="21">
        <v>0</v>
      </c>
      <c r="D3094" s="25">
        <v>31609.54</v>
      </c>
      <c r="E3094" s="25">
        <v>600.6</v>
      </c>
      <c r="F3094" s="21">
        <v>0</v>
      </c>
      <c r="G3094" s="22">
        <f t="shared" si="48"/>
        <v>31008.940000000002</v>
      </c>
      <c r="H3094" s="21">
        <v>0</v>
      </c>
      <c r="I3094" s="21">
        <v>0</v>
      </c>
    </row>
    <row r="3095" spans="1:9" ht="15" x14ac:dyDescent="0.25">
      <c r="A3095" s="24" t="s">
        <v>3441</v>
      </c>
      <c r="B3095" s="20">
        <v>0</v>
      </c>
      <c r="C3095" s="21">
        <v>0</v>
      </c>
      <c r="D3095" s="25">
        <v>71583.700000000012</v>
      </c>
      <c r="E3095" s="25">
        <v>64280.200000000012</v>
      </c>
      <c r="F3095" s="21">
        <v>0</v>
      </c>
      <c r="G3095" s="22">
        <f t="shared" si="48"/>
        <v>7303.5</v>
      </c>
      <c r="H3095" s="21">
        <v>0</v>
      </c>
      <c r="I3095" s="21">
        <v>0</v>
      </c>
    </row>
    <row r="3096" spans="1:9" ht="15" x14ac:dyDescent="0.25">
      <c r="A3096" s="24" t="s">
        <v>3442</v>
      </c>
      <c r="B3096" s="20">
        <v>0</v>
      </c>
      <c r="C3096" s="21">
        <v>0</v>
      </c>
      <c r="D3096" s="25">
        <v>163644.69999999998</v>
      </c>
      <c r="E3096" s="25">
        <v>120525.39999999998</v>
      </c>
      <c r="F3096" s="21">
        <v>0</v>
      </c>
      <c r="G3096" s="22">
        <f t="shared" si="48"/>
        <v>43119.3</v>
      </c>
      <c r="H3096" s="21">
        <v>0</v>
      </c>
      <c r="I3096" s="21">
        <v>0</v>
      </c>
    </row>
    <row r="3097" spans="1:9" ht="15" x14ac:dyDescent="0.25">
      <c r="A3097" s="24" t="s">
        <v>3443</v>
      </c>
      <c r="B3097" s="20">
        <v>0</v>
      </c>
      <c r="C3097" s="21">
        <v>0</v>
      </c>
      <c r="D3097" s="25">
        <v>153226.70000000001</v>
      </c>
      <c r="E3097" s="25">
        <v>65967.3</v>
      </c>
      <c r="F3097" s="21">
        <v>0</v>
      </c>
      <c r="G3097" s="22">
        <f t="shared" si="48"/>
        <v>87259.400000000009</v>
      </c>
      <c r="H3097" s="21">
        <v>0</v>
      </c>
      <c r="I3097" s="21">
        <v>0</v>
      </c>
    </row>
    <row r="3098" spans="1:9" ht="15" x14ac:dyDescent="0.25">
      <c r="A3098" s="24" t="s">
        <v>3444</v>
      </c>
      <c r="B3098" s="20">
        <v>0</v>
      </c>
      <c r="C3098" s="21">
        <v>0</v>
      </c>
      <c r="D3098" s="25">
        <v>108090.29999999999</v>
      </c>
      <c r="E3098" s="25">
        <v>76601.499999999985</v>
      </c>
      <c r="F3098" s="21">
        <v>0</v>
      </c>
      <c r="G3098" s="22">
        <f t="shared" si="48"/>
        <v>31488.800000000003</v>
      </c>
      <c r="H3098" s="21">
        <v>0</v>
      </c>
      <c r="I3098" s="21">
        <v>0</v>
      </c>
    </row>
    <row r="3099" spans="1:9" ht="15" x14ac:dyDescent="0.25">
      <c r="A3099" s="24" t="s">
        <v>3445</v>
      </c>
      <c r="B3099" s="20">
        <v>0</v>
      </c>
      <c r="C3099" s="21">
        <v>0</v>
      </c>
      <c r="D3099" s="25">
        <v>527914.80000000005</v>
      </c>
      <c r="E3099" s="25">
        <v>399066.6</v>
      </c>
      <c r="F3099" s="21">
        <v>0</v>
      </c>
      <c r="G3099" s="22">
        <f t="shared" si="48"/>
        <v>128848.20000000007</v>
      </c>
      <c r="H3099" s="21">
        <v>0</v>
      </c>
      <c r="I3099" s="21">
        <v>0</v>
      </c>
    </row>
    <row r="3100" spans="1:9" ht="15" x14ac:dyDescent="0.25">
      <c r="A3100" s="24" t="s">
        <v>3446</v>
      </c>
      <c r="B3100" s="20">
        <v>0</v>
      </c>
      <c r="C3100" s="21">
        <v>0</v>
      </c>
      <c r="D3100" s="25">
        <v>453370.51</v>
      </c>
      <c r="E3100" s="25">
        <v>324747.30999999994</v>
      </c>
      <c r="F3100" s="21">
        <v>0</v>
      </c>
      <c r="G3100" s="22">
        <f t="shared" si="48"/>
        <v>128623.20000000007</v>
      </c>
      <c r="H3100" s="21">
        <v>0</v>
      </c>
      <c r="I3100" s="21">
        <v>0</v>
      </c>
    </row>
    <row r="3101" spans="1:9" ht="15" x14ac:dyDescent="0.25">
      <c r="A3101" s="24" t="s">
        <v>3447</v>
      </c>
      <c r="B3101" s="20">
        <v>0</v>
      </c>
      <c r="C3101" s="21">
        <v>0</v>
      </c>
      <c r="D3101" s="25">
        <v>433174.98999999987</v>
      </c>
      <c r="E3101" s="25">
        <v>258497.47</v>
      </c>
      <c r="F3101" s="21">
        <v>0</v>
      </c>
      <c r="G3101" s="22">
        <f t="shared" si="48"/>
        <v>174677.51999999987</v>
      </c>
      <c r="H3101" s="21">
        <v>0</v>
      </c>
      <c r="I3101" s="21">
        <v>0</v>
      </c>
    </row>
    <row r="3102" spans="1:9" ht="15" x14ac:dyDescent="0.25">
      <c r="A3102" s="24" t="s">
        <v>3448</v>
      </c>
      <c r="B3102" s="20">
        <v>0</v>
      </c>
      <c r="C3102" s="21">
        <v>0</v>
      </c>
      <c r="D3102" s="25">
        <v>261194.73</v>
      </c>
      <c r="E3102" s="25">
        <v>192798.8</v>
      </c>
      <c r="F3102" s="21">
        <v>0</v>
      </c>
      <c r="G3102" s="22">
        <f t="shared" si="48"/>
        <v>68395.930000000022</v>
      </c>
      <c r="H3102" s="21">
        <v>0</v>
      </c>
      <c r="I3102" s="21">
        <v>0</v>
      </c>
    </row>
    <row r="3103" spans="1:9" ht="15" x14ac:dyDescent="0.25">
      <c r="A3103" s="24" t="s">
        <v>3449</v>
      </c>
      <c r="B3103" s="20">
        <v>0</v>
      </c>
      <c r="C3103" s="21">
        <v>0</v>
      </c>
      <c r="D3103" s="25">
        <v>302845.18000000011</v>
      </c>
      <c r="E3103" s="25">
        <v>240601.15000000002</v>
      </c>
      <c r="F3103" s="21">
        <v>0</v>
      </c>
      <c r="G3103" s="22">
        <f t="shared" si="48"/>
        <v>62244.030000000086</v>
      </c>
      <c r="H3103" s="21">
        <v>0</v>
      </c>
      <c r="I3103" s="21">
        <v>0</v>
      </c>
    </row>
    <row r="3104" spans="1:9" ht="15" x14ac:dyDescent="0.25">
      <c r="A3104" s="24" t="s">
        <v>3450</v>
      </c>
      <c r="B3104" s="20">
        <v>0</v>
      </c>
      <c r="C3104" s="21">
        <v>0</v>
      </c>
      <c r="D3104" s="25">
        <v>255551.60000000003</v>
      </c>
      <c r="E3104" s="25">
        <v>157301.20000000004</v>
      </c>
      <c r="F3104" s="21">
        <v>0</v>
      </c>
      <c r="G3104" s="22">
        <f t="shared" si="48"/>
        <v>98250.4</v>
      </c>
      <c r="H3104" s="21">
        <v>0</v>
      </c>
      <c r="I3104" s="21">
        <v>0</v>
      </c>
    </row>
    <row r="3105" spans="1:9" ht="15" x14ac:dyDescent="0.25">
      <c r="A3105" s="24" t="s">
        <v>3451</v>
      </c>
      <c r="B3105" s="20">
        <v>0</v>
      </c>
      <c r="C3105" s="21">
        <v>0</v>
      </c>
      <c r="D3105" s="25">
        <v>238231.48</v>
      </c>
      <c r="E3105" s="25">
        <v>152012.18</v>
      </c>
      <c r="F3105" s="21">
        <v>0</v>
      </c>
      <c r="G3105" s="22">
        <f t="shared" si="48"/>
        <v>86219.300000000017</v>
      </c>
      <c r="H3105" s="21">
        <v>0</v>
      </c>
      <c r="I3105" s="21">
        <v>0</v>
      </c>
    </row>
    <row r="3106" spans="1:9" ht="15" x14ac:dyDescent="0.25">
      <c r="A3106" s="24" t="s">
        <v>3452</v>
      </c>
      <c r="B3106" s="20">
        <v>0</v>
      </c>
      <c r="C3106" s="21">
        <v>0</v>
      </c>
      <c r="D3106" s="25">
        <v>635317.4</v>
      </c>
      <c r="E3106" s="25">
        <v>0</v>
      </c>
      <c r="F3106" s="21">
        <v>0</v>
      </c>
      <c r="G3106" s="22">
        <f t="shared" si="48"/>
        <v>635317.4</v>
      </c>
      <c r="H3106" s="21">
        <v>0</v>
      </c>
      <c r="I3106" s="21">
        <v>0</v>
      </c>
    </row>
    <row r="3107" spans="1:9" ht="15" x14ac:dyDescent="0.25">
      <c r="A3107" s="24" t="s">
        <v>3453</v>
      </c>
      <c r="B3107" s="20">
        <v>0</v>
      </c>
      <c r="C3107" s="21">
        <v>0</v>
      </c>
      <c r="D3107" s="25">
        <v>998562.70000000019</v>
      </c>
      <c r="E3107" s="25">
        <v>0</v>
      </c>
      <c r="F3107" s="21">
        <v>0</v>
      </c>
      <c r="G3107" s="22">
        <f t="shared" si="48"/>
        <v>998562.70000000019</v>
      </c>
      <c r="H3107" s="21">
        <v>0</v>
      </c>
      <c r="I3107" s="21">
        <v>0</v>
      </c>
    </row>
    <row r="3108" spans="1:9" ht="15" x14ac:dyDescent="0.25">
      <c r="A3108" s="24" t="s">
        <v>3454</v>
      </c>
      <c r="B3108" s="20">
        <v>0</v>
      </c>
      <c r="C3108" s="21">
        <v>0</v>
      </c>
      <c r="D3108" s="25">
        <v>304160.83999999991</v>
      </c>
      <c r="E3108" s="25">
        <v>164123.5</v>
      </c>
      <c r="F3108" s="21">
        <v>0</v>
      </c>
      <c r="G3108" s="22">
        <f t="shared" si="48"/>
        <v>140037.33999999991</v>
      </c>
      <c r="H3108" s="21">
        <v>0</v>
      </c>
      <c r="I3108" s="21">
        <v>0</v>
      </c>
    </row>
    <row r="3109" spans="1:9" ht="15" x14ac:dyDescent="0.25">
      <c r="A3109" s="24" t="s">
        <v>3455</v>
      </c>
      <c r="B3109" s="20">
        <v>0</v>
      </c>
      <c r="C3109" s="21">
        <v>0</v>
      </c>
      <c r="D3109" s="25">
        <v>484507.19999999995</v>
      </c>
      <c r="E3109" s="25">
        <v>0</v>
      </c>
      <c r="F3109" s="21">
        <v>0</v>
      </c>
      <c r="G3109" s="22">
        <f t="shared" si="48"/>
        <v>484507.19999999995</v>
      </c>
      <c r="H3109" s="21">
        <v>0</v>
      </c>
      <c r="I3109" s="21">
        <v>0</v>
      </c>
    </row>
    <row r="3110" spans="1:9" ht="15" x14ac:dyDescent="0.25">
      <c r="A3110" s="24" t="s">
        <v>3456</v>
      </c>
      <c r="B3110" s="20">
        <v>0</v>
      </c>
      <c r="C3110" s="21">
        <v>0</v>
      </c>
      <c r="D3110" s="25">
        <v>595377.98</v>
      </c>
      <c r="E3110" s="25">
        <v>0</v>
      </c>
      <c r="F3110" s="21">
        <v>0</v>
      </c>
      <c r="G3110" s="22">
        <f t="shared" si="48"/>
        <v>595377.98</v>
      </c>
      <c r="H3110" s="21">
        <v>0</v>
      </c>
      <c r="I3110" s="21">
        <v>0</v>
      </c>
    </row>
    <row r="3111" spans="1:9" ht="15" x14ac:dyDescent="0.25">
      <c r="A3111" s="24" t="s">
        <v>3457</v>
      </c>
      <c r="B3111" s="20">
        <v>0</v>
      </c>
      <c r="C3111" s="21">
        <v>0</v>
      </c>
      <c r="D3111" s="25">
        <v>121454.90000000002</v>
      </c>
      <c r="E3111" s="25">
        <v>56811.199999999997</v>
      </c>
      <c r="F3111" s="21">
        <v>0</v>
      </c>
      <c r="G3111" s="22">
        <f t="shared" si="48"/>
        <v>64643.700000000026</v>
      </c>
      <c r="H3111" s="21">
        <v>0</v>
      </c>
      <c r="I3111" s="21">
        <v>0</v>
      </c>
    </row>
    <row r="3112" spans="1:9" ht="15" x14ac:dyDescent="0.25">
      <c r="A3112" s="24" t="s">
        <v>3458</v>
      </c>
      <c r="B3112" s="20">
        <v>0</v>
      </c>
      <c r="C3112" s="21">
        <v>0</v>
      </c>
      <c r="D3112" s="25">
        <v>63053.100000000006</v>
      </c>
      <c r="E3112" s="25">
        <v>30188.200000000004</v>
      </c>
      <c r="F3112" s="21">
        <v>0</v>
      </c>
      <c r="G3112" s="22">
        <f t="shared" si="48"/>
        <v>32864.9</v>
      </c>
      <c r="H3112" s="21">
        <v>0</v>
      </c>
      <c r="I3112" s="21">
        <v>0</v>
      </c>
    </row>
    <row r="3113" spans="1:9" ht="15" x14ac:dyDescent="0.25">
      <c r="A3113" s="24" t="s">
        <v>3459</v>
      </c>
      <c r="B3113" s="20">
        <v>0</v>
      </c>
      <c r="C3113" s="21">
        <v>0</v>
      </c>
      <c r="D3113" s="25">
        <v>38329.800000000003</v>
      </c>
      <c r="E3113" s="25">
        <v>23409.8</v>
      </c>
      <c r="F3113" s="21">
        <v>0</v>
      </c>
      <c r="G3113" s="22">
        <f t="shared" si="48"/>
        <v>14920.000000000004</v>
      </c>
      <c r="H3113" s="21">
        <v>0</v>
      </c>
      <c r="I3113" s="21">
        <v>0</v>
      </c>
    </row>
    <row r="3114" spans="1:9" ht="15" x14ac:dyDescent="0.25">
      <c r="A3114" s="24" t="s">
        <v>3460</v>
      </c>
      <c r="B3114" s="20">
        <v>0</v>
      </c>
      <c r="C3114" s="21">
        <v>0</v>
      </c>
      <c r="D3114" s="25">
        <v>30185.200000000001</v>
      </c>
      <c r="E3114" s="25">
        <v>0</v>
      </c>
      <c r="F3114" s="21">
        <v>0</v>
      </c>
      <c r="G3114" s="22">
        <f t="shared" si="48"/>
        <v>30185.200000000001</v>
      </c>
      <c r="H3114" s="21">
        <v>0</v>
      </c>
      <c r="I3114" s="21">
        <v>0</v>
      </c>
    </row>
    <row r="3115" spans="1:9" ht="15" x14ac:dyDescent="0.25">
      <c r="A3115" s="24" t="s">
        <v>3461</v>
      </c>
      <c r="B3115" s="20">
        <v>0</v>
      </c>
      <c r="C3115" s="21">
        <v>0</v>
      </c>
      <c r="D3115" s="25">
        <v>49929.099999999991</v>
      </c>
      <c r="E3115" s="25">
        <v>28695.100000000002</v>
      </c>
      <c r="F3115" s="21">
        <v>0</v>
      </c>
      <c r="G3115" s="22">
        <f t="shared" si="48"/>
        <v>21233.999999999989</v>
      </c>
      <c r="H3115" s="21">
        <v>0</v>
      </c>
      <c r="I3115" s="21">
        <v>0</v>
      </c>
    </row>
    <row r="3116" spans="1:9" ht="15" x14ac:dyDescent="0.25">
      <c r="A3116" s="24" t="s">
        <v>3462</v>
      </c>
      <c r="B3116" s="20">
        <v>0</v>
      </c>
      <c r="C3116" s="21">
        <v>0</v>
      </c>
      <c r="D3116" s="25">
        <v>121493.49999999999</v>
      </c>
      <c r="E3116" s="25">
        <v>46138.899999999994</v>
      </c>
      <c r="F3116" s="21">
        <v>0</v>
      </c>
      <c r="G3116" s="22">
        <f t="shared" si="48"/>
        <v>75354.599999999991</v>
      </c>
      <c r="H3116" s="21">
        <v>0</v>
      </c>
      <c r="I3116" s="21">
        <v>0</v>
      </c>
    </row>
    <row r="3117" spans="1:9" ht="15" x14ac:dyDescent="0.25">
      <c r="A3117" s="24" t="s">
        <v>3463</v>
      </c>
      <c r="B3117" s="20">
        <v>0</v>
      </c>
      <c r="C3117" s="21">
        <v>0</v>
      </c>
      <c r="D3117" s="25">
        <v>669941.1399999999</v>
      </c>
      <c r="E3117" s="25">
        <v>577160.88000000012</v>
      </c>
      <c r="F3117" s="21">
        <v>0</v>
      </c>
      <c r="G3117" s="22">
        <f t="shared" si="48"/>
        <v>92780.259999999776</v>
      </c>
      <c r="H3117" s="21">
        <v>0</v>
      </c>
      <c r="I3117" s="21">
        <v>0</v>
      </c>
    </row>
    <row r="3118" spans="1:9" ht="15" x14ac:dyDescent="0.25">
      <c r="A3118" s="24" t="s">
        <v>3464</v>
      </c>
      <c r="B3118" s="20">
        <v>0</v>
      </c>
      <c r="C3118" s="21">
        <v>0</v>
      </c>
      <c r="D3118" s="25">
        <v>429081.70000000007</v>
      </c>
      <c r="E3118" s="25">
        <v>329421.5</v>
      </c>
      <c r="F3118" s="21">
        <v>0</v>
      </c>
      <c r="G3118" s="22">
        <f t="shared" si="48"/>
        <v>99660.20000000007</v>
      </c>
      <c r="H3118" s="21">
        <v>0</v>
      </c>
      <c r="I3118" s="21">
        <v>0</v>
      </c>
    </row>
    <row r="3119" spans="1:9" ht="15" x14ac:dyDescent="0.25">
      <c r="A3119" s="24" t="s">
        <v>3465</v>
      </c>
      <c r="B3119" s="20">
        <v>0</v>
      </c>
      <c r="C3119" s="21">
        <v>0</v>
      </c>
      <c r="D3119" s="25">
        <v>791494.29000000015</v>
      </c>
      <c r="E3119" s="25">
        <v>515473.29999999981</v>
      </c>
      <c r="F3119" s="21">
        <v>0</v>
      </c>
      <c r="G3119" s="22">
        <f t="shared" si="48"/>
        <v>276020.99000000034</v>
      </c>
      <c r="H3119" s="21">
        <v>0</v>
      </c>
      <c r="I3119" s="21">
        <v>0</v>
      </c>
    </row>
    <row r="3120" spans="1:9" ht="15" x14ac:dyDescent="0.25">
      <c r="A3120" s="24" t="s">
        <v>3466</v>
      </c>
      <c r="B3120" s="20">
        <v>0</v>
      </c>
      <c r="C3120" s="21">
        <v>0</v>
      </c>
      <c r="D3120" s="25">
        <v>955249.70000000042</v>
      </c>
      <c r="E3120" s="25">
        <v>560332.09999999986</v>
      </c>
      <c r="F3120" s="21">
        <v>0</v>
      </c>
      <c r="G3120" s="22">
        <f t="shared" si="48"/>
        <v>394917.60000000056</v>
      </c>
      <c r="H3120" s="21">
        <v>0</v>
      </c>
      <c r="I3120" s="21">
        <v>0</v>
      </c>
    </row>
    <row r="3121" spans="1:9" ht="15" x14ac:dyDescent="0.25">
      <c r="A3121" s="24" t="s">
        <v>3467</v>
      </c>
      <c r="B3121" s="20">
        <v>0</v>
      </c>
      <c r="C3121" s="21">
        <v>0</v>
      </c>
      <c r="D3121" s="25">
        <v>585928.69999999995</v>
      </c>
      <c r="E3121" s="25">
        <v>348480.20000000007</v>
      </c>
      <c r="F3121" s="21">
        <v>0</v>
      </c>
      <c r="G3121" s="22">
        <f t="shared" si="48"/>
        <v>237448.49999999988</v>
      </c>
      <c r="H3121" s="21">
        <v>0</v>
      </c>
      <c r="I3121" s="21">
        <v>0</v>
      </c>
    </row>
    <row r="3122" spans="1:9" ht="15" x14ac:dyDescent="0.25">
      <c r="A3122" s="24" t="s">
        <v>3468</v>
      </c>
      <c r="B3122" s="20">
        <v>0</v>
      </c>
      <c r="C3122" s="21">
        <v>0</v>
      </c>
      <c r="D3122" s="25">
        <v>387236.9</v>
      </c>
      <c r="E3122" s="25">
        <v>296584.5</v>
      </c>
      <c r="F3122" s="21">
        <v>0</v>
      </c>
      <c r="G3122" s="22">
        <f t="shared" si="48"/>
        <v>90652.400000000023</v>
      </c>
      <c r="H3122" s="21">
        <v>0</v>
      </c>
      <c r="I3122" s="21">
        <v>0</v>
      </c>
    </row>
    <row r="3123" spans="1:9" ht="15" x14ac:dyDescent="0.25">
      <c r="A3123" s="24" t="s">
        <v>3469</v>
      </c>
      <c r="B3123" s="20">
        <v>0</v>
      </c>
      <c r="C3123" s="21">
        <v>0</v>
      </c>
      <c r="D3123" s="25">
        <v>378967.49999999994</v>
      </c>
      <c r="E3123" s="25">
        <v>294334.89999999997</v>
      </c>
      <c r="F3123" s="21">
        <v>0</v>
      </c>
      <c r="G3123" s="22">
        <f t="shared" si="48"/>
        <v>84632.599999999977</v>
      </c>
      <c r="H3123" s="21">
        <v>0</v>
      </c>
      <c r="I3123" s="21">
        <v>0</v>
      </c>
    </row>
    <row r="3124" spans="1:9" ht="15" x14ac:dyDescent="0.25">
      <c r="A3124" s="24" t="s">
        <v>3470</v>
      </c>
      <c r="B3124" s="20">
        <v>0</v>
      </c>
      <c r="C3124" s="21">
        <v>0</v>
      </c>
      <c r="D3124" s="25">
        <v>56057.399999999994</v>
      </c>
      <c r="E3124" s="25">
        <v>8740</v>
      </c>
      <c r="F3124" s="21">
        <v>0</v>
      </c>
      <c r="G3124" s="22">
        <f t="shared" si="48"/>
        <v>47317.399999999994</v>
      </c>
      <c r="H3124" s="21">
        <v>0</v>
      </c>
      <c r="I3124" s="21">
        <v>0</v>
      </c>
    </row>
    <row r="3125" spans="1:9" ht="15" x14ac:dyDescent="0.25">
      <c r="A3125" s="24" t="s">
        <v>3471</v>
      </c>
      <c r="B3125" s="20">
        <v>0</v>
      </c>
      <c r="C3125" s="21">
        <v>0</v>
      </c>
      <c r="D3125" s="25">
        <v>34832.699999999997</v>
      </c>
      <c r="E3125" s="25">
        <v>8261.6</v>
      </c>
      <c r="F3125" s="21">
        <v>0</v>
      </c>
      <c r="G3125" s="22">
        <f t="shared" si="48"/>
        <v>26571.1</v>
      </c>
      <c r="H3125" s="21">
        <v>0</v>
      </c>
      <c r="I3125" s="21">
        <v>0</v>
      </c>
    </row>
    <row r="3126" spans="1:9" ht="15" x14ac:dyDescent="0.25">
      <c r="A3126" s="24" t="s">
        <v>3472</v>
      </c>
      <c r="B3126" s="20">
        <v>0</v>
      </c>
      <c r="C3126" s="21">
        <v>0</v>
      </c>
      <c r="D3126" s="25">
        <v>44982</v>
      </c>
      <c r="E3126" s="25">
        <v>13223.3</v>
      </c>
      <c r="F3126" s="21">
        <v>0</v>
      </c>
      <c r="G3126" s="22">
        <f t="shared" si="48"/>
        <v>31758.7</v>
      </c>
      <c r="H3126" s="21">
        <v>0</v>
      </c>
      <c r="I3126" s="21">
        <v>0</v>
      </c>
    </row>
    <row r="3127" spans="1:9" ht="15" x14ac:dyDescent="0.25">
      <c r="A3127" s="24" t="s">
        <v>3473</v>
      </c>
      <c r="B3127" s="20">
        <v>0</v>
      </c>
      <c r="C3127" s="21">
        <v>0</v>
      </c>
      <c r="D3127" s="25">
        <v>140275.79999999999</v>
      </c>
      <c r="E3127" s="25">
        <v>80197.100000000006</v>
      </c>
      <c r="F3127" s="21">
        <v>0</v>
      </c>
      <c r="G3127" s="22">
        <f t="shared" si="48"/>
        <v>60078.699999999983</v>
      </c>
      <c r="H3127" s="21">
        <v>0</v>
      </c>
      <c r="I3127" s="21">
        <v>0</v>
      </c>
    </row>
    <row r="3128" spans="1:9" ht="15" x14ac:dyDescent="0.25">
      <c r="A3128" s="24" t="s">
        <v>3474</v>
      </c>
      <c r="B3128" s="20">
        <v>0</v>
      </c>
      <c r="C3128" s="21">
        <v>0</v>
      </c>
      <c r="D3128" s="25">
        <v>464586.19999999978</v>
      </c>
      <c r="E3128" s="25">
        <v>123613.60000000002</v>
      </c>
      <c r="F3128" s="21">
        <v>0</v>
      </c>
      <c r="G3128" s="22">
        <f t="shared" si="48"/>
        <v>340972.59999999974</v>
      </c>
      <c r="H3128" s="21">
        <v>0</v>
      </c>
      <c r="I3128" s="21">
        <v>0</v>
      </c>
    </row>
    <row r="3129" spans="1:9" ht="15" x14ac:dyDescent="0.25">
      <c r="A3129" s="24" t="s">
        <v>3475</v>
      </c>
      <c r="B3129" s="20">
        <v>0</v>
      </c>
      <c r="C3129" s="21">
        <v>0</v>
      </c>
      <c r="D3129" s="25">
        <v>20979</v>
      </c>
      <c r="E3129" s="25">
        <v>0</v>
      </c>
      <c r="F3129" s="21">
        <v>0</v>
      </c>
      <c r="G3129" s="22">
        <f t="shared" si="48"/>
        <v>20979</v>
      </c>
      <c r="H3129" s="21">
        <v>0</v>
      </c>
      <c r="I3129" s="21">
        <v>0</v>
      </c>
    </row>
    <row r="3130" spans="1:9" ht="15" x14ac:dyDescent="0.25">
      <c r="A3130" s="24" t="s">
        <v>3476</v>
      </c>
      <c r="B3130" s="20">
        <v>0</v>
      </c>
      <c r="C3130" s="21">
        <v>0</v>
      </c>
      <c r="D3130" s="25">
        <v>405518.4</v>
      </c>
      <c r="E3130" s="25">
        <v>173423.99999999997</v>
      </c>
      <c r="F3130" s="21">
        <v>0</v>
      </c>
      <c r="G3130" s="22">
        <f t="shared" si="48"/>
        <v>232094.40000000005</v>
      </c>
      <c r="H3130" s="21">
        <v>0</v>
      </c>
      <c r="I3130" s="21">
        <v>0</v>
      </c>
    </row>
    <row r="3131" spans="1:9" ht="15" x14ac:dyDescent="0.25">
      <c r="A3131" s="24" t="s">
        <v>3477</v>
      </c>
      <c r="B3131" s="20">
        <v>0</v>
      </c>
      <c r="C3131" s="21">
        <v>0</v>
      </c>
      <c r="D3131" s="25">
        <v>516215.70000000013</v>
      </c>
      <c r="E3131" s="25">
        <v>75281.3</v>
      </c>
      <c r="F3131" s="21">
        <v>0</v>
      </c>
      <c r="G3131" s="22">
        <f t="shared" si="48"/>
        <v>440934.40000000014</v>
      </c>
      <c r="H3131" s="21">
        <v>0</v>
      </c>
      <c r="I3131" s="21">
        <v>0</v>
      </c>
    </row>
    <row r="3132" spans="1:9" ht="15" x14ac:dyDescent="0.25">
      <c r="A3132" s="24" t="s">
        <v>3478</v>
      </c>
      <c r="B3132" s="20">
        <v>0</v>
      </c>
      <c r="C3132" s="21">
        <v>0</v>
      </c>
      <c r="D3132" s="25">
        <v>76885.2</v>
      </c>
      <c r="E3132" s="25">
        <v>33829.599999999999</v>
      </c>
      <c r="F3132" s="21">
        <v>0</v>
      </c>
      <c r="G3132" s="22">
        <f t="shared" si="48"/>
        <v>43055.6</v>
      </c>
      <c r="H3132" s="21">
        <v>0</v>
      </c>
      <c r="I3132" s="21">
        <v>0</v>
      </c>
    </row>
    <row r="3133" spans="1:9" ht="15" x14ac:dyDescent="0.25">
      <c r="A3133" s="24" t="s">
        <v>3479</v>
      </c>
      <c r="B3133" s="20">
        <v>0</v>
      </c>
      <c r="C3133" s="21">
        <v>0</v>
      </c>
      <c r="D3133" s="25">
        <v>85428.000000000015</v>
      </c>
      <c r="E3133" s="25">
        <v>18731.400000000001</v>
      </c>
      <c r="F3133" s="21">
        <v>0</v>
      </c>
      <c r="G3133" s="22">
        <f t="shared" si="48"/>
        <v>66696.600000000006</v>
      </c>
      <c r="H3133" s="21">
        <v>0</v>
      </c>
      <c r="I3133" s="21">
        <v>0</v>
      </c>
    </row>
    <row r="3134" spans="1:9" ht="15" x14ac:dyDescent="0.25">
      <c r="A3134" s="24" t="s">
        <v>3480</v>
      </c>
      <c r="B3134" s="20">
        <v>0</v>
      </c>
      <c r="C3134" s="21">
        <v>0</v>
      </c>
      <c r="D3134" s="25">
        <v>76941.900000000009</v>
      </c>
      <c r="E3134" s="25">
        <v>42825.2</v>
      </c>
      <c r="F3134" s="21">
        <v>0</v>
      </c>
      <c r="G3134" s="22">
        <f t="shared" si="48"/>
        <v>34116.700000000012</v>
      </c>
      <c r="H3134" s="21">
        <v>0</v>
      </c>
      <c r="I3134" s="21">
        <v>0</v>
      </c>
    </row>
    <row r="3135" spans="1:9" ht="15" x14ac:dyDescent="0.25">
      <c r="A3135" s="24" t="s">
        <v>3481</v>
      </c>
      <c r="B3135" s="20">
        <v>0</v>
      </c>
      <c r="C3135" s="21">
        <v>0</v>
      </c>
      <c r="D3135" s="25">
        <v>59440.5</v>
      </c>
      <c r="E3135" s="25">
        <v>32862.399999999994</v>
      </c>
      <c r="F3135" s="21">
        <v>0</v>
      </c>
      <c r="G3135" s="22">
        <f t="shared" si="48"/>
        <v>26578.100000000006</v>
      </c>
      <c r="H3135" s="21">
        <v>0</v>
      </c>
      <c r="I3135" s="21">
        <v>0</v>
      </c>
    </row>
    <row r="3136" spans="1:9" ht="15" x14ac:dyDescent="0.25">
      <c r="A3136" s="24" t="s">
        <v>3482</v>
      </c>
      <c r="B3136" s="20">
        <v>0</v>
      </c>
      <c r="C3136" s="21">
        <v>0</v>
      </c>
      <c r="D3136" s="25">
        <v>72576</v>
      </c>
      <c r="E3136" s="25">
        <v>5676.9</v>
      </c>
      <c r="F3136" s="21">
        <v>0</v>
      </c>
      <c r="G3136" s="22">
        <f t="shared" si="48"/>
        <v>66899.100000000006</v>
      </c>
      <c r="H3136" s="21">
        <v>0</v>
      </c>
      <c r="I3136" s="21">
        <v>0</v>
      </c>
    </row>
    <row r="3137" spans="1:9" ht="15" x14ac:dyDescent="0.25">
      <c r="A3137" s="24" t="s">
        <v>3483</v>
      </c>
      <c r="B3137" s="20">
        <v>0</v>
      </c>
      <c r="C3137" s="21">
        <v>0</v>
      </c>
      <c r="D3137" s="25">
        <v>76904.100000000006</v>
      </c>
      <c r="E3137" s="25">
        <v>10450.200000000001</v>
      </c>
      <c r="F3137" s="21">
        <v>0</v>
      </c>
      <c r="G3137" s="22">
        <f t="shared" si="48"/>
        <v>66453.900000000009</v>
      </c>
      <c r="H3137" s="21">
        <v>0</v>
      </c>
      <c r="I3137" s="21">
        <v>0</v>
      </c>
    </row>
    <row r="3138" spans="1:9" ht="15" x14ac:dyDescent="0.25">
      <c r="A3138" s="24" t="s">
        <v>3484</v>
      </c>
      <c r="B3138" s="20">
        <v>0</v>
      </c>
      <c r="C3138" s="21">
        <v>0</v>
      </c>
      <c r="D3138" s="25">
        <v>93290.400000000009</v>
      </c>
      <c r="E3138" s="25">
        <v>13204.3</v>
      </c>
      <c r="F3138" s="21">
        <v>0</v>
      </c>
      <c r="G3138" s="22">
        <f t="shared" si="48"/>
        <v>80086.100000000006</v>
      </c>
      <c r="H3138" s="21">
        <v>0</v>
      </c>
      <c r="I3138" s="21">
        <v>0</v>
      </c>
    </row>
    <row r="3139" spans="1:9" ht="15" x14ac:dyDescent="0.25">
      <c r="A3139" s="24" t="s">
        <v>3485</v>
      </c>
      <c r="B3139" s="20">
        <v>0</v>
      </c>
      <c r="C3139" s="21">
        <v>0</v>
      </c>
      <c r="D3139" s="25">
        <v>116272.8</v>
      </c>
      <c r="E3139" s="25">
        <v>55953.599999999999</v>
      </c>
      <c r="F3139" s="21">
        <v>0</v>
      </c>
      <c r="G3139" s="22">
        <f t="shared" ref="G3139:G3202" si="49">D3139-E3139</f>
        <v>60319.200000000004</v>
      </c>
      <c r="H3139" s="21">
        <v>0</v>
      </c>
      <c r="I3139" s="21">
        <v>0</v>
      </c>
    </row>
    <row r="3140" spans="1:9" ht="15" x14ac:dyDescent="0.25">
      <c r="A3140" s="24" t="s">
        <v>3486</v>
      </c>
      <c r="B3140" s="20">
        <v>0</v>
      </c>
      <c r="C3140" s="21">
        <v>0</v>
      </c>
      <c r="D3140" s="25">
        <v>108920.70000000001</v>
      </c>
      <c r="E3140" s="25">
        <v>40918.899999999994</v>
      </c>
      <c r="F3140" s="21">
        <v>0</v>
      </c>
      <c r="G3140" s="22">
        <f t="shared" si="49"/>
        <v>68001.800000000017</v>
      </c>
      <c r="H3140" s="21">
        <v>0</v>
      </c>
      <c r="I3140" s="21">
        <v>0</v>
      </c>
    </row>
    <row r="3141" spans="1:9" ht="15" x14ac:dyDescent="0.25">
      <c r="A3141" s="24" t="s">
        <v>3487</v>
      </c>
      <c r="B3141" s="20">
        <v>0</v>
      </c>
      <c r="C3141" s="21">
        <v>0</v>
      </c>
      <c r="D3141" s="25">
        <v>104762.70000000001</v>
      </c>
      <c r="E3141" s="25">
        <v>50026.5</v>
      </c>
      <c r="F3141" s="21">
        <v>0</v>
      </c>
      <c r="G3141" s="22">
        <f t="shared" si="49"/>
        <v>54736.200000000012</v>
      </c>
      <c r="H3141" s="21">
        <v>0</v>
      </c>
      <c r="I3141" s="21">
        <v>0</v>
      </c>
    </row>
    <row r="3142" spans="1:9" ht="15" x14ac:dyDescent="0.25">
      <c r="A3142" s="24" t="s">
        <v>3488</v>
      </c>
      <c r="B3142" s="20">
        <v>0</v>
      </c>
      <c r="C3142" s="21">
        <v>0</v>
      </c>
      <c r="D3142" s="25">
        <v>80778.600000000006</v>
      </c>
      <c r="E3142" s="25">
        <v>40099.800000000003</v>
      </c>
      <c r="F3142" s="21">
        <v>0</v>
      </c>
      <c r="G3142" s="22">
        <f t="shared" si="49"/>
        <v>40678.800000000003</v>
      </c>
      <c r="H3142" s="21">
        <v>0</v>
      </c>
      <c r="I3142" s="21">
        <v>0</v>
      </c>
    </row>
    <row r="3143" spans="1:9" ht="15" x14ac:dyDescent="0.25">
      <c r="A3143" s="24" t="s">
        <v>3489</v>
      </c>
      <c r="B3143" s="20">
        <v>0</v>
      </c>
      <c r="C3143" s="21">
        <v>0</v>
      </c>
      <c r="D3143" s="25">
        <v>123076.8</v>
      </c>
      <c r="E3143" s="25">
        <v>59315.7</v>
      </c>
      <c r="F3143" s="21">
        <v>0</v>
      </c>
      <c r="G3143" s="22">
        <f t="shared" si="49"/>
        <v>63761.100000000006</v>
      </c>
      <c r="H3143" s="21">
        <v>0</v>
      </c>
      <c r="I3143" s="21">
        <v>0</v>
      </c>
    </row>
    <row r="3144" spans="1:9" ht="15" x14ac:dyDescent="0.25">
      <c r="A3144" s="24" t="s">
        <v>3490</v>
      </c>
      <c r="B3144" s="20">
        <v>0</v>
      </c>
      <c r="C3144" s="21">
        <v>0</v>
      </c>
      <c r="D3144" s="25">
        <v>59232.6</v>
      </c>
      <c r="E3144" s="25">
        <v>16028.5</v>
      </c>
      <c r="F3144" s="21">
        <v>0</v>
      </c>
      <c r="G3144" s="22">
        <f t="shared" si="49"/>
        <v>43204.1</v>
      </c>
      <c r="H3144" s="21">
        <v>0</v>
      </c>
      <c r="I3144" s="21">
        <v>0</v>
      </c>
    </row>
    <row r="3145" spans="1:9" ht="15" x14ac:dyDescent="0.25">
      <c r="A3145" s="24" t="s">
        <v>3491</v>
      </c>
      <c r="B3145" s="20">
        <v>0</v>
      </c>
      <c r="C3145" s="21">
        <v>0</v>
      </c>
      <c r="D3145" s="25">
        <v>293346.89999999997</v>
      </c>
      <c r="E3145" s="25">
        <v>166492.49999999997</v>
      </c>
      <c r="F3145" s="21">
        <v>0</v>
      </c>
      <c r="G3145" s="22">
        <f t="shared" si="49"/>
        <v>126854.39999999999</v>
      </c>
      <c r="H3145" s="21">
        <v>0</v>
      </c>
      <c r="I3145" s="21">
        <v>0</v>
      </c>
    </row>
    <row r="3146" spans="1:9" ht="15" x14ac:dyDescent="0.25">
      <c r="A3146" s="24" t="s">
        <v>3492</v>
      </c>
      <c r="B3146" s="20">
        <v>0</v>
      </c>
      <c r="C3146" s="21">
        <v>0</v>
      </c>
      <c r="D3146" s="25">
        <v>104535.90000000001</v>
      </c>
      <c r="E3146" s="25">
        <v>52412</v>
      </c>
      <c r="F3146" s="21">
        <v>0</v>
      </c>
      <c r="G3146" s="22">
        <f t="shared" si="49"/>
        <v>52123.900000000009</v>
      </c>
      <c r="H3146" s="21">
        <v>0</v>
      </c>
      <c r="I3146" s="21">
        <v>0</v>
      </c>
    </row>
    <row r="3147" spans="1:9" ht="15" x14ac:dyDescent="0.25">
      <c r="A3147" s="24" t="s">
        <v>3493</v>
      </c>
      <c r="B3147" s="20">
        <v>0</v>
      </c>
      <c r="C3147" s="21">
        <v>0</v>
      </c>
      <c r="D3147" s="25">
        <v>134376.9</v>
      </c>
      <c r="E3147" s="25">
        <v>43826.100000000006</v>
      </c>
      <c r="F3147" s="21">
        <v>0</v>
      </c>
      <c r="G3147" s="22">
        <f t="shared" si="49"/>
        <v>90550.799999999988</v>
      </c>
      <c r="H3147" s="21">
        <v>0</v>
      </c>
      <c r="I3147" s="21">
        <v>0</v>
      </c>
    </row>
    <row r="3148" spans="1:9" ht="15" x14ac:dyDescent="0.25">
      <c r="A3148" s="24" t="s">
        <v>3494</v>
      </c>
      <c r="B3148" s="20">
        <v>0</v>
      </c>
      <c r="C3148" s="21">
        <v>0</v>
      </c>
      <c r="D3148" s="25">
        <v>109606.59999999999</v>
      </c>
      <c r="E3148" s="25">
        <v>50430.400000000009</v>
      </c>
      <c r="F3148" s="21">
        <v>0</v>
      </c>
      <c r="G3148" s="22">
        <f t="shared" si="49"/>
        <v>59176.199999999983</v>
      </c>
      <c r="H3148" s="21">
        <v>0</v>
      </c>
      <c r="I3148" s="21">
        <v>0</v>
      </c>
    </row>
    <row r="3149" spans="1:9" ht="15" x14ac:dyDescent="0.25">
      <c r="A3149" s="24" t="s">
        <v>3495</v>
      </c>
      <c r="B3149" s="20">
        <v>0</v>
      </c>
      <c r="C3149" s="21">
        <v>0</v>
      </c>
      <c r="D3149" s="25">
        <v>7692.3</v>
      </c>
      <c r="E3149" s="25">
        <v>0</v>
      </c>
      <c r="F3149" s="21">
        <v>0</v>
      </c>
      <c r="G3149" s="22">
        <f t="shared" si="49"/>
        <v>7692.3</v>
      </c>
      <c r="H3149" s="21">
        <v>0</v>
      </c>
      <c r="I3149" s="21">
        <v>0</v>
      </c>
    </row>
    <row r="3150" spans="1:9" ht="15" x14ac:dyDescent="0.25">
      <c r="A3150" s="24" t="s">
        <v>3496</v>
      </c>
      <c r="B3150" s="20">
        <v>0</v>
      </c>
      <c r="C3150" s="21">
        <v>0</v>
      </c>
      <c r="D3150" s="25">
        <v>71366.399999999994</v>
      </c>
      <c r="E3150" s="25">
        <v>20955.2</v>
      </c>
      <c r="F3150" s="21">
        <v>0</v>
      </c>
      <c r="G3150" s="22">
        <f t="shared" si="49"/>
        <v>50411.199999999997</v>
      </c>
      <c r="H3150" s="21">
        <v>0</v>
      </c>
      <c r="I3150" s="21">
        <v>0</v>
      </c>
    </row>
    <row r="3151" spans="1:9" ht="15" x14ac:dyDescent="0.25">
      <c r="A3151" s="24" t="s">
        <v>3497</v>
      </c>
      <c r="B3151" s="20">
        <v>0</v>
      </c>
      <c r="C3151" s="21">
        <v>0</v>
      </c>
      <c r="D3151" s="25">
        <v>44301.600000000006</v>
      </c>
      <c r="E3151" s="25">
        <v>0</v>
      </c>
      <c r="F3151" s="21">
        <v>0</v>
      </c>
      <c r="G3151" s="22">
        <f t="shared" si="49"/>
        <v>44301.600000000006</v>
      </c>
      <c r="H3151" s="21">
        <v>0</v>
      </c>
      <c r="I3151" s="21">
        <v>0</v>
      </c>
    </row>
    <row r="3152" spans="1:9" ht="15" x14ac:dyDescent="0.25">
      <c r="A3152" s="24" t="s">
        <v>3498</v>
      </c>
      <c r="B3152" s="20">
        <v>0</v>
      </c>
      <c r="C3152" s="21">
        <v>0</v>
      </c>
      <c r="D3152" s="25">
        <v>224985.60000000003</v>
      </c>
      <c r="E3152" s="25">
        <v>8120.8</v>
      </c>
      <c r="F3152" s="21">
        <v>0</v>
      </c>
      <c r="G3152" s="22">
        <f t="shared" si="49"/>
        <v>216864.80000000005</v>
      </c>
      <c r="H3152" s="21">
        <v>0</v>
      </c>
      <c r="I3152" s="21">
        <v>0</v>
      </c>
    </row>
    <row r="3153" spans="1:9" ht="15" x14ac:dyDescent="0.25">
      <c r="A3153" s="24" t="s">
        <v>3499</v>
      </c>
      <c r="B3153" s="20">
        <v>0</v>
      </c>
      <c r="C3153" s="21">
        <v>0</v>
      </c>
      <c r="D3153" s="25">
        <v>33887.700000000004</v>
      </c>
      <c r="E3153" s="25">
        <v>2909.7999999999997</v>
      </c>
      <c r="F3153" s="21">
        <v>0</v>
      </c>
      <c r="G3153" s="22">
        <f t="shared" si="49"/>
        <v>30977.900000000005</v>
      </c>
      <c r="H3153" s="21">
        <v>0</v>
      </c>
      <c r="I3153" s="21">
        <v>0</v>
      </c>
    </row>
    <row r="3154" spans="1:9" ht="15" x14ac:dyDescent="0.25">
      <c r="A3154" s="24" t="s">
        <v>3500</v>
      </c>
      <c r="B3154" s="20">
        <v>0</v>
      </c>
      <c r="C3154" s="21">
        <v>0</v>
      </c>
      <c r="D3154" s="25">
        <v>145095.30000000002</v>
      </c>
      <c r="E3154" s="25">
        <v>53298.6</v>
      </c>
      <c r="F3154" s="21">
        <v>0</v>
      </c>
      <c r="G3154" s="22">
        <f t="shared" si="49"/>
        <v>91796.700000000012</v>
      </c>
      <c r="H3154" s="21">
        <v>0</v>
      </c>
      <c r="I3154" s="21">
        <v>0</v>
      </c>
    </row>
    <row r="3155" spans="1:9" ht="15" x14ac:dyDescent="0.25">
      <c r="A3155" s="24" t="s">
        <v>3501</v>
      </c>
      <c r="B3155" s="20">
        <v>0</v>
      </c>
      <c r="C3155" s="21">
        <v>0</v>
      </c>
      <c r="D3155" s="25">
        <v>154905.5</v>
      </c>
      <c r="E3155" s="25">
        <v>65531</v>
      </c>
      <c r="F3155" s="21">
        <v>0</v>
      </c>
      <c r="G3155" s="22">
        <f t="shared" si="49"/>
        <v>89374.5</v>
      </c>
      <c r="H3155" s="21">
        <v>0</v>
      </c>
      <c r="I3155" s="21">
        <v>0</v>
      </c>
    </row>
    <row r="3156" spans="1:9" ht="15" x14ac:dyDescent="0.25">
      <c r="A3156" s="24" t="s">
        <v>3502</v>
      </c>
      <c r="B3156" s="20">
        <v>0</v>
      </c>
      <c r="C3156" s="21">
        <v>0</v>
      </c>
      <c r="D3156" s="25">
        <v>82271.7</v>
      </c>
      <c r="E3156" s="25">
        <v>19510.600000000002</v>
      </c>
      <c r="F3156" s="21">
        <v>0</v>
      </c>
      <c r="G3156" s="22">
        <f t="shared" si="49"/>
        <v>62761.099999999991</v>
      </c>
      <c r="H3156" s="21">
        <v>0</v>
      </c>
      <c r="I3156" s="21">
        <v>0</v>
      </c>
    </row>
    <row r="3157" spans="1:9" ht="15" x14ac:dyDescent="0.25">
      <c r="A3157" s="24" t="s">
        <v>3503</v>
      </c>
      <c r="B3157" s="20">
        <v>0</v>
      </c>
      <c r="C3157" s="21">
        <v>0</v>
      </c>
      <c r="D3157" s="25">
        <v>82816.02</v>
      </c>
      <c r="E3157" s="25">
        <v>32567.219999999998</v>
      </c>
      <c r="F3157" s="21">
        <v>0</v>
      </c>
      <c r="G3157" s="22">
        <f t="shared" si="49"/>
        <v>50248.800000000003</v>
      </c>
      <c r="H3157" s="21">
        <v>0</v>
      </c>
      <c r="I3157" s="21">
        <v>0</v>
      </c>
    </row>
    <row r="3158" spans="1:9" ht="15" x14ac:dyDescent="0.25">
      <c r="A3158" s="24" t="s">
        <v>3504</v>
      </c>
      <c r="B3158" s="20">
        <v>0</v>
      </c>
      <c r="C3158" s="21">
        <v>0</v>
      </c>
      <c r="D3158" s="25">
        <v>98469</v>
      </c>
      <c r="E3158" s="25">
        <v>42366.200000000004</v>
      </c>
      <c r="F3158" s="21">
        <v>0</v>
      </c>
      <c r="G3158" s="22">
        <f t="shared" si="49"/>
        <v>56102.799999999996</v>
      </c>
      <c r="H3158" s="21">
        <v>0</v>
      </c>
      <c r="I3158" s="21">
        <v>0</v>
      </c>
    </row>
    <row r="3159" spans="1:9" ht="15" x14ac:dyDescent="0.25">
      <c r="A3159" s="24" t="s">
        <v>3505</v>
      </c>
      <c r="B3159" s="20">
        <v>0</v>
      </c>
      <c r="C3159" s="21">
        <v>0</v>
      </c>
      <c r="D3159" s="25">
        <v>237762</v>
      </c>
      <c r="E3159" s="25">
        <v>85618.6</v>
      </c>
      <c r="F3159" s="21">
        <v>0</v>
      </c>
      <c r="G3159" s="22">
        <f t="shared" si="49"/>
        <v>152143.4</v>
      </c>
      <c r="H3159" s="21">
        <v>0</v>
      </c>
      <c r="I3159" s="21">
        <v>0</v>
      </c>
    </row>
    <row r="3160" spans="1:9" ht="15" x14ac:dyDescent="0.25">
      <c r="A3160" s="24" t="s">
        <v>3506</v>
      </c>
      <c r="B3160" s="20">
        <v>0</v>
      </c>
      <c r="C3160" s="21">
        <v>0</v>
      </c>
      <c r="D3160" s="25">
        <v>7805.7</v>
      </c>
      <c r="E3160" s="25">
        <v>0</v>
      </c>
      <c r="F3160" s="21">
        <v>0</v>
      </c>
      <c r="G3160" s="22">
        <f t="shared" si="49"/>
        <v>7805.7</v>
      </c>
      <c r="H3160" s="21">
        <v>0</v>
      </c>
      <c r="I3160" s="21">
        <v>0</v>
      </c>
    </row>
    <row r="3161" spans="1:9" ht="15" x14ac:dyDescent="0.25">
      <c r="A3161" s="24" t="s">
        <v>3507</v>
      </c>
      <c r="B3161" s="20">
        <v>0</v>
      </c>
      <c r="C3161" s="21">
        <v>0</v>
      </c>
      <c r="D3161" s="25">
        <v>127934.1</v>
      </c>
      <c r="E3161" s="25">
        <v>67524.3</v>
      </c>
      <c r="F3161" s="21">
        <v>0</v>
      </c>
      <c r="G3161" s="22">
        <f t="shared" si="49"/>
        <v>60409.8</v>
      </c>
      <c r="H3161" s="21">
        <v>0</v>
      </c>
      <c r="I3161" s="21">
        <v>0</v>
      </c>
    </row>
    <row r="3162" spans="1:9" ht="15" x14ac:dyDescent="0.25">
      <c r="A3162" s="24" t="s">
        <v>1020</v>
      </c>
      <c r="B3162" s="20">
        <v>0</v>
      </c>
      <c r="C3162" s="21">
        <v>0</v>
      </c>
      <c r="D3162" s="25">
        <v>66414.600000000006</v>
      </c>
      <c r="E3162" s="25">
        <v>30637.8</v>
      </c>
      <c r="F3162" s="21">
        <v>0</v>
      </c>
      <c r="G3162" s="22">
        <f t="shared" si="49"/>
        <v>35776.800000000003</v>
      </c>
      <c r="H3162" s="21">
        <v>0</v>
      </c>
      <c r="I3162" s="21">
        <v>0</v>
      </c>
    </row>
    <row r="3163" spans="1:9" ht="15" x14ac:dyDescent="0.25">
      <c r="A3163" s="24" t="s">
        <v>3508</v>
      </c>
      <c r="B3163" s="20">
        <v>0</v>
      </c>
      <c r="C3163" s="21">
        <v>0</v>
      </c>
      <c r="D3163" s="25">
        <v>197381.80000000002</v>
      </c>
      <c r="E3163" s="25">
        <v>19984</v>
      </c>
      <c r="F3163" s="21">
        <v>0</v>
      </c>
      <c r="G3163" s="22">
        <f t="shared" si="49"/>
        <v>177397.80000000002</v>
      </c>
      <c r="H3163" s="21">
        <v>0</v>
      </c>
      <c r="I3163" s="21">
        <v>0</v>
      </c>
    </row>
    <row r="3164" spans="1:9" ht="15" x14ac:dyDescent="0.25">
      <c r="A3164" s="24" t="s">
        <v>3509</v>
      </c>
      <c r="B3164" s="20">
        <v>0</v>
      </c>
      <c r="C3164" s="21">
        <v>0</v>
      </c>
      <c r="D3164" s="25">
        <v>44093.7</v>
      </c>
      <c r="E3164" s="25">
        <v>0</v>
      </c>
      <c r="F3164" s="21">
        <v>0</v>
      </c>
      <c r="G3164" s="22">
        <f t="shared" si="49"/>
        <v>44093.7</v>
      </c>
      <c r="H3164" s="21">
        <v>0</v>
      </c>
      <c r="I3164" s="21">
        <v>0</v>
      </c>
    </row>
    <row r="3165" spans="1:9" ht="15" x14ac:dyDescent="0.25">
      <c r="A3165" s="24" t="s">
        <v>3510</v>
      </c>
      <c r="B3165" s="20">
        <v>0</v>
      </c>
      <c r="C3165" s="21">
        <v>0</v>
      </c>
      <c r="D3165" s="25">
        <v>86259.6</v>
      </c>
      <c r="E3165" s="25">
        <v>39822.5</v>
      </c>
      <c r="F3165" s="21">
        <v>0</v>
      </c>
      <c r="G3165" s="22">
        <f t="shared" si="49"/>
        <v>46437.100000000006</v>
      </c>
      <c r="H3165" s="21">
        <v>0</v>
      </c>
      <c r="I3165" s="21">
        <v>0</v>
      </c>
    </row>
    <row r="3166" spans="1:9" ht="15" x14ac:dyDescent="0.25">
      <c r="A3166" s="24" t="s">
        <v>3511</v>
      </c>
      <c r="B3166" s="20">
        <v>0</v>
      </c>
      <c r="C3166" s="21">
        <v>0</v>
      </c>
      <c r="D3166" s="25">
        <v>88319.7</v>
      </c>
      <c r="E3166" s="25">
        <v>41592.699999999997</v>
      </c>
      <c r="F3166" s="21">
        <v>0</v>
      </c>
      <c r="G3166" s="22">
        <f t="shared" si="49"/>
        <v>46727</v>
      </c>
      <c r="H3166" s="21">
        <v>0</v>
      </c>
      <c r="I3166" s="21">
        <v>0</v>
      </c>
    </row>
    <row r="3167" spans="1:9" ht="15" x14ac:dyDescent="0.25">
      <c r="A3167" s="24" t="s">
        <v>3512</v>
      </c>
      <c r="B3167" s="20">
        <v>0</v>
      </c>
      <c r="C3167" s="21">
        <v>0</v>
      </c>
      <c r="D3167" s="25">
        <v>124154.09999999999</v>
      </c>
      <c r="E3167" s="25">
        <v>0</v>
      </c>
      <c r="F3167" s="21">
        <v>0</v>
      </c>
      <c r="G3167" s="22">
        <f t="shared" si="49"/>
        <v>124154.09999999999</v>
      </c>
      <c r="H3167" s="21">
        <v>0</v>
      </c>
      <c r="I3167" s="21">
        <v>0</v>
      </c>
    </row>
    <row r="3168" spans="1:9" ht="15" x14ac:dyDescent="0.25">
      <c r="A3168" s="24" t="s">
        <v>3513</v>
      </c>
      <c r="B3168" s="20">
        <v>0</v>
      </c>
      <c r="C3168" s="21">
        <v>0</v>
      </c>
      <c r="D3168" s="25">
        <v>106444.8</v>
      </c>
      <c r="E3168" s="25">
        <v>7544</v>
      </c>
      <c r="F3168" s="21">
        <v>0</v>
      </c>
      <c r="G3168" s="22">
        <f t="shared" si="49"/>
        <v>98900.800000000003</v>
      </c>
      <c r="H3168" s="21">
        <v>0</v>
      </c>
      <c r="I3168" s="21">
        <v>0</v>
      </c>
    </row>
    <row r="3169" spans="1:9" ht="15" x14ac:dyDescent="0.25">
      <c r="A3169" s="24" t="s">
        <v>3514</v>
      </c>
      <c r="B3169" s="20">
        <v>0</v>
      </c>
      <c r="C3169" s="21">
        <v>0</v>
      </c>
      <c r="D3169" s="25">
        <v>41447.699999999997</v>
      </c>
      <c r="E3169" s="25">
        <v>0</v>
      </c>
      <c r="F3169" s="21">
        <v>0</v>
      </c>
      <c r="G3169" s="22">
        <f t="shared" si="49"/>
        <v>41447.699999999997</v>
      </c>
      <c r="H3169" s="21">
        <v>0</v>
      </c>
      <c r="I3169" s="21">
        <v>0</v>
      </c>
    </row>
    <row r="3170" spans="1:9" ht="15" x14ac:dyDescent="0.25">
      <c r="A3170" s="24" t="s">
        <v>1135</v>
      </c>
      <c r="B3170" s="20">
        <v>0</v>
      </c>
      <c r="C3170" s="21">
        <v>0</v>
      </c>
      <c r="D3170" s="25">
        <v>92402.1</v>
      </c>
      <c r="E3170" s="25">
        <v>21806</v>
      </c>
      <c r="F3170" s="21">
        <v>0</v>
      </c>
      <c r="G3170" s="22">
        <f t="shared" si="49"/>
        <v>70596.100000000006</v>
      </c>
      <c r="H3170" s="21">
        <v>0</v>
      </c>
      <c r="I3170" s="21">
        <v>0</v>
      </c>
    </row>
    <row r="3171" spans="1:9" ht="15" x14ac:dyDescent="0.25">
      <c r="A3171" s="24" t="s">
        <v>3515</v>
      </c>
      <c r="B3171" s="20">
        <v>0</v>
      </c>
      <c r="C3171" s="21">
        <v>0</v>
      </c>
      <c r="D3171" s="25">
        <v>114174.90000000001</v>
      </c>
      <c r="E3171" s="25">
        <v>15563</v>
      </c>
      <c r="F3171" s="21">
        <v>0</v>
      </c>
      <c r="G3171" s="22">
        <f t="shared" si="49"/>
        <v>98611.900000000009</v>
      </c>
      <c r="H3171" s="21">
        <v>0</v>
      </c>
      <c r="I3171" s="21">
        <v>0</v>
      </c>
    </row>
    <row r="3172" spans="1:9" ht="15" x14ac:dyDescent="0.25">
      <c r="A3172" s="24" t="s">
        <v>3516</v>
      </c>
      <c r="B3172" s="20">
        <v>0</v>
      </c>
      <c r="C3172" s="21">
        <v>0</v>
      </c>
      <c r="D3172" s="25">
        <v>18030.599999999999</v>
      </c>
      <c r="E3172" s="25">
        <v>0</v>
      </c>
      <c r="F3172" s="21">
        <v>0</v>
      </c>
      <c r="G3172" s="22">
        <f t="shared" si="49"/>
        <v>18030.599999999999</v>
      </c>
      <c r="H3172" s="21">
        <v>0</v>
      </c>
      <c r="I3172" s="21">
        <v>0</v>
      </c>
    </row>
    <row r="3173" spans="1:9" ht="15" x14ac:dyDescent="0.25">
      <c r="A3173" s="24" t="s">
        <v>3451</v>
      </c>
      <c r="B3173" s="20">
        <v>0</v>
      </c>
      <c r="C3173" s="21">
        <v>0</v>
      </c>
      <c r="D3173" s="25">
        <v>68985</v>
      </c>
      <c r="E3173" s="25">
        <v>15628.4</v>
      </c>
      <c r="F3173" s="21">
        <v>0</v>
      </c>
      <c r="G3173" s="22">
        <f t="shared" si="49"/>
        <v>53356.6</v>
      </c>
      <c r="H3173" s="21">
        <v>0</v>
      </c>
      <c r="I3173" s="21">
        <v>0</v>
      </c>
    </row>
    <row r="3174" spans="1:9" ht="15" x14ac:dyDescent="0.25">
      <c r="A3174" s="24" t="s">
        <v>3456</v>
      </c>
      <c r="B3174" s="20">
        <v>0</v>
      </c>
      <c r="C3174" s="21">
        <v>0</v>
      </c>
      <c r="D3174" s="25">
        <v>83651.399999999994</v>
      </c>
      <c r="E3174" s="25">
        <v>17846.099999999999</v>
      </c>
      <c r="F3174" s="21">
        <v>0</v>
      </c>
      <c r="G3174" s="22">
        <f t="shared" si="49"/>
        <v>65805.299999999988</v>
      </c>
      <c r="H3174" s="21">
        <v>0</v>
      </c>
      <c r="I3174" s="21">
        <v>0</v>
      </c>
    </row>
    <row r="3175" spans="1:9" ht="15" x14ac:dyDescent="0.25">
      <c r="A3175" s="24" t="s">
        <v>3517</v>
      </c>
      <c r="B3175" s="20">
        <v>0</v>
      </c>
      <c r="C3175" s="21">
        <v>0</v>
      </c>
      <c r="D3175" s="25">
        <v>53411.4</v>
      </c>
      <c r="E3175" s="25">
        <v>18627</v>
      </c>
      <c r="F3175" s="21">
        <v>0</v>
      </c>
      <c r="G3175" s="22">
        <f t="shared" si="49"/>
        <v>34784.400000000001</v>
      </c>
      <c r="H3175" s="21">
        <v>0</v>
      </c>
      <c r="I3175" s="21">
        <v>0</v>
      </c>
    </row>
    <row r="3176" spans="1:9" ht="15" x14ac:dyDescent="0.25">
      <c r="A3176" s="24" t="s">
        <v>3518</v>
      </c>
      <c r="B3176" s="20">
        <v>0</v>
      </c>
      <c r="C3176" s="21">
        <v>0</v>
      </c>
      <c r="D3176" s="25">
        <v>80154.899999999994</v>
      </c>
      <c r="E3176" s="25">
        <v>43293.399999999994</v>
      </c>
      <c r="F3176" s="21">
        <v>0</v>
      </c>
      <c r="G3176" s="22">
        <f t="shared" si="49"/>
        <v>36861.5</v>
      </c>
      <c r="H3176" s="21">
        <v>0</v>
      </c>
      <c r="I3176" s="21">
        <v>0</v>
      </c>
    </row>
    <row r="3177" spans="1:9" ht="15" x14ac:dyDescent="0.25">
      <c r="A3177" s="24" t="s">
        <v>3519</v>
      </c>
      <c r="B3177" s="20">
        <v>0</v>
      </c>
      <c r="C3177" s="21">
        <v>0</v>
      </c>
      <c r="D3177" s="25">
        <v>84596.400000000009</v>
      </c>
      <c r="E3177" s="25">
        <v>37924.800000000003</v>
      </c>
      <c r="F3177" s="21">
        <v>0</v>
      </c>
      <c r="G3177" s="22">
        <f t="shared" si="49"/>
        <v>46671.600000000006</v>
      </c>
      <c r="H3177" s="21">
        <v>0</v>
      </c>
      <c r="I3177" s="21">
        <v>0</v>
      </c>
    </row>
    <row r="3178" spans="1:9" ht="15" x14ac:dyDescent="0.25">
      <c r="A3178" s="24" t="s">
        <v>3520</v>
      </c>
      <c r="B3178" s="20">
        <v>0</v>
      </c>
      <c r="C3178" s="21">
        <v>0</v>
      </c>
      <c r="D3178" s="25">
        <v>69533.100000000006</v>
      </c>
      <c r="E3178" s="25">
        <v>49003.9</v>
      </c>
      <c r="F3178" s="21">
        <v>0</v>
      </c>
      <c r="G3178" s="22">
        <f t="shared" si="49"/>
        <v>20529.200000000004</v>
      </c>
      <c r="H3178" s="21">
        <v>0</v>
      </c>
      <c r="I3178" s="21">
        <v>0</v>
      </c>
    </row>
    <row r="3179" spans="1:9" ht="15" x14ac:dyDescent="0.25">
      <c r="A3179" s="24" t="s">
        <v>3521</v>
      </c>
      <c r="B3179" s="20">
        <v>0</v>
      </c>
      <c r="C3179" s="21">
        <v>0</v>
      </c>
      <c r="D3179" s="25">
        <v>26403.300000000003</v>
      </c>
      <c r="E3179" s="25">
        <v>17718.7</v>
      </c>
      <c r="F3179" s="21">
        <v>0</v>
      </c>
      <c r="G3179" s="22">
        <f t="shared" si="49"/>
        <v>8684.6000000000022</v>
      </c>
      <c r="H3179" s="21">
        <v>0</v>
      </c>
      <c r="I3179" s="21">
        <v>0</v>
      </c>
    </row>
    <row r="3180" spans="1:9" ht="15" x14ac:dyDescent="0.25">
      <c r="A3180" s="24" t="s">
        <v>3522</v>
      </c>
      <c r="B3180" s="20">
        <v>0</v>
      </c>
      <c r="C3180" s="21">
        <v>0</v>
      </c>
      <c r="D3180" s="25">
        <v>157644.9</v>
      </c>
      <c r="E3180" s="25">
        <v>40705.600000000006</v>
      </c>
      <c r="F3180" s="21">
        <v>0</v>
      </c>
      <c r="G3180" s="22">
        <f t="shared" si="49"/>
        <v>116939.29999999999</v>
      </c>
      <c r="H3180" s="21">
        <v>0</v>
      </c>
      <c r="I3180" s="21">
        <v>0</v>
      </c>
    </row>
    <row r="3181" spans="1:9" ht="15" x14ac:dyDescent="0.25">
      <c r="A3181" s="24" t="s">
        <v>3523</v>
      </c>
      <c r="B3181" s="20">
        <v>0</v>
      </c>
      <c r="C3181" s="21">
        <v>0</v>
      </c>
      <c r="D3181" s="25">
        <v>58949.100000000006</v>
      </c>
      <c r="E3181" s="25">
        <v>15146.2</v>
      </c>
      <c r="F3181" s="21">
        <v>0</v>
      </c>
      <c r="G3181" s="22">
        <f t="shared" si="49"/>
        <v>43802.900000000009</v>
      </c>
      <c r="H3181" s="21">
        <v>0</v>
      </c>
      <c r="I3181" s="21">
        <v>0</v>
      </c>
    </row>
    <row r="3182" spans="1:9" ht="15" x14ac:dyDescent="0.25">
      <c r="A3182" s="24" t="s">
        <v>3524</v>
      </c>
      <c r="B3182" s="20">
        <v>0</v>
      </c>
      <c r="C3182" s="21">
        <v>0</v>
      </c>
      <c r="D3182" s="25">
        <v>55679.400000000009</v>
      </c>
      <c r="E3182" s="25">
        <v>14797.7</v>
      </c>
      <c r="F3182" s="21">
        <v>0</v>
      </c>
      <c r="G3182" s="22">
        <f t="shared" si="49"/>
        <v>40881.700000000012</v>
      </c>
      <c r="H3182" s="21">
        <v>0</v>
      </c>
      <c r="I3182" s="21">
        <v>0</v>
      </c>
    </row>
    <row r="3183" spans="1:9" ht="15" x14ac:dyDescent="0.25">
      <c r="A3183" s="24" t="s">
        <v>3525</v>
      </c>
      <c r="B3183" s="20">
        <v>0</v>
      </c>
      <c r="C3183" s="21">
        <v>0</v>
      </c>
      <c r="D3183" s="25">
        <v>25099.199999999997</v>
      </c>
      <c r="E3183" s="25">
        <v>0</v>
      </c>
      <c r="F3183" s="21">
        <v>0</v>
      </c>
      <c r="G3183" s="22">
        <f t="shared" si="49"/>
        <v>25099.199999999997</v>
      </c>
      <c r="H3183" s="21">
        <v>0</v>
      </c>
      <c r="I3183" s="21">
        <v>0</v>
      </c>
    </row>
    <row r="3184" spans="1:9" ht="15" x14ac:dyDescent="0.25">
      <c r="A3184" s="24" t="s">
        <v>3526</v>
      </c>
      <c r="B3184" s="20">
        <v>0</v>
      </c>
      <c r="C3184" s="21">
        <v>0</v>
      </c>
      <c r="D3184" s="25">
        <v>31336.199999999997</v>
      </c>
      <c r="E3184" s="25">
        <v>0</v>
      </c>
      <c r="F3184" s="21">
        <v>0</v>
      </c>
      <c r="G3184" s="22">
        <f t="shared" si="49"/>
        <v>31336.199999999997</v>
      </c>
      <c r="H3184" s="21">
        <v>0</v>
      </c>
      <c r="I3184" s="21">
        <v>0</v>
      </c>
    </row>
    <row r="3185" spans="1:9" ht="15" x14ac:dyDescent="0.25">
      <c r="A3185" s="24" t="s">
        <v>3527</v>
      </c>
      <c r="B3185" s="20">
        <v>0</v>
      </c>
      <c r="C3185" s="21">
        <v>0</v>
      </c>
      <c r="D3185" s="25">
        <v>59024.700000000012</v>
      </c>
      <c r="E3185" s="25">
        <v>8350</v>
      </c>
      <c r="F3185" s="21">
        <v>0</v>
      </c>
      <c r="G3185" s="22">
        <f t="shared" si="49"/>
        <v>50674.700000000012</v>
      </c>
      <c r="H3185" s="21">
        <v>0</v>
      </c>
      <c r="I3185" s="21">
        <v>0</v>
      </c>
    </row>
    <row r="3186" spans="1:9" ht="15" x14ac:dyDescent="0.25">
      <c r="A3186" s="24" t="s">
        <v>3528</v>
      </c>
      <c r="B3186" s="20">
        <v>0</v>
      </c>
      <c r="C3186" s="21">
        <v>0</v>
      </c>
      <c r="D3186" s="25">
        <v>33887.699999999997</v>
      </c>
      <c r="E3186" s="25">
        <v>0</v>
      </c>
      <c r="F3186" s="21">
        <v>0</v>
      </c>
      <c r="G3186" s="22">
        <f t="shared" si="49"/>
        <v>33887.699999999997</v>
      </c>
      <c r="H3186" s="21">
        <v>0</v>
      </c>
      <c r="I3186" s="21">
        <v>0</v>
      </c>
    </row>
    <row r="3187" spans="1:9" ht="15" x14ac:dyDescent="0.25">
      <c r="A3187" s="24" t="s">
        <v>3529</v>
      </c>
      <c r="B3187" s="20">
        <v>0</v>
      </c>
      <c r="C3187" s="21">
        <v>0</v>
      </c>
      <c r="D3187" s="25">
        <v>41523.300000000003</v>
      </c>
      <c r="E3187" s="25">
        <v>205.5</v>
      </c>
      <c r="F3187" s="21">
        <v>0</v>
      </c>
      <c r="G3187" s="22">
        <f t="shared" si="49"/>
        <v>41317.800000000003</v>
      </c>
      <c r="H3187" s="21">
        <v>0</v>
      </c>
      <c r="I3187" s="21">
        <v>0</v>
      </c>
    </row>
    <row r="3188" spans="1:9" ht="15" x14ac:dyDescent="0.25">
      <c r="A3188" s="24" t="s">
        <v>3530</v>
      </c>
      <c r="B3188" s="20">
        <v>0</v>
      </c>
      <c r="C3188" s="21">
        <v>0</v>
      </c>
      <c r="D3188" s="25">
        <v>48761.999999999993</v>
      </c>
      <c r="E3188" s="25">
        <v>0</v>
      </c>
      <c r="F3188" s="21">
        <v>0</v>
      </c>
      <c r="G3188" s="22">
        <f t="shared" si="49"/>
        <v>48761.999999999993</v>
      </c>
      <c r="H3188" s="21">
        <v>0</v>
      </c>
      <c r="I3188" s="21">
        <v>0</v>
      </c>
    </row>
    <row r="3189" spans="1:9" ht="15" x14ac:dyDescent="0.25">
      <c r="A3189" s="24" t="s">
        <v>3531</v>
      </c>
      <c r="B3189" s="20">
        <v>0</v>
      </c>
      <c r="C3189" s="21">
        <v>0</v>
      </c>
      <c r="D3189" s="25">
        <v>98582.400000000009</v>
      </c>
      <c r="E3189" s="25">
        <v>23230</v>
      </c>
      <c r="F3189" s="21">
        <v>0</v>
      </c>
      <c r="G3189" s="22">
        <f t="shared" si="49"/>
        <v>75352.400000000009</v>
      </c>
      <c r="H3189" s="21">
        <v>0</v>
      </c>
      <c r="I3189" s="21">
        <v>0</v>
      </c>
    </row>
    <row r="3190" spans="1:9" ht="15" x14ac:dyDescent="0.25">
      <c r="A3190" s="24" t="s">
        <v>3532</v>
      </c>
      <c r="B3190" s="20">
        <v>0</v>
      </c>
      <c r="C3190" s="21">
        <v>0</v>
      </c>
      <c r="D3190" s="25">
        <v>43602.299999999996</v>
      </c>
      <c r="E3190" s="25">
        <v>7341.6</v>
      </c>
      <c r="F3190" s="21">
        <v>0</v>
      </c>
      <c r="G3190" s="22">
        <f t="shared" si="49"/>
        <v>36260.699999999997</v>
      </c>
      <c r="H3190" s="21">
        <v>0</v>
      </c>
      <c r="I3190" s="21">
        <v>0</v>
      </c>
    </row>
    <row r="3191" spans="1:9" ht="15" x14ac:dyDescent="0.25">
      <c r="A3191" s="24" t="s">
        <v>3533</v>
      </c>
      <c r="B3191" s="20">
        <v>0</v>
      </c>
      <c r="C3191" s="21">
        <v>0</v>
      </c>
      <c r="D3191" s="25">
        <v>422301.59999999992</v>
      </c>
      <c r="E3191" s="25">
        <v>149199.1</v>
      </c>
      <c r="F3191" s="21">
        <v>0</v>
      </c>
      <c r="G3191" s="22">
        <f t="shared" si="49"/>
        <v>273102.49999999988</v>
      </c>
      <c r="H3191" s="21">
        <v>0</v>
      </c>
      <c r="I3191" s="21">
        <v>0</v>
      </c>
    </row>
    <row r="3192" spans="1:9" ht="15" x14ac:dyDescent="0.25">
      <c r="A3192" s="24" t="s">
        <v>3534</v>
      </c>
      <c r="B3192" s="20">
        <v>0</v>
      </c>
      <c r="C3192" s="21">
        <v>0</v>
      </c>
      <c r="D3192" s="25">
        <v>358089.49999999983</v>
      </c>
      <c r="E3192" s="25">
        <v>145529.30000000002</v>
      </c>
      <c r="F3192" s="21">
        <v>0</v>
      </c>
      <c r="G3192" s="22">
        <f t="shared" si="49"/>
        <v>212560.19999999981</v>
      </c>
      <c r="H3192" s="21">
        <v>0</v>
      </c>
      <c r="I3192" s="21">
        <v>0</v>
      </c>
    </row>
    <row r="3193" spans="1:9" ht="15" x14ac:dyDescent="0.25">
      <c r="A3193" s="24" t="s">
        <v>3535</v>
      </c>
      <c r="B3193" s="20">
        <v>0</v>
      </c>
      <c r="C3193" s="21">
        <v>0</v>
      </c>
      <c r="D3193" s="25">
        <v>404951.1</v>
      </c>
      <c r="E3193" s="25">
        <v>183406.00000000003</v>
      </c>
      <c r="F3193" s="21">
        <v>0</v>
      </c>
      <c r="G3193" s="22">
        <f t="shared" si="49"/>
        <v>221545.09999999995</v>
      </c>
      <c r="H3193" s="21">
        <v>0</v>
      </c>
      <c r="I3193" s="21">
        <v>0</v>
      </c>
    </row>
    <row r="3194" spans="1:9" ht="15" x14ac:dyDescent="0.25">
      <c r="A3194" s="24" t="s">
        <v>3536</v>
      </c>
      <c r="B3194" s="20">
        <v>0</v>
      </c>
      <c r="C3194" s="21">
        <v>0</v>
      </c>
      <c r="D3194" s="25">
        <v>395894.10000000009</v>
      </c>
      <c r="E3194" s="25">
        <v>137574.59999999998</v>
      </c>
      <c r="F3194" s="21">
        <v>0</v>
      </c>
      <c r="G3194" s="22">
        <f t="shared" si="49"/>
        <v>258319.50000000012</v>
      </c>
      <c r="H3194" s="21">
        <v>0</v>
      </c>
      <c r="I3194" s="21">
        <v>0</v>
      </c>
    </row>
    <row r="3195" spans="1:9" ht="15" x14ac:dyDescent="0.25">
      <c r="A3195" s="24" t="s">
        <v>3537</v>
      </c>
      <c r="B3195" s="20">
        <v>0</v>
      </c>
      <c r="C3195" s="21">
        <v>0</v>
      </c>
      <c r="D3195" s="25">
        <v>439737.70000000013</v>
      </c>
      <c r="E3195" s="25">
        <v>182433</v>
      </c>
      <c r="F3195" s="21">
        <v>0</v>
      </c>
      <c r="G3195" s="22">
        <f t="shared" si="49"/>
        <v>257304.70000000013</v>
      </c>
      <c r="H3195" s="21">
        <v>0</v>
      </c>
      <c r="I3195" s="21">
        <v>0</v>
      </c>
    </row>
    <row r="3196" spans="1:9" ht="15" x14ac:dyDescent="0.25">
      <c r="A3196" s="24" t="s">
        <v>3538</v>
      </c>
      <c r="B3196" s="20">
        <v>0</v>
      </c>
      <c r="C3196" s="21">
        <v>0</v>
      </c>
      <c r="D3196" s="25">
        <v>407520.4</v>
      </c>
      <c r="E3196" s="25">
        <v>179072.79999999996</v>
      </c>
      <c r="F3196" s="21">
        <v>0</v>
      </c>
      <c r="G3196" s="22">
        <f t="shared" si="49"/>
        <v>228447.60000000006</v>
      </c>
      <c r="H3196" s="21">
        <v>0</v>
      </c>
      <c r="I3196" s="21">
        <v>0</v>
      </c>
    </row>
    <row r="3197" spans="1:9" ht="15" x14ac:dyDescent="0.25">
      <c r="A3197" s="24" t="s">
        <v>3539</v>
      </c>
      <c r="B3197" s="20">
        <v>0</v>
      </c>
      <c r="C3197" s="21">
        <v>0</v>
      </c>
      <c r="D3197" s="25">
        <v>422591</v>
      </c>
      <c r="E3197" s="25">
        <v>178495.1</v>
      </c>
      <c r="F3197" s="21">
        <v>0</v>
      </c>
      <c r="G3197" s="22">
        <f t="shared" si="49"/>
        <v>244095.9</v>
      </c>
      <c r="H3197" s="21">
        <v>0</v>
      </c>
      <c r="I3197" s="21">
        <v>0</v>
      </c>
    </row>
    <row r="3198" spans="1:9" ht="15" x14ac:dyDescent="0.25">
      <c r="A3198" s="24" t="s">
        <v>3540</v>
      </c>
      <c r="B3198" s="20">
        <v>0</v>
      </c>
      <c r="C3198" s="21">
        <v>0</v>
      </c>
      <c r="D3198" s="25">
        <v>400735.8</v>
      </c>
      <c r="E3198" s="25">
        <v>162850.69999999998</v>
      </c>
      <c r="F3198" s="21">
        <v>0</v>
      </c>
      <c r="G3198" s="22">
        <f t="shared" si="49"/>
        <v>237885.1</v>
      </c>
      <c r="H3198" s="21">
        <v>0</v>
      </c>
      <c r="I3198" s="21">
        <v>0</v>
      </c>
    </row>
    <row r="3199" spans="1:9" ht="15" x14ac:dyDescent="0.25">
      <c r="A3199" s="24" t="s">
        <v>3541</v>
      </c>
      <c r="B3199" s="20">
        <v>0</v>
      </c>
      <c r="C3199" s="21">
        <v>0</v>
      </c>
      <c r="D3199" s="25">
        <v>116064.9</v>
      </c>
      <c r="E3199" s="25">
        <v>38962.100000000006</v>
      </c>
      <c r="F3199" s="21">
        <v>0</v>
      </c>
      <c r="G3199" s="22">
        <f t="shared" si="49"/>
        <v>77102.799999999988</v>
      </c>
      <c r="H3199" s="21">
        <v>0</v>
      </c>
      <c r="I3199" s="21">
        <v>0</v>
      </c>
    </row>
    <row r="3200" spans="1:9" ht="15" x14ac:dyDescent="0.25">
      <c r="A3200" s="24" t="s">
        <v>3542</v>
      </c>
      <c r="B3200" s="20">
        <v>0</v>
      </c>
      <c r="C3200" s="21">
        <v>0</v>
      </c>
      <c r="D3200" s="25">
        <v>76167</v>
      </c>
      <c r="E3200" s="25">
        <v>8727.1999999999989</v>
      </c>
      <c r="F3200" s="21">
        <v>0</v>
      </c>
      <c r="G3200" s="22">
        <f t="shared" si="49"/>
        <v>67439.8</v>
      </c>
      <c r="H3200" s="21">
        <v>0</v>
      </c>
      <c r="I3200" s="21">
        <v>0</v>
      </c>
    </row>
    <row r="3201" spans="1:9" ht="15" x14ac:dyDescent="0.25">
      <c r="A3201" s="24" t="s">
        <v>3543</v>
      </c>
      <c r="B3201" s="20">
        <v>0</v>
      </c>
      <c r="C3201" s="21">
        <v>0</v>
      </c>
      <c r="D3201" s="25">
        <v>64921.5</v>
      </c>
      <c r="E3201" s="25">
        <v>23571.399999999998</v>
      </c>
      <c r="F3201" s="21">
        <v>0</v>
      </c>
      <c r="G3201" s="22">
        <f t="shared" si="49"/>
        <v>41350.100000000006</v>
      </c>
      <c r="H3201" s="21">
        <v>0</v>
      </c>
      <c r="I3201" s="21">
        <v>0</v>
      </c>
    </row>
    <row r="3202" spans="1:9" ht="15" x14ac:dyDescent="0.25">
      <c r="A3202" s="24" t="s">
        <v>3544</v>
      </c>
      <c r="B3202" s="20">
        <v>0</v>
      </c>
      <c r="C3202" s="21">
        <v>0</v>
      </c>
      <c r="D3202" s="25">
        <v>105027.3</v>
      </c>
      <c r="E3202" s="25">
        <v>26193</v>
      </c>
      <c r="F3202" s="21">
        <v>0</v>
      </c>
      <c r="G3202" s="22">
        <f t="shared" si="49"/>
        <v>78834.3</v>
      </c>
      <c r="H3202" s="21">
        <v>0</v>
      </c>
      <c r="I3202" s="21">
        <v>0</v>
      </c>
    </row>
    <row r="3203" spans="1:9" ht="15" x14ac:dyDescent="0.25">
      <c r="A3203" s="24" t="s">
        <v>3545</v>
      </c>
      <c r="B3203" s="20">
        <v>0</v>
      </c>
      <c r="C3203" s="21">
        <v>0</v>
      </c>
      <c r="D3203" s="25">
        <v>137280.9</v>
      </c>
      <c r="E3203" s="25">
        <v>22867</v>
      </c>
      <c r="F3203" s="21">
        <v>0</v>
      </c>
      <c r="G3203" s="22">
        <f t="shared" ref="G3203:G3266" si="50">D3203-E3203</f>
        <v>114413.9</v>
      </c>
      <c r="H3203" s="21">
        <v>0</v>
      </c>
      <c r="I3203" s="21">
        <v>0</v>
      </c>
    </row>
    <row r="3204" spans="1:9" ht="15" x14ac:dyDescent="0.25">
      <c r="A3204" s="24" t="s">
        <v>3546</v>
      </c>
      <c r="B3204" s="20">
        <v>0</v>
      </c>
      <c r="C3204" s="21">
        <v>0</v>
      </c>
      <c r="D3204" s="25">
        <v>147973.10000000003</v>
      </c>
      <c r="E3204" s="25">
        <v>44878.2</v>
      </c>
      <c r="F3204" s="21">
        <v>0</v>
      </c>
      <c r="G3204" s="22">
        <f t="shared" si="50"/>
        <v>103094.90000000004</v>
      </c>
      <c r="H3204" s="21">
        <v>0</v>
      </c>
      <c r="I3204" s="21">
        <v>0</v>
      </c>
    </row>
    <row r="3205" spans="1:9" ht="15" x14ac:dyDescent="0.25">
      <c r="A3205" s="24" t="s">
        <v>3547</v>
      </c>
      <c r="B3205" s="20">
        <v>0</v>
      </c>
      <c r="C3205" s="21">
        <v>0</v>
      </c>
      <c r="D3205" s="25">
        <v>164513.19999999998</v>
      </c>
      <c r="E3205" s="25">
        <v>27673.800000000003</v>
      </c>
      <c r="F3205" s="21">
        <v>0</v>
      </c>
      <c r="G3205" s="22">
        <f t="shared" si="50"/>
        <v>136839.39999999997</v>
      </c>
      <c r="H3205" s="21">
        <v>0</v>
      </c>
      <c r="I3205" s="21">
        <v>0</v>
      </c>
    </row>
    <row r="3206" spans="1:9" ht="15" x14ac:dyDescent="0.25">
      <c r="A3206" s="24" t="s">
        <v>3548</v>
      </c>
      <c r="B3206" s="20">
        <v>0</v>
      </c>
      <c r="C3206" s="21">
        <v>0</v>
      </c>
      <c r="D3206" s="25">
        <v>141140.90000000002</v>
      </c>
      <c r="E3206" s="25">
        <v>54018.2</v>
      </c>
      <c r="F3206" s="21">
        <v>0</v>
      </c>
      <c r="G3206" s="22">
        <f t="shared" si="50"/>
        <v>87122.700000000026</v>
      </c>
      <c r="H3206" s="21">
        <v>0</v>
      </c>
      <c r="I3206" s="21">
        <v>0</v>
      </c>
    </row>
    <row r="3207" spans="1:9" ht="15" x14ac:dyDescent="0.25">
      <c r="A3207" s="24" t="s">
        <v>3549</v>
      </c>
      <c r="B3207" s="20">
        <v>0</v>
      </c>
      <c r="C3207" s="21">
        <v>0</v>
      </c>
      <c r="D3207" s="25">
        <v>131799.69999999998</v>
      </c>
      <c r="E3207" s="25">
        <v>31068.200000000004</v>
      </c>
      <c r="F3207" s="21">
        <v>0</v>
      </c>
      <c r="G3207" s="22">
        <f t="shared" si="50"/>
        <v>100731.49999999997</v>
      </c>
      <c r="H3207" s="21">
        <v>0</v>
      </c>
      <c r="I3207" s="21">
        <v>0</v>
      </c>
    </row>
    <row r="3208" spans="1:9" ht="15" x14ac:dyDescent="0.25">
      <c r="A3208" s="24" t="s">
        <v>3550</v>
      </c>
      <c r="B3208" s="20">
        <v>0</v>
      </c>
      <c r="C3208" s="21">
        <v>0</v>
      </c>
      <c r="D3208" s="25">
        <v>143186.70000000001</v>
      </c>
      <c r="E3208" s="25">
        <v>44232.4</v>
      </c>
      <c r="F3208" s="21">
        <v>0</v>
      </c>
      <c r="G3208" s="22">
        <f t="shared" si="50"/>
        <v>98954.300000000017</v>
      </c>
      <c r="H3208" s="21">
        <v>0</v>
      </c>
      <c r="I3208" s="21">
        <v>0</v>
      </c>
    </row>
    <row r="3209" spans="1:9" ht="15" x14ac:dyDescent="0.25">
      <c r="A3209" s="24" t="s">
        <v>3551</v>
      </c>
      <c r="B3209" s="20">
        <v>0</v>
      </c>
      <c r="C3209" s="21">
        <v>0</v>
      </c>
      <c r="D3209" s="25">
        <v>163876.30000000002</v>
      </c>
      <c r="E3209" s="25">
        <v>67532.800000000003</v>
      </c>
      <c r="F3209" s="21">
        <v>0</v>
      </c>
      <c r="G3209" s="22">
        <f t="shared" si="50"/>
        <v>96343.500000000015</v>
      </c>
      <c r="H3209" s="21">
        <v>0</v>
      </c>
      <c r="I3209" s="21">
        <v>0</v>
      </c>
    </row>
    <row r="3210" spans="1:9" ht="15" x14ac:dyDescent="0.25">
      <c r="A3210" s="24" t="s">
        <v>3552</v>
      </c>
      <c r="B3210" s="20">
        <v>0</v>
      </c>
      <c r="C3210" s="21">
        <v>0</v>
      </c>
      <c r="D3210" s="25">
        <v>132475.19999999998</v>
      </c>
      <c r="E3210" s="25">
        <v>22778.100000000002</v>
      </c>
      <c r="F3210" s="21">
        <v>0</v>
      </c>
      <c r="G3210" s="22">
        <f t="shared" si="50"/>
        <v>109697.09999999998</v>
      </c>
      <c r="H3210" s="21">
        <v>0</v>
      </c>
      <c r="I3210" s="21">
        <v>0</v>
      </c>
    </row>
    <row r="3211" spans="1:9" ht="15" x14ac:dyDescent="0.25">
      <c r="A3211" s="24" t="s">
        <v>3553</v>
      </c>
      <c r="B3211" s="20">
        <v>0</v>
      </c>
      <c r="C3211" s="21">
        <v>0</v>
      </c>
      <c r="D3211" s="25">
        <v>141874.29999999999</v>
      </c>
      <c r="E3211" s="25">
        <v>39294.5</v>
      </c>
      <c r="F3211" s="21">
        <v>0</v>
      </c>
      <c r="G3211" s="22">
        <f t="shared" si="50"/>
        <v>102579.79999999999</v>
      </c>
      <c r="H3211" s="21">
        <v>0</v>
      </c>
      <c r="I3211" s="21">
        <v>0</v>
      </c>
    </row>
    <row r="3212" spans="1:9" ht="15" x14ac:dyDescent="0.25">
      <c r="A3212" s="24" t="s">
        <v>3554</v>
      </c>
      <c r="B3212" s="20">
        <v>0</v>
      </c>
      <c r="C3212" s="21">
        <v>0</v>
      </c>
      <c r="D3212" s="25">
        <v>155422.89999999997</v>
      </c>
      <c r="E3212" s="25">
        <v>26580.2</v>
      </c>
      <c r="F3212" s="21">
        <v>0</v>
      </c>
      <c r="G3212" s="22">
        <f t="shared" si="50"/>
        <v>128842.69999999997</v>
      </c>
      <c r="H3212" s="21">
        <v>0</v>
      </c>
      <c r="I3212" s="21">
        <v>0</v>
      </c>
    </row>
    <row r="3213" spans="1:9" ht="15" x14ac:dyDescent="0.25">
      <c r="A3213" s="24" t="s">
        <v>3555</v>
      </c>
      <c r="B3213" s="20">
        <v>0</v>
      </c>
      <c r="C3213" s="21">
        <v>0</v>
      </c>
      <c r="D3213" s="25">
        <v>163432.4</v>
      </c>
      <c r="E3213" s="25">
        <v>31627.199999999997</v>
      </c>
      <c r="F3213" s="21">
        <v>0</v>
      </c>
      <c r="G3213" s="22">
        <f t="shared" si="50"/>
        <v>131805.20000000001</v>
      </c>
      <c r="H3213" s="21">
        <v>0</v>
      </c>
      <c r="I3213" s="21">
        <v>0</v>
      </c>
    </row>
    <row r="3214" spans="1:9" ht="15" x14ac:dyDescent="0.25">
      <c r="A3214" s="24" t="s">
        <v>3556</v>
      </c>
      <c r="B3214" s="20">
        <v>0</v>
      </c>
      <c r="C3214" s="21">
        <v>0</v>
      </c>
      <c r="D3214" s="25">
        <v>163451.70000000001</v>
      </c>
      <c r="E3214" s="25">
        <v>44424.4</v>
      </c>
      <c r="F3214" s="21">
        <v>0</v>
      </c>
      <c r="G3214" s="22">
        <f t="shared" si="50"/>
        <v>119027.30000000002</v>
      </c>
      <c r="H3214" s="21">
        <v>0</v>
      </c>
      <c r="I3214" s="21">
        <v>0</v>
      </c>
    </row>
    <row r="3215" spans="1:9" ht="15" x14ac:dyDescent="0.25">
      <c r="A3215" s="24" t="s">
        <v>3557</v>
      </c>
      <c r="B3215" s="20">
        <v>0</v>
      </c>
      <c r="C3215" s="21">
        <v>0</v>
      </c>
      <c r="D3215" s="25">
        <v>174789.4</v>
      </c>
      <c r="E3215" s="25">
        <v>71014.8</v>
      </c>
      <c r="F3215" s="21">
        <v>0</v>
      </c>
      <c r="G3215" s="22">
        <f t="shared" si="50"/>
        <v>103774.59999999999</v>
      </c>
      <c r="H3215" s="21">
        <v>0</v>
      </c>
      <c r="I3215" s="21">
        <v>0</v>
      </c>
    </row>
    <row r="3216" spans="1:9" ht="15" x14ac:dyDescent="0.25">
      <c r="A3216" s="24" t="s">
        <v>3558</v>
      </c>
      <c r="B3216" s="20">
        <v>0</v>
      </c>
      <c r="C3216" s="21">
        <v>0</v>
      </c>
      <c r="D3216" s="25">
        <v>1057996.8000000003</v>
      </c>
      <c r="E3216" s="25">
        <v>627704.45000000007</v>
      </c>
      <c r="F3216" s="21">
        <v>0</v>
      </c>
      <c r="G3216" s="22">
        <f t="shared" si="50"/>
        <v>430292.35000000021</v>
      </c>
      <c r="H3216" s="21">
        <v>0</v>
      </c>
      <c r="I3216" s="21">
        <v>0</v>
      </c>
    </row>
    <row r="3217" spans="1:9" ht="15" x14ac:dyDescent="0.25">
      <c r="A3217" s="24" t="s">
        <v>3559</v>
      </c>
      <c r="B3217" s="20">
        <v>0</v>
      </c>
      <c r="C3217" s="21">
        <v>0</v>
      </c>
      <c r="D3217" s="25">
        <v>877851.8</v>
      </c>
      <c r="E3217" s="25">
        <v>578419.1</v>
      </c>
      <c r="F3217" s="21">
        <v>0</v>
      </c>
      <c r="G3217" s="22">
        <f t="shared" si="50"/>
        <v>299432.70000000007</v>
      </c>
      <c r="H3217" s="21">
        <v>0</v>
      </c>
      <c r="I3217" s="21">
        <v>0</v>
      </c>
    </row>
    <row r="3218" spans="1:9" ht="15" x14ac:dyDescent="0.25">
      <c r="A3218" s="24" t="s">
        <v>3123</v>
      </c>
      <c r="B3218" s="20">
        <v>0</v>
      </c>
      <c r="C3218" s="21">
        <v>0</v>
      </c>
      <c r="D3218" s="25">
        <v>89604.9</v>
      </c>
      <c r="E3218" s="25">
        <v>2249.1</v>
      </c>
      <c r="F3218" s="21">
        <v>0</v>
      </c>
      <c r="G3218" s="22">
        <f t="shared" si="50"/>
        <v>87355.799999999988</v>
      </c>
      <c r="H3218" s="21">
        <v>0</v>
      </c>
      <c r="I3218" s="21">
        <v>0</v>
      </c>
    </row>
    <row r="3219" spans="1:9" ht="15" x14ac:dyDescent="0.25">
      <c r="A3219" s="24" t="s">
        <v>3560</v>
      </c>
      <c r="B3219" s="20">
        <v>0</v>
      </c>
      <c r="C3219" s="21">
        <v>0</v>
      </c>
      <c r="D3219" s="25">
        <v>125944.50000000001</v>
      </c>
      <c r="E3219" s="25">
        <v>97207.599999999991</v>
      </c>
      <c r="F3219" s="21">
        <v>0</v>
      </c>
      <c r="G3219" s="22">
        <f t="shared" si="50"/>
        <v>28736.900000000023</v>
      </c>
      <c r="H3219" s="21">
        <v>0</v>
      </c>
      <c r="I3219" s="21">
        <v>0</v>
      </c>
    </row>
    <row r="3220" spans="1:9" ht="15" x14ac:dyDescent="0.25">
      <c r="A3220" s="24" t="s">
        <v>3561</v>
      </c>
      <c r="B3220" s="20">
        <v>0</v>
      </c>
      <c r="C3220" s="21">
        <v>0</v>
      </c>
      <c r="D3220" s="25">
        <v>164127.6</v>
      </c>
      <c r="E3220" s="25">
        <v>77867.199999999997</v>
      </c>
      <c r="F3220" s="21">
        <v>0</v>
      </c>
      <c r="G3220" s="22">
        <f t="shared" si="50"/>
        <v>86260.400000000009</v>
      </c>
      <c r="H3220" s="21">
        <v>0</v>
      </c>
      <c r="I3220" s="21">
        <v>0</v>
      </c>
    </row>
    <row r="3221" spans="1:9" ht="15" x14ac:dyDescent="0.25">
      <c r="A3221" s="24" t="s">
        <v>3562</v>
      </c>
      <c r="B3221" s="20">
        <v>0</v>
      </c>
      <c r="C3221" s="21">
        <v>0</v>
      </c>
      <c r="D3221" s="25">
        <v>558164.9</v>
      </c>
      <c r="E3221" s="25">
        <v>272054.09999999998</v>
      </c>
      <c r="F3221" s="21">
        <v>0</v>
      </c>
      <c r="G3221" s="22">
        <f t="shared" si="50"/>
        <v>286110.80000000005</v>
      </c>
      <c r="H3221" s="21">
        <v>0</v>
      </c>
      <c r="I3221" s="21">
        <v>0</v>
      </c>
    </row>
    <row r="3222" spans="1:9" ht="15" x14ac:dyDescent="0.25">
      <c r="A3222" s="24" t="s">
        <v>3563</v>
      </c>
      <c r="B3222" s="20">
        <v>0</v>
      </c>
      <c r="C3222" s="21">
        <v>0</v>
      </c>
      <c r="D3222" s="25">
        <v>58317.899999999994</v>
      </c>
      <c r="E3222" s="25">
        <v>53199.399999999994</v>
      </c>
      <c r="F3222" s="21">
        <v>0</v>
      </c>
      <c r="G3222" s="22">
        <f t="shared" si="50"/>
        <v>5118.5</v>
      </c>
      <c r="H3222" s="21">
        <v>0</v>
      </c>
      <c r="I3222" s="21">
        <v>0</v>
      </c>
    </row>
    <row r="3223" spans="1:9" ht="15" x14ac:dyDescent="0.25">
      <c r="A3223" s="24" t="s">
        <v>3564</v>
      </c>
      <c r="B3223" s="20">
        <v>0</v>
      </c>
      <c r="C3223" s="21">
        <v>0</v>
      </c>
      <c r="D3223" s="25">
        <v>192401.99999999997</v>
      </c>
      <c r="E3223" s="25">
        <v>87815.7</v>
      </c>
      <c r="F3223" s="21">
        <v>0</v>
      </c>
      <c r="G3223" s="22">
        <f t="shared" si="50"/>
        <v>104586.29999999997</v>
      </c>
      <c r="H3223" s="21">
        <v>0</v>
      </c>
      <c r="I3223" s="21">
        <v>0</v>
      </c>
    </row>
    <row r="3224" spans="1:9" ht="15" x14ac:dyDescent="0.25">
      <c r="A3224" s="24" t="s">
        <v>3565</v>
      </c>
      <c r="B3224" s="20">
        <v>0</v>
      </c>
      <c r="C3224" s="21">
        <v>0</v>
      </c>
      <c r="D3224" s="25">
        <v>93025.8</v>
      </c>
      <c r="E3224" s="25">
        <v>46030.500000000007</v>
      </c>
      <c r="F3224" s="21">
        <v>0</v>
      </c>
      <c r="G3224" s="22">
        <f t="shared" si="50"/>
        <v>46995.299999999996</v>
      </c>
      <c r="H3224" s="21">
        <v>0</v>
      </c>
      <c r="I3224" s="21">
        <v>0</v>
      </c>
    </row>
    <row r="3225" spans="1:9" ht="15" x14ac:dyDescent="0.25">
      <c r="A3225" s="24" t="s">
        <v>3566</v>
      </c>
      <c r="B3225" s="20">
        <v>0</v>
      </c>
      <c r="C3225" s="21">
        <v>0</v>
      </c>
      <c r="D3225" s="25">
        <v>124588.79999999999</v>
      </c>
      <c r="E3225" s="25">
        <v>116400.09999999999</v>
      </c>
      <c r="F3225" s="21">
        <v>0</v>
      </c>
      <c r="G3225" s="22">
        <f t="shared" si="50"/>
        <v>8188.6999999999971</v>
      </c>
      <c r="H3225" s="21">
        <v>0</v>
      </c>
      <c r="I3225" s="21">
        <v>0</v>
      </c>
    </row>
    <row r="3226" spans="1:9" ht="15" x14ac:dyDescent="0.25">
      <c r="A3226" s="24" t="s">
        <v>3567</v>
      </c>
      <c r="B3226" s="20">
        <v>0</v>
      </c>
      <c r="C3226" s="21">
        <v>0</v>
      </c>
      <c r="D3226" s="25">
        <v>169495.2</v>
      </c>
      <c r="E3226" s="25">
        <v>84380.099999999991</v>
      </c>
      <c r="F3226" s="21">
        <v>0</v>
      </c>
      <c r="G3226" s="22">
        <f t="shared" si="50"/>
        <v>85115.10000000002</v>
      </c>
      <c r="H3226" s="21">
        <v>0</v>
      </c>
      <c r="I3226" s="21">
        <v>0</v>
      </c>
    </row>
    <row r="3227" spans="1:9" ht="15" x14ac:dyDescent="0.25">
      <c r="A3227" s="24" t="s">
        <v>3568</v>
      </c>
      <c r="B3227" s="20">
        <v>0</v>
      </c>
      <c r="C3227" s="21">
        <v>0</v>
      </c>
      <c r="D3227" s="25">
        <v>92061.900000000009</v>
      </c>
      <c r="E3227" s="25">
        <v>49551</v>
      </c>
      <c r="F3227" s="21">
        <v>0</v>
      </c>
      <c r="G3227" s="22">
        <f t="shared" si="50"/>
        <v>42510.900000000009</v>
      </c>
      <c r="H3227" s="21">
        <v>0</v>
      </c>
      <c r="I3227" s="21">
        <v>0</v>
      </c>
    </row>
    <row r="3228" spans="1:9" ht="15" x14ac:dyDescent="0.25">
      <c r="A3228" s="24" t="s">
        <v>3569</v>
      </c>
      <c r="B3228" s="20">
        <v>0</v>
      </c>
      <c r="C3228" s="21">
        <v>0</v>
      </c>
      <c r="D3228" s="25">
        <v>444691.6</v>
      </c>
      <c r="E3228" s="25">
        <v>292607.7</v>
      </c>
      <c r="F3228" s="21">
        <v>0</v>
      </c>
      <c r="G3228" s="22">
        <f t="shared" si="50"/>
        <v>152083.89999999997</v>
      </c>
      <c r="H3228" s="21">
        <v>0</v>
      </c>
      <c r="I3228" s="21">
        <v>0</v>
      </c>
    </row>
    <row r="3229" spans="1:9" ht="15" x14ac:dyDescent="0.25">
      <c r="A3229" s="24" t="s">
        <v>3570</v>
      </c>
      <c r="B3229" s="20">
        <v>0</v>
      </c>
      <c r="C3229" s="21">
        <v>0</v>
      </c>
      <c r="D3229" s="25">
        <v>8032.5</v>
      </c>
      <c r="E3229" s="25">
        <v>0</v>
      </c>
      <c r="F3229" s="21">
        <v>0</v>
      </c>
      <c r="G3229" s="22">
        <f t="shared" si="50"/>
        <v>8032.5</v>
      </c>
      <c r="H3229" s="21">
        <v>0</v>
      </c>
      <c r="I3229" s="21">
        <v>0</v>
      </c>
    </row>
    <row r="3230" spans="1:9" ht="15" x14ac:dyDescent="0.25">
      <c r="A3230" s="24" t="s">
        <v>3571</v>
      </c>
      <c r="B3230" s="20">
        <v>0</v>
      </c>
      <c r="C3230" s="21">
        <v>0</v>
      </c>
      <c r="D3230" s="25">
        <v>137006.1</v>
      </c>
      <c r="E3230" s="25">
        <v>75991.8</v>
      </c>
      <c r="F3230" s="21">
        <v>0</v>
      </c>
      <c r="G3230" s="22">
        <f t="shared" si="50"/>
        <v>61014.3</v>
      </c>
      <c r="H3230" s="21">
        <v>0</v>
      </c>
      <c r="I3230" s="21">
        <v>0</v>
      </c>
    </row>
    <row r="3231" spans="1:9" ht="15" x14ac:dyDescent="0.25">
      <c r="A3231" s="24" t="s">
        <v>3572</v>
      </c>
      <c r="B3231" s="20">
        <v>0</v>
      </c>
      <c r="C3231" s="21">
        <v>0</v>
      </c>
      <c r="D3231" s="25">
        <v>157974.5</v>
      </c>
      <c r="E3231" s="25">
        <v>81627.16</v>
      </c>
      <c r="F3231" s="21">
        <v>0</v>
      </c>
      <c r="G3231" s="22">
        <f t="shared" si="50"/>
        <v>76347.34</v>
      </c>
      <c r="H3231" s="21">
        <v>0</v>
      </c>
      <c r="I3231" s="21">
        <v>0</v>
      </c>
    </row>
    <row r="3232" spans="1:9" ht="15" x14ac:dyDescent="0.25">
      <c r="A3232" s="24" t="s">
        <v>3573</v>
      </c>
      <c r="B3232" s="20">
        <v>0</v>
      </c>
      <c r="C3232" s="21">
        <v>0</v>
      </c>
      <c r="D3232" s="25">
        <v>90512.1</v>
      </c>
      <c r="E3232" s="25">
        <v>16600</v>
      </c>
      <c r="F3232" s="21">
        <v>0</v>
      </c>
      <c r="G3232" s="22">
        <f t="shared" si="50"/>
        <v>73912.100000000006</v>
      </c>
      <c r="H3232" s="21">
        <v>0</v>
      </c>
      <c r="I3232" s="21">
        <v>0</v>
      </c>
    </row>
    <row r="3233" spans="1:9" ht="15" x14ac:dyDescent="0.25">
      <c r="A3233" s="24" t="s">
        <v>3574</v>
      </c>
      <c r="B3233" s="20">
        <v>0</v>
      </c>
      <c r="C3233" s="21">
        <v>0</v>
      </c>
      <c r="D3233" s="25">
        <v>137551</v>
      </c>
      <c r="E3233" s="25">
        <v>65746.2</v>
      </c>
      <c r="F3233" s="21">
        <v>0</v>
      </c>
      <c r="G3233" s="22">
        <f t="shared" si="50"/>
        <v>71804.800000000003</v>
      </c>
      <c r="H3233" s="21">
        <v>0</v>
      </c>
      <c r="I3233" s="21">
        <v>0</v>
      </c>
    </row>
    <row r="3234" spans="1:9" ht="15" x14ac:dyDescent="0.25">
      <c r="A3234" s="24" t="s">
        <v>3575</v>
      </c>
      <c r="B3234" s="20">
        <v>0</v>
      </c>
      <c r="C3234" s="21">
        <v>0</v>
      </c>
      <c r="D3234" s="25">
        <v>164808</v>
      </c>
      <c r="E3234" s="25">
        <v>80132</v>
      </c>
      <c r="F3234" s="21">
        <v>0</v>
      </c>
      <c r="G3234" s="22">
        <f t="shared" si="50"/>
        <v>84676</v>
      </c>
      <c r="H3234" s="21">
        <v>0</v>
      </c>
      <c r="I3234" s="21">
        <v>0</v>
      </c>
    </row>
    <row r="3235" spans="1:9" ht="15" x14ac:dyDescent="0.25">
      <c r="A3235" s="24" t="s">
        <v>3576</v>
      </c>
      <c r="B3235" s="20">
        <v>0</v>
      </c>
      <c r="C3235" s="21">
        <v>0</v>
      </c>
      <c r="D3235" s="25">
        <v>89019</v>
      </c>
      <c r="E3235" s="25">
        <v>13468.699999999999</v>
      </c>
      <c r="F3235" s="21">
        <v>0</v>
      </c>
      <c r="G3235" s="22">
        <f t="shared" si="50"/>
        <v>75550.3</v>
      </c>
      <c r="H3235" s="21">
        <v>0</v>
      </c>
      <c r="I3235" s="21">
        <v>0</v>
      </c>
    </row>
    <row r="3236" spans="1:9" ht="15" x14ac:dyDescent="0.25">
      <c r="A3236" s="24" t="s">
        <v>3577</v>
      </c>
      <c r="B3236" s="20">
        <v>0</v>
      </c>
      <c r="C3236" s="21">
        <v>0</v>
      </c>
      <c r="D3236" s="25">
        <v>131430.6</v>
      </c>
      <c r="E3236" s="25">
        <v>109621.45</v>
      </c>
      <c r="F3236" s="21">
        <v>0</v>
      </c>
      <c r="G3236" s="22">
        <f t="shared" si="50"/>
        <v>21809.150000000009</v>
      </c>
      <c r="H3236" s="21">
        <v>0</v>
      </c>
      <c r="I3236" s="21">
        <v>0</v>
      </c>
    </row>
    <row r="3237" spans="1:9" ht="15" x14ac:dyDescent="0.25">
      <c r="A3237" s="24" t="s">
        <v>3578</v>
      </c>
      <c r="B3237" s="20">
        <v>0</v>
      </c>
      <c r="C3237" s="21">
        <v>0</v>
      </c>
      <c r="D3237" s="25">
        <v>892019.52000000025</v>
      </c>
      <c r="E3237" s="25">
        <v>451084.32000000007</v>
      </c>
      <c r="F3237" s="21">
        <v>0</v>
      </c>
      <c r="G3237" s="22">
        <f t="shared" si="50"/>
        <v>440935.20000000019</v>
      </c>
      <c r="H3237" s="21">
        <v>0</v>
      </c>
      <c r="I3237" s="21">
        <v>0</v>
      </c>
    </row>
    <row r="3238" spans="1:9" ht="15" x14ac:dyDescent="0.25">
      <c r="A3238" s="24" t="s">
        <v>3579</v>
      </c>
      <c r="B3238" s="20">
        <v>0</v>
      </c>
      <c r="C3238" s="21">
        <v>0</v>
      </c>
      <c r="D3238" s="25">
        <v>112466.99999999999</v>
      </c>
      <c r="E3238" s="25">
        <v>78302.5</v>
      </c>
      <c r="F3238" s="21">
        <v>0</v>
      </c>
      <c r="G3238" s="22">
        <f t="shared" si="50"/>
        <v>34164.499999999985</v>
      </c>
      <c r="H3238" s="21">
        <v>0</v>
      </c>
      <c r="I3238" s="21">
        <v>0</v>
      </c>
    </row>
    <row r="3239" spans="1:9" ht="15" x14ac:dyDescent="0.25">
      <c r="A3239" s="24" t="s">
        <v>3580</v>
      </c>
      <c r="B3239" s="20">
        <v>0</v>
      </c>
      <c r="C3239" s="21">
        <v>0</v>
      </c>
      <c r="D3239" s="25">
        <v>167727.04999999999</v>
      </c>
      <c r="E3239" s="25">
        <v>103518.5</v>
      </c>
      <c r="F3239" s="21">
        <v>0</v>
      </c>
      <c r="G3239" s="22">
        <f t="shared" si="50"/>
        <v>64208.549999999988</v>
      </c>
      <c r="H3239" s="21">
        <v>0</v>
      </c>
      <c r="I3239" s="21">
        <v>0</v>
      </c>
    </row>
    <row r="3240" spans="1:9" ht="15" x14ac:dyDescent="0.25">
      <c r="A3240" s="24" t="s">
        <v>3581</v>
      </c>
      <c r="B3240" s="20">
        <v>0</v>
      </c>
      <c r="C3240" s="21">
        <v>0</v>
      </c>
      <c r="D3240" s="25">
        <v>168191.10000000003</v>
      </c>
      <c r="E3240" s="25">
        <v>89817.4</v>
      </c>
      <c r="F3240" s="21">
        <v>0</v>
      </c>
      <c r="G3240" s="22">
        <f t="shared" si="50"/>
        <v>78373.700000000041</v>
      </c>
      <c r="H3240" s="21">
        <v>0</v>
      </c>
      <c r="I3240" s="21">
        <v>0</v>
      </c>
    </row>
    <row r="3241" spans="1:9" ht="15" x14ac:dyDescent="0.25">
      <c r="A3241" s="24" t="s">
        <v>3582</v>
      </c>
      <c r="B3241" s="20">
        <v>0</v>
      </c>
      <c r="C3241" s="21">
        <v>0</v>
      </c>
      <c r="D3241" s="25">
        <v>148642.83000000002</v>
      </c>
      <c r="E3241" s="25">
        <v>98069.800000000017</v>
      </c>
      <c r="F3241" s="21">
        <v>0</v>
      </c>
      <c r="G3241" s="22">
        <f t="shared" si="50"/>
        <v>50573.03</v>
      </c>
      <c r="H3241" s="21">
        <v>0</v>
      </c>
      <c r="I3241" s="21">
        <v>0</v>
      </c>
    </row>
    <row r="3242" spans="1:9" ht="15" x14ac:dyDescent="0.25">
      <c r="A3242" s="24" t="s">
        <v>3583</v>
      </c>
      <c r="B3242" s="20">
        <v>0</v>
      </c>
      <c r="C3242" s="21">
        <v>0</v>
      </c>
      <c r="D3242" s="25">
        <v>128538.90000000001</v>
      </c>
      <c r="E3242" s="25">
        <v>94048</v>
      </c>
      <c r="F3242" s="21">
        <v>0</v>
      </c>
      <c r="G3242" s="22">
        <f t="shared" si="50"/>
        <v>34490.900000000009</v>
      </c>
      <c r="H3242" s="21">
        <v>0</v>
      </c>
      <c r="I3242" s="21">
        <v>0</v>
      </c>
    </row>
    <row r="3243" spans="1:9" ht="15" x14ac:dyDescent="0.25">
      <c r="A3243" s="24" t="s">
        <v>3584</v>
      </c>
      <c r="B3243" s="20">
        <v>0</v>
      </c>
      <c r="C3243" s="21">
        <v>0</v>
      </c>
      <c r="D3243" s="25">
        <v>132016.5</v>
      </c>
      <c r="E3243" s="25">
        <v>69646.900000000009</v>
      </c>
      <c r="F3243" s="21">
        <v>0</v>
      </c>
      <c r="G3243" s="22">
        <f t="shared" si="50"/>
        <v>62369.599999999991</v>
      </c>
      <c r="H3243" s="21">
        <v>0</v>
      </c>
      <c r="I3243" s="21">
        <v>0</v>
      </c>
    </row>
    <row r="3244" spans="1:9" ht="15" x14ac:dyDescent="0.25">
      <c r="A3244" s="24" t="s">
        <v>3585</v>
      </c>
      <c r="B3244" s="20">
        <v>0</v>
      </c>
      <c r="C3244" s="21">
        <v>0</v>
      </c>
      <c r="D3244" s="25">
        <v>78680.7</v>
      </c>
      <c r="E3244" s="25">
        <v>65084.700000000004</v>
      </c>
      <c r="F3244" s="21">
        <v>0</v>
      </c>
      <c r="G3244" s="22">
        <f t="shared" si="50"/>
        <v>13595.999999999993</v>
      </c>
      <c r="H3244" s="21">
        <v>0</v>
      </c>
      <c r="I3244" s="21">
        <v>0</v>
      </c>
    </row>
    <row r="3245" spans="1:9" ht="15" x14ac:dyDescent="0.25">
      <c r="A3245" s="24" t="s">
        <v>3586</v>
      </c>
      <c r="B3245" s="20">
        <v>0</v>
      </c>
      <c r="C3245" s="21">
        <v>0</v>
      </c>
      <c r="D3245" s="25">
        <v>63900.900000000009</v>
      </c>
      <c r="E3245" s="25">
        <v>24707.5</v>
      </c>
      <c r="F3245" s="21">
        <v>0</v>
      </c>
      <c r="G3245" s="22">
        <f t="shared" si="50"/>
        <v>39193.400000000009</v>
      </c>
      <c r="H3245" s="21">
        <v>0</v>
      </c>
      <c r="I3245" s="21">
        <v>0</v>
      </c>
    </row>
    <row r="3246" spans="1:9" ht="15" x14ac:dyDescent="0.25">
      <c r="A3246" s="24" t="s">
        <v>3587</v>
      </c>
      <c r="B3246" s="20">
        <v>0</v>
      </c>
      <c r="C3246" s="21">
        <v>0</v>
      </c>
      <c r="D3246" s="25">
        <v>184520.7</v>
      </c>
      <c r="E3246" s="25">
        <v>133270.39999999999</v>
      </c>
      <c r="F3246" s="21">
        <v>0</v>
      </c>
      <c r="G3246" s="22">
        <f t="shared" si="50"/>
        <v>51250.300000000017</v>
      </c>
      <c r="H3246" s="21">
        <v>0</v>
      </c>
      <c r="I3246" s="21">
        <v>0</v>
      </c>
    </row>
    <row r="3247" spans="1:9" ht="15" x14ac:dyDescent="0.25">
      <c r="A3247" s="24" t="s">
        <v>3588</v>
      </c>
      <c r="B3247" s="20">
        <v>0</v>
      </c>
      <c r="C3247" s="21">
        <v>0</v>
      </c>
      <c r="D3247" s="25">
        <v>166637.9</v>
      </c>
      <c r="E3247" s="25">
        <v>116496.3</v>
      </c>
      <c r="F3247" s="21">
        <v>0</v>
      </c>
      <c r="G3247" s="22">
        <f t="shared" si="50"/>
        <v>50141.599999999991</v>
      </c>
      <c r="H3247" s="21">
        <v>0</v>
      </c>
      <c r="I3247" s="21">
        <v>0</v>
      </c>
    </row>
    <row r="3248" spans="1:9" ht="15" x14ac:dyDescent="0.25">
      <c r="A3248" s="24" t="s">
        <v>3589</v>
      </c>
      <c r="B3248" s="20">
        <v>0</v>
      </c>
      <c r="C3248" s="21">
        <v>0</v>
      </c>
      <c r="D3248" s="25">
        <v>161368.20000000001</v>
      </c>
      <c r="E3248" s="25">
        <v>108045.99999999999</v>
      </c>
      <c r="F3248" s="21">
        <v>0</v>
      </c>
      <c r="G3248" s="22">
        <f t="shared" si="50"/>
        <v>53322.200000000026</v>
      </c>
      <c r="H3248" s="21">
        <v>0</v>
      </c>
      <c r="I3248" s="21">
        <v>0</v>
      </c>
    </row>
    <row r="3249" spans="1:9" ht="15" x14ac:dyDescent="0.25">
      <c r="A3249" s="24" t="s">
        <v>3590</v>
      </c>
      <c r="B3249" s="20">
        <v>0</v>
      </c>
      <c r="C3249" s="21">
        <v>0</v>
      </c>
      <c r="D3249" s="25">
        <v>151345.53</v>
      </c>
      <c r="E3249" s="25">
        <v>39960.339999999997</v>
      </c>
      <c r="F3249" s="21">
        <v>0</v>
      </c>
      <c r="G3249" s="22">
        <f t="shared" si="50"/>
        <v>111385.19</v>
      </c>
      <c r="H3249" s="21">
        <v>0</v>
      </c>
      <c r="I3249" s="21">
        <v>0</v>
      </c>
    </row>
    <row r="3250" spans="1:9" ht="15" x14ac:dyDescent="0.25">
      <c r="A3250" s="24" t="s">
        <v>3591</v>
      </c>
      <c r="B3250" s="20">
        <v>0</v>
      </c>
      <c r="C3250" s="21">
        <v>0</v>
      </c>
      <c r="D3250" s="25">
        <v>161746.19999999998</v>
      </c>
      <c r="E3250" s="25">
        <v>27559.899999999998</v>
      </c>
      <c r="F3250" s="21">
        <v>0</v>
      </c>
      <c r="G3250" s="22">
        <f t="shared" si="50"/>
        <v>134186.29999999999</v>
      </c>
      <c r="H3250" s="21">
        <v>0</v>
      </c>
      <c r="I3250" s="21">
        <v>0</v>
      </c>
    </row>
    <row r="3251" spans="1:9" ht="15" x14ac:dyDescent="0.25">
      <c r="A3251" s="24" t="s">
        <v>3592</v>
      </c>
      <c r="B3251" s="20">
        <v>0</v>
      </c>
      <c r="C3251" s="21">
        <v>0</v>
      </c>
      <c r="D3251" s="25">
        <v>40635</v>
      </c>
      <c r="E3251" s="25">
        <v>0</v>
      </c>
      <c r="F3251" s="21">
        <v>0</v>
      </c>
      <c r="G3251" s="22">
        <f t="shared" si="50"/>
        <v>40635</v>
      </c>
      <c r="H3251" s="21">
        <v>0</v>
      </c>
      <c r="I3251" s="21">
        <v>0</v>
      </c>
    </row>
    <row r="3252" spans="1:9" ht="15" x14ac:dyDescent="0.25">
      <c r="A3252" s="24" t="s">
        <v>3593</v>
      </c>
      <c r="B3252" s="20">
        <v>0</v>
      </c>
      <c r="C3252" s="21">
        <v>0</v>
      </c>
      <c r="D3252" s="25">
        <v>41013</v>
      </c>
      <c r="E3252" s="25">
        <v>4283.5</v>
      </c>
      <c r="F3252" s="21">
        <v>0</v>
      </c>
      <c r="G3252" s="22">
        <f t="shared" si="50"/>
        <v>36729.5</v>
      </c>
      <c r="H3252" s="21">
        <v>0</v>
      </c>
      <c r="I3252" s="21">
        <v>0</v>
      </c>
    </row>
    <row r="3253" spans="1:9" ht="15" x14ac:dyDescent="0.25">
      <c r="A3253" s="24" t="s">
        <v>3594</v>
      </c>
      <c r="B3253" s="20">
        <v>0</v>
      </c>
      <c r="C3253" s="21">
        <v>0</v>
      </c>
      <c r="D3253" s="25">
        <v>54734.400000000001</v>
      </c>
      <c r="E3253" s="25">
        <v>8332.9500000000007</v>
      </c>
      <c r="F3253" s="21">
        <v>0</v>
      </c>
      <c r="G3253" s="22">
        <f t="shared" si="50"/>
        <v>46401.45</v>
      </c>
      <c r="H3253" s="21">
        <v>0</v>
      </c>
      <c r="I3253" s="21">
        <v>0</v>
      </c>
    </row>
    <row r="3254" spans="1:9" ht="15" x14ac:dyDescent="0.25">
      <c r="A3254" s="24" t="s">
        <v>3595</v>
      </c>
      <c r="B3254" s="20">
        <v>0</v>
      </c>
      <c r="C3254" s="21">
        <v>0</v>
      </c>
      <c r="D3254" s="25">
        <v>56397.599999999999</v>
      </c>
      <c r="E3254" s="25">
        <v>0</v>
      </c>
      <c r="F3254" s="21">
        <v>0</v>
      </c>
      <c r="G3254" s="22">
        <f t="shared" si="50"/>
        <v>56397.599999999999</v>
      </c>
      <c r="H3254" s="21">
        <v>0</v>
      </c>
      <c r="I3254" s="21">
        <v>0</v>
      </c>
    </row>
    <row r="3255" spans="1:9" ht="15" x14ac:dyDescent="0.25">
      <c r="A3255" s="24" t="s">
        <v>3596</v>
      </c>
      <c r="B3255" s="20">
        <v>0</v>
      </c>
      <c r="C3255" s="21">
        <v>0</v>
      </c>
      <c r="D3255" s="25">
        <v>57267</v>
      </c>
      <c r="E3255" s="25">
        <v>0</v>
      </c>
      <c r="F3255" s="21">
        <v>0</v>
      </c>
      <c r="G3255" s="22">
        <f t="shared" si="50"/>
        <v>57267</v>
      </c>
      <c r="H3255" s="21">
        <v>0</v>
      </c>
      <c r="I3255" s="21">
        <v>0</v>
      </c>
    </row>
    <row r="3256" spans="1:9" ht="15" x14ac:dyDescent="0.25">
      <c r="A3256" s="24" t="s">
        <v>3597</v>
      </c>
      <c r="B3256" s="20">
        <v>0</v>
      </c>
      <c r="C3256" s="21">
        <v>0</v>
      </c>
      <c r="D3256" s="25">
        <v>43961.4</v>
      </c>
      <c r="E3256" s="25">
        <v>0</v>
      </c>
      <c r="F3256" s="21">
        <v>0</v>
      </c>
      <c r="G3256" s="22">
        <f t="shared" si="50"/>
        <v>43961.4</v>
      </c>
      <c r="H3256" s="21">
        <v>0</v>
      </c>
      <c r="I3256" s="21">
        <v>0</v>
      </c>
    </row>
    <row r="3257" spans="1:9" ht="15" x14ac:dyDescent="0.25">
      <c r="A3257" s="24" t="s">
        <v>3598</v>
      </c>
      <c r="B3257" s="20">
        <v>0</v>
      </c>
      <c r="C3257" s="21">
        <v>0</v>
      </c>
      <c r="D3257" s="25">
        <v>27461.699999999997</v>
      </c>
      <c r="E3257" s="25">
        <v>0</v>
      </c>
      <c r="F3257" s="21">
        <v>0</v>
      </c>
      <c r="G3257" s="22">
        <f t="shared" si="50"/>
        <v>27461.699999999997</v>
      </c>
      <c r="H3257" s="21">
        <v>0</v>
      </c>
      <c r="I3257" s="21">
        <v>0</v>
      </c>
    </row>
    <row r="3258" spans="1:9" ht="15" x14ac:dyDescent="0.25">
      <c r="A3258" s="24" t="s">
        <v>3599</v>
      </c>
      <c r="B3258" s="20">
        <v>0</v>
      </c>
      <c r="C3258" s="21">
        <v>0</v>
      </c>
      <c r="D3258" s="25">
        <v>56926.8</v>
      </c>
      <c r="E3258" s="25">
        <v>6660.8</v>
      </c>
      <c r="F3258" s="21">
        <v>0</v>
      </c>
      <c r="G3258" s="22">
        <f t="shared" si="50"/>
        <v>50266</v>
      </c>
      <c r="H3258" s="21">
        <v>0</v>
      </c>
      <c r="I3258" s="21">
        <v>0</v>
      </c>
    </row>
    <row r="3259" spans="1:9" ht="15" x14ac:dyDescent="0.25">
      <c r="A3259" s="24" t="s">
        <v>3600</v>
      </c>
      <c r="B3259" s="20">
        <v>0</v>
      </c>
      <c r="C3259" s="21">
        <v>0</v>
      </c>
      <c r="D3259" s="25">
        <v>82800.900000000009</v>
      </c>
      <c r="E3259" s="25">
        <v>37560.5</v>
      </c>
      <c r="F3259" s="21">
        <v>0</v>
      </c>
      <c r="G3259" s="22">
        <f t="shared" si="50"/>
        <v>45240.400000000009</v>
      </c>
      <c r="H3259" s="21">
        <v>0</v>
      </c>
      <c r="I3259" s="21">
        <v>0</v>
      </c>
    </row>
    <row r="3260" spans="1:9" ht="15" x14ac:dyDescent="0.25">
      <c r="A3260" s="24" t="s">
        <v>3601</v>
      </c>
      <c r="B3260" s="20">
        <v>0</v>
      </c>
      <c r="C3260" s="21">
        <v>0</v>
      </c>
      <c r="D3260" s="25">
        <v>56567.7</v>
      </c>
      <c r="E3260" s="25">
        <v>0</v>
      </c>
      <c r="F3260" s="21">
        <v>0</v>
      </c>
      <c r="G3260" s="22">
        <f t="shared" si="50"/>
        <v>56567.7</v>
      </c>
      <c r="H3260" s="21">
        <v>0</v>
      </c>
      <c r="I3260" s="21">
        <v>0</v>
      </c>
    </row>
    <row r="3261" spans="1:9" ht="15" x14ac:dyDescent="0.25">
      <c r="A3261" s="24" t="s">
        <v>3602</v>
      </c>
      <c r="B3261" s="20">
        <v>0</v>
      </c>
      <c r="C3261" s="21">
        <v>0</v>
      </c>
      <c r="D3261" s="25">
        <v>90776.699999999983</v>
      </c>
      <c r="E3261" s="25">
        <v>37908</v>
      </c>
      <c r="F3261" s="21">
        <v>0</v>
      </c>
      <c r="G3261" s="22">
        <f t="shared" si="50"/>
        <v>52868.699999999983</v>
      </c>
      <c r="H3261" s="21">
        <v>0</v>
      </c>
      <c r="I3261" s="21">
        <v>0</v>
      </c>
    </row>
    <row r="3262" spans="1:9" ht="15" x14ac:dyDescent="0.25">
      <c r="A3262" s="24" t="s">
        <v>3107</v>
      </c>
      <c r="B3262" s="20">
        <v>0</v>
      </c>
      <c r="C3262" s="21">
        <v>0</v>
      </c>
      <c r="D3262" s="25">
        <v>42638.400000000001</v>
      </c>
      <c r="E3262" s="25">
        <v>3080</v>
      </c>
      <c r="F3262" s="21">
        <v>0</v>
      </c>
      <c r="G3262" s="22">
        <f t="shared" si="50"/>
        <v>39558.400000000001</v>
      </c>
      <c r="H3262" s="21">
        <v>0</v>
      </c>
      <c r="I3262" s="21">
        <v>0</v>
      </c>
    </row>
    <row r="3263" spans="1:9" ht="15" x14ac:dyDescent="0.25">
      <c r="A3263" s="24" t="s">
        <v>3603</v>
      </c>
      <c r="B3263" s="20">
        <v>0</v>
      </c>
      <c r="C3263" s="21">
        <v>0</v>
      </c>
      <c r="D3263" s="25">
        <v>52674.3</v>
      </c>
      <c r="E3263" s="25">
        <v>33862.400000000001</v>
      </c>
      <c r="F3263" s="21">
        <v>0</v>
      </c>
      <c r="G3263" s="22">
        <f t="shared" si="50"/>
        <v>18811.900000000001</v>
      </c>
      <c r="H3263" s="21">
        <v>0</v>
      </c>
      <c r="I3263" s="21">
        <v>0</v>
      </c>
    </row>
    <row r="3264" spans="1:9" ht="15" x14ac:dyDescent="0.25">
      <c r="A3264" s="24" t="s">
        <v>3109</v>
      </c>
      <c r="B3264" s="20">
        <v>0</v>
      </c>
      <c r="C3264" s="21">
        <v>0</v>
      </c>
      <c r="D3264" s="25">
        <v>51975</v>
      </c>
      <c r="E3264" s="25">
        <v>22359.199999999997</v>
      </c>
      <c r="F3264" s="21">
        <v>0</v>
      </c>
      <c r="G3264" s="22">
        <f t="shared" si="50"/>
        <v>29615.800000000003</v>
      </c>
      <c r="H3264" s="21">
        <v>0</v>
      </c>
      <c r="I3264" s="21">
        <v>0</v>
      </c>
    </row>
    <row r="3265" spans="1:9" ht="15" x14ac:dyDescent="0.25">
      <c r="A3265" s="24" t="s">
        <v>3604</v>
      </c>
      <c r="B3265" s="20">
        <v>0</v>
      </c>
      <c r="C3265" s="21">
        <v>0</v>
      </c>
      <c r="D3265" s="25">
        <v>58571.1</v>
      </c>
      <c r="E3265" s="25">
        <v>48431.6</v>
      </c>
      <c r="F3265" s="21">
        <v>0</v>
      </c>
      <c r="G3265" s="22">
        <f t="shared" si="50"/>
        <v>10139.5</v>
      </c>
      <c r="H3265" s="21">
        <v>0</v>
      </c>
      <c r="I3265" s="21">
        <v>0</v>
      </c>
    </row>
    <row r="3266" spans="1:9" ht="15" x14ac:dyDescent="0.25">
      <c r="A3266" s="24" t="s">
        <v>3605</v>
      </c>
      <c r="B3266" s="20">
        <v>0</v>
      </c>
      <c r="C3266" s="21">
        <v>0</v>
      </c>
      <c r="D3266" s="25">
        <v>44528.4</v>
      </c>
      <c r="E3266" s="25">
        <v>4180</v>
      </c>
      <c r="F3266" s="21">
        <v>0</v>
      </c>
      <c r="G3266" s="22">
        <f t="shared" si="50"/>
        <v>40348.400000000001</v>
      </c>
      <c r="H3266" s="21">
        <v>0</v>
      </c>
      <c r="I3266" s="21">
        <v>0</v>
      </c>
    </row>
    <row r="3267" spans="1:9" ht="15" x14ac:dyDescent="0.25">
      <c r="A3267" s="24" t="s">
        <v>3111</v>
      </c>
      <c r="B3267" s="20">
        <v>0</v>
      </c>
      <c r="C3267" s="21">
        <v>0</v>
      </c>
      <c r="D3267" s="25">
        <v>29616.3</v>
      </c>
      <c r="E3267" s="25">
        <v>15437.6</v>
      </c>
      <c r="F3267" s="21">
        <v>0</v>
      </c>
      <c r="G3267" s="22">
        <f t="shared" ref="G3267:G3330" si="51">D3267-E3267</f>
        <v>14178.699999999999</v>
      </c>
      <c r="H3267" s="21">
        <v>0</v>
      </c>
      <c r="I3267" s="21">
        <v>0</v>
      </c>
    </row>
    <row r="3268" spans="1:9" ht="15" x14ac:dyDescent="0.25">
      <c r="A3268" s="24" t="s">
        <v>3606</v>
      </c>
      <c r="B3268" s="20">
        <v>0</v>
      </c>
      <c r="C3268" s="21">
        <v>0</v>
      </c>
      <c r="D3268" s="25">
        <v>157947.29999999999</v>
      </c>
      <c r="E3268" s="25">
        <v>0</v>
      </c>
      <c r="F3268" s="21">
        <v>0</v>
      </c>
      <c r="G3268" s="22">
        <f t="shared" si="51"/>
        <v>157947.29999999999</v>
      </c>
      <c r="H3268" s="21">
        <v>0</v>
      </c>
      <c r="I3268" s="21">
        <v>0</v>
      </c>
    </row>
    <row r="3269" spans="1:9" ht="15" x14ac:dyDescent="0.25">
      <c r="A3269" s="24" t="s">
        <v>3607</v>
      </c>
      <c r="B3269" s="20">
        <v>0</v>
      </c>
      <c r="C3269" s="21">
        <v>0</v>
      </c>
      <c r="D3269" s="25">
        <v>160555.5</v>
      </c>
      <c r="E3269" s="25">
        <v>77858.3</v>
      </c>
      <c r="F3269" s="21">
        <v>0</v>
      </c>
      <c r="G3269" s="22">
        <f t="shared" si="51"/>
        <v>82697.2</v>
      </c>
      <c r="H3269" s="21">
        <v>0</v>
      </c>
      <c r="I3269" s="21">
        <v>0</v>
      </c>
    </row>
    <row r="3270" spans="1:9" ht="15" x14ac:dyDescent="0.25">
      <c r="A3270" s="24" t="s">
        <v>3608</v>
      </c>
      <c r="B3270" s="20">
        <v>0</v>
      </c>
      <c r="C3270" s="21">
        <v>0</v>
      </c>
      <c r="D3270" s="25">
        <v>42695.1</v>
      </c>
      <c r="E3270" s="25">
        <v>9773.4</v>
      </c>
      <c r="F3270" s="21">
        <v>0</v>
      </c>
      <c r="G3270" s="22">
        <f t="shared" si="51"/>
        <v>32921.699999999997</v>
      </c>
      <c r="H3270" s="21">
        <v>0</v>
      </c>
      <c r="I3270" s="21">
        <v>0</v>
      </c>
    </row>
    <row r="3271" spans="1:9" ht="15" x14ac:dyDescent="0.25">
      <c r="A3271" s="24" t="s">
        <v>3609</v>
      </c>
      <c r="B3271" s="20">
        <v>0</v>
      </c>
      <c r="C3271" s="21">
        <v>0</v>
      </c>
      <c r="D3271" s="25">
        <v>241730.99999999994</v>
      </c>
      <c r="E3271" s="25">
        <v>77919.899999999994</v>
      </c>
      <c r="F3271" s="21">
        <v>0</v>
      </c>
      <c r="G3271" s="22">
        <f t="shared" si="51"/>
        <v>163811.09999999995</v>
      </c>
      <c r="H3271" s="21">
        <v>0</v>
      </c>
      <c r="I3271" s="21">
        <v>0</v>
      </c>
    </row>
    <row r="3272" spans="1:9" ht="15" x14ac:dyDescent="0.25">
      <c r="A3272" s="24" t="s">
        <v>3610</v>
      </c>
      <c r="B3272" s="20">
        <v>0</v>
      </c>
      <c r="C3272" s="21">
        <v>0</v>
      </c>
      <c r="D3272" s="25">
        <v>104913.9</v>
      </c>
      <c r="E3272" s="25">
        <v>61200.7</v>
      </c>
      <c r="F3272" s="21">
        <v>0</v>
      </c>
      <c r="G3272" s="22">
        <f t="shared" si="51"/>
        <v>43713.2</v>
      </c>
      <c r="H3272" s="21">
        <v>0</v>
      </c>
      <c r="I3272" s="21">
        <v>0</v>
      </c>
    </row>
    <row r="3273" spans="1:9" ht="15" x14ac:dyDescent="0.25">
      <c r="A3273" s="24" t="s">
        <v>3611</v>
      </c>
      <c r="B3273" s="20">
        <v>0</v>
      </c>
      <c r="C3273" s="21">
        <v>0</v>
      </c>
      <c r="D3273" s="25">
        <v>156945.60000000003</v>
      </c>
      <c r="E3273" s="25">
        <v>86898.099999999991</v>
      </c>
      <c r="F3273" s="21">
        <v>0</v>
      </c>
      <c r="G3273" s="22">
        <f t="shared" si="51"/>
        <v>70047.500000000044</v>
      </c>
      <c r="H3273" s="21">
        <v>0</v>
      </c>
      <c r="I3273" s="21">
        <v>0</v>
      </c>
    </row>
    <row r="3274" spans="1:9" ht="15" x14ac:dyDescent="0.25">
      <c r="A3274" s="24" t="s">
        <v>3612</v>
      </c>
      <c r="B3274" s="20">
        <v>0</v>
      </c>
      <c r="C3274" s="21">
        <v>0</v>
      </c>
      <c r="D3274" s="25">
        <v>171876.6</v>
      </c>
      <c r="E3274" s="25">
        <v>40976.399999999994</v>
      </c>
      <c r="F3274" s="21">
        <v>0</v>
      </c>
      <c r="G3274" s="22">
        <f t="shared" si="51"/>
        <v>130900.20000000001</v>
      </c>
      <c r="H3274" s="21">
        <v>0</v>
      </c>
      <c r="I3274" s="21">
        <v>0</v>
      </c>
    </row>
    <row r="3275" spans="1:9" ht="15" x14ac:dyDescent="0.25">
      <c r="A3275" s="24" t="s">
        <v>3613</v>
      </c>
      <c r="B3275" s="20">
        <v>0</v>
      </c>
      <c r="C3275" s="21">
        <v>0</v>
      </c>
      <c r="D3275" s="25">
        <v>171706.5</v>
      </c>
      <c r="E3275" s="25">
        <v>111947.80000000002</v>
      </c>
      <c r="F3275" s="21">
        <v>0</v>
      </c>
      <c r="G3275" s="22">
        <f t="shared" si="51"/>
        <v>59758.699999999983</v>
      </c>
      <c r="H3275" s="21">
        <v>0</v>
      </c>
      <c r="I3275" s="21">
        <v>0</v>
      </c>
    </row>
    <row r="3276" spans="1:9" ht="15" x14ac:dyDescent="0.25">
      <c r="A3276" s="24" t="s">
        <v>3614</v>
      </c>
      <c r="B3276" s="20">
        <v>0</v>
      </c>
      <c r="C3276" s="21">
        <v>0</v>
      </c>
      <c r="D3276" s="25">
        <v>82433.099999999991</v>
      </c>
      <c r="E3276" s="25">
        <v>16542.099999999999</v>
      </c>
      <c r="F3276" s="21">
        <v>0</v>
      </c>
      <c r="G3276" s="22">
        <f t="shared" si="51"/>
        <v>65891</v>
      </c>
      <c r="H3276" s="21">
        <v>0</v>
      </c>
      <c r="I3276" s="21">
        <v>0</v>
      </c>
    </row>
    <row r="3277" spans="1:9" ht="15" x14ac:dyDescent="0.25">
      <c r="A3277" s="24" t="s">
        <v>3615</v>
      </c>
      <c r="B3277" s="20">
        <v>0</v>
      </c>
      <c r="C3277" s="21">
        <v>0</v>
      </c>
      <c r="D3277" s="25">
        <v>85170.9</v>
      </c>
      <c r="E3277" s="25">
        <v>37763.699999999997</v>
      </c>
      <c r="F3277" s="21">
        <v>0</v>
      </c>
      <c r="G3277" s="22">
        <f t="shared" si="51"/>
        <v>47407.199999999997</v>
      </c>
      <c r="H3277" s="21">
        <v>0</v>
      </c>
      <c r="I3277" s="21">
        <v>0</v>
      </c>
    </row>
    <row r="3278" spans="1:9" ht="15" x14ac:dyDescent="0.25">
      <c r="A3278" s="24" t="s">
        <v>3616</v>
      </c>
      <c r="B3278" s="20">
        <v>0</v>
      </c>
      <c r="C3278" s="21">
        <v>0</v>
      </c>
      <c r="D3278" s="25">
        <v>90787.199999999997</v>
      </c>
      <c r="E3278" s="25">
        <v>13470.880000000001</v>
      </c>
      <c r="F3278" s="21">
        <v>0</v>
      </c>
      <c r="G3278" s="22">
        <f t="shared" si="51"/>
        <v>77316.319999999992</v>
      </c>
      <c r="H3278" s="21">
        <v>0</v>
      </c>
      <c r="I3278" s="21">
        <v>0</v>
      </c>
    </row>
    <row r="3279" spans="1:9" ht="15" x14ac:dyDescent="0.25">
      <c r="A3279" s="24" t="s">
        <v>3617</v>
      </c>
      <c r="B3279" s="20">
        <v>0</v>
      </c>
      <c r="C3279" s="21">
        <v>0</v>
      </c>
      <c r="D3279" s="25">
        <v>93450.6</v>
      </c>
      <c r="E3279" s="25">
        <v>41892.6</v>
      </c>
      <c r="F3279" s="21">
        <v>0</v>
      </c>
      <c r="G3279" s="22">
        <f t="shared" si="51"/>
        <v>51558.000000000007</v>
      </c>
      <c r="H3279" s="21">
        <v>0</v>
      </c>
      <c r="I3279" s="21">
        <v>0</v>
      </c>
    </row>
    <row r="3280" spans="1:9" ht="15" x14ac:dyDescent="0.25">
      <c r="A3280" s="24" t="s">
        <v>3618</v>
      </c>
      <c r="B3280" s="20">
        <v>0</v>
      </c>
      <c r="C3280" s="21">
        <v>0</v>
      </c>
      <c r="D3280" s="25">
        <v>70425.7</v>
      </c>
      <c r="E3280" s="25">
        <v>16544.400000000001</v>
      </c>
      <c r="F3280" s="21">
        <v>0</v>
      </c>
      <c r="G3280" s="22">
        <f t="shared" si="51"/>
        <v>53881.299999999996</v>
      </c>
      <c r="H3280" s="21">
        <v>0</v>
      </c>
      <c r="I3280" s="21">
        <v>0</v>
      </c>
    </row>
    <row r="3281" spans="1:9" ht="15" x14ac:dyDescent="0.25">
      <c r="A3281" s="24" t="s">
        <v>3619</v>
      </c>
      <c r="B3281" s="20">
        <v>0</v>
      </c>
      <c r="C3281" s="21">
        <v>0</v>
      </c>
      <c r="D3281" s="25">
        <v>71680.2</v>
      </c>
      <c r="E3281" s="25">
        <v>11701.28</v>
      </c>
      <c r="F3281" s="21">
        <v>0</v>
      </c>
      <c r="G3281" s="22">
        <f t="shared" si="51"/>
        <v>59978.92</v>
      </c>
      <c r="H3281" s="21">
        <v>0</v>
      </c>
      <c r="I3281" s="21">
        <v>0</v>
      </c>
    </row>
    <row r="3282" spans="1:9" ht="15" x14ac:dyDescent="0.25">
      <c r="A3282" s="24" t="s">
        <v>3620</v>
      </c>
      <c r="B3282" s="20">
        <v>0</v>
      </c>
      <c r="C3282" s="21">
        <v>0</v>
      </c>
      <c r="D3282" s="25">
        <v>102212.80000000002</v>
      </c>
      <c r="E3282" s="25">
        <v>38715.1</v>
      </c>
      <c r="F3282" s="21">
        <v>0</v>
      </c>
      <c r="G3282" s="22">
        <f t="shared" si="51"/>
        <v>63497.700000000019</v>
      </c>
      <c r="H3282" s="21">
        <v>0</v>
      </c>
      <c r="I3282" s="21">
        <v>0</v>
      </c>
    </row>
    <row r="3283" spans="1:9" ht="15" x14ac:dyDescent="0.25">
      <c r="A3283" s="24" t="s">
        <v>3621</v>
      </c>
      <c r="B3283" s="20">
        <v>0</v>
      </c>
      <c r="C3283" s="21">
        <v>0</v>
      </c>
      <c r="D3283" s="25">
        <v>88953.7</v>
      </c>
      <c r="E3283" s="25">
        <v>37375</v>
      </c>
      <c r="F3283" s="21">
        <v>0</v>
      </c>
      <c r="G3283" s="22">
        <f t="shared" si="51"/>
        <v>51578.7</v>
      </c>
      <c r="H3283" s="21">
        <v>0</v>
      </c>
      <c r="I3283" s="21">
        <v>0</v>
      </c>
    </row>
    <row r="3284" spans="1:9" ht="15" x14ac:dyDescent="0.25">
      <c r="A3284" s="24" t="s">
        <v>3622</v>
      </c>
      <c r="B3284" s="20">
        <v>0</v>
      </c>
      <c r="C3284" s="21">
        <v>0</v>
      </c>
      <c r="D3284" s="25">
        <v>80520.900000000009</v>
      </c>
      <c r="E3284" s="25">
        <v>32657.5</v>
      </c>
      <c r="F3284" s="21">
        <v>0</v>
      </c>
      <c r="G3284" s="22">
        <f t="shared" si="51"/>
        <v>47863.400000000009</v>
      </c>
      <c r="H3284" s="21">
        <v>0</v>
      </c>
      <c r="I3284" s="21">
        <v>0</v>
      </c>
    </row>
    <row r="3285" spans="1:9" ht="15" x14ac:dyDescent="0.25">
      <c r="A3285" s="24" t="s">
        <v>3623</v>
      </c>
      <c r="B3285" s="20">
        <v>0</v>
      </c>
      <c r="C3285" s="21">
        <v>0</v>
      </c>
      <c r="D3285" s="25">
        <v>84804.2</v>
      </c>
      <c r="E3285" s="25">
        <v>11480.5</v>
      </c>
      <c r="F3285" s="21">
        <v>0</v>
      </c>
      <c r="G3285" s="22">
        <f t="shared" si="51"/>
        <v>73323.7</v>
      </c>
      <c r="H3285" s="21">
        <v>0</v>
      </c>
      <c r="I3285" s="21">
        <v>0</v>
      </c>
    </row>
    <row r="3286" spans="1:9" ht="15" x14ac:dyDescent="0.25">
      <c r="A3286" s="24" t="s">
        <v>3624</v>
      </c>
      <c r="B3286" s="20">
        <v>0</v>
      </c>
      <c r="C3286" s="21">
        <v>0</v>
      </c>
      <c r="D3286" s="25">
        <v>76891.199999999997</v>
      </c>
      <c r="E3286" s="25">
        <v>54536.900000000009</v>
      </c>
      <c r="F3286" s="21">
        <v>0</v>
      </c>
      <c r="G3286" s="22">
        <f t="shared" si="51"/>
        <v>22354.299999999988</v>
      </c>
      <c r="H3286" s="21">
        <v>0</v>
      </c>
      <c r="I3286" s="21">
        <v>0</v>
      </c>
    </row>
    <row r="3287" spans="1:9" ht="15" x14ac:dyDescent="0.25">
      <c r="A3287" s="24" t="s">
        <v>3597</v>
      </c>
      <c r="B3287" s="20">
        <v>0</v>
      </c>
      <c r="C3287" s="21">
        <v>0</v>
      </c>
      <c r="D3287" s="25">
        <v>142489.49</v>
      </c>
      <c r="E3287" s="25">
        <v>14330.279999999999</v>
      </c>
      <c r="F3287" s="21">
        <v>0</v>
      </c>
      <c r="G3287" s="22">
        <f t="shared" si="51"/>
        <v>128159.20999999999</v>
      </c>
      <c r="H3287" s="21">
        <v>0</v>
      </c>
      <c r="I3287" s="21">
        <v>0</v>
      </c>
    </row>
    <row r="3288" spans="1:9" ht="15" x14ac:dyDescent="0.25">
      <c r="A3288" s="24" t="s">
        <v>3598</v>
      </c>
      <c r="B3288" s="20">
        <v>0</v>
      </c>
      <c r="C3288" s="21">
        <v>0</v>
      </c>
      <c r="D3288" s="25">
        <v>147438.39999999999</v>
      </c>
      <c r="E3288" s="25">
        <v>0</v>
      </c>
      <c r="F3288" s="21">
        <v>0</v>
      </c>
      <c r="G3288" s="22">
        <f t="shared" si="51"/>
        <v>147438.39999999999</v>
      </c>
      <c r="H3288" s="21">
        <v>0</v>
      </c>
      <c r="I3288" s="21">
        <v>0</v>
      </c>
    </row>
    <row r="3289" spans="1:9" ht="15" x14ac:dyDescent="0.25">
      <c r="A3289" s="24" t="s">
        <v>3625</v>
      </c>
      <c r="B3289" s="20">
        <v>0</v>
      </c>
      <c r="C3289" s="21">
        <v>0</v>
      </c>
      <c r="D3289" s="25">
        <v>150948.38</v>
      </c>
      <c r="E3289" s="25">
        <v>9112.68</v>
      </c>
      <c r="F3289" s="21">
        <v>0</v>
      </c>
      <c r="G3289" s="22">
        <f t="shared" si="51"/>
        <v>141835.70000000001</v>
      </c>
      <c r="H3289" s="21">
        <v>0</v>
      </c>
      <c r="I3289" s="21">
        <v>0</v>
      </c>
    </row>
    <row r="3290" spans="1:9" ht="15" x14ac:dyDescent="0.25">
      <c r="A3290" s="24" t="s">
        <v>3626</v>
      </c>
      <c r="B3290" s="20">
        <v>0</v>
      </c>
      <c r="C3290" s="21">
        <v>0</v>
      </c>
      <c r="D3290" s="25">
        <v>142152.22000000003</v>
      </c>
      <c r="E3290" s="25">
        <v>8678.2199999999993</v>
      </c>
      <c r="F3290" s="21">
        <v>0</v>
      </c>
      <c r="G3290" s="22">
        <f t="shared" si="51"/>
        <v>133474.00000000003</v>
      </c>
      <c r="H3290" s="21">
        <v>0</v>
      </c>
      <c r="I3290" s="21">
        <v>0</v>
      </c>
    </row>
    <row r="3291" spans="1:9" ht="15" x14ac:dyDescent="0.25">
      <c r="A3291" s="24" t="s">
        <v>3627</v>
      </c>
      <c r="B3291" s="20">
        <v>0</v>
      </c>
      <c r="C3291" s="21">
        <v>0</v>
      </c>
      <c r="D3291" s="25">
        <v>155779.35</v>
      </c>
      <c r="E3291" s="25">
        <v>0</v>
      </c>
      <c r="F3291" s="21">
        <v>0</v>
      </c>
      <c r="G3291" s="22">
        <f t="shared" si="51"/>
        <v>155779.35</v>
      </c>
      <c r="H3291" s="21">
        <v>0</v>
      </c>
      <c r="I3291" s="21">
        <v>0</v>
      </c>
    </row>
    <row r="3292" spans="1:9" ht="15" x14ac:dyDescent="0.25">
      <c r="A3292" s="24" t="s">
        <v>3628</v>
      </c>
      <c r="B3292" s="20">
        <v>0</v>
      </c>
      <c r="C3292" s="21">
        <v>0</v>
      </c>
      <c r="D3292" s="25">
        <v>163878.90000000002</v>
      </c>
      <c r="E3292" s="25">
        <v>18088.7</v>
      </c>
      <c r="F3292" s="21">
        <v>0</v>
      </c>
      <c r="G3292" s="22">
        <f t="shared" si="51"/>
        <v>145790.20000000001</v>
      </c>
      <c r="H3292" s="21">
        <v>0</v>
      </c>
      <c r="I3292" s="21">
        <v>0</v>
      </c>
    </row>
    <row r="3293" spans="1:9" ht="15" x14ac:dyDescent="0.25">
      <c r="A3293" s="24" t="s">
        <v>3629</v>
      </c>
      <c r="B3293" s="20">
        <v>0</v>
      </c>
      <c r="C3293" s="21">
        <v>0</v>
      </c>
      <c r="D3293" s="25">
        <v>101608.59999999998</v>
      </c>
      <c r="E3293" s="25">
        <v>8267.7000000000007</v>
      </c>
      <c r="F3293" s="21">
        <v>0</v>
      </c>
      <c r="G3293" s="22">
        <f t="shared" si="51"/>
        <v>93340.89999999998</v>
      </c>
      <c r="H3293" s="21">
        <v>0</v>
      </c>
      <c r="I3293" s="21">
        <v>0</v>
      </c>
    </row>
    <row r="3294" spans="1:9" ht="15" x14ac:dyDescent="0.25">
      <c r="A3294" s="24" t="s">
        <v>3630</v>
      </c>
      <c r="B3294" s="20">
        <v>0</v>
      </c>
      <c r="C3294" s="21">
        <v>0</v>
      </c>
      <c r="D3294" s="25">
        <v>99071.999999999985</v>
      </c>
      <c r="E3294" s="25">
        <v>0</v>
      </c>
      <c r="F3294" s="21">
        <v>0</v>
      </c>
      <c r="G3294" s="22">
        <f t="shared" si="51"/>
        <v>99071.999999999985</v>
      </c>
      <c r="H3294" s="21">
        <v>0</v>
      </c>
      <c r="I3294" s="21">
        <v>0</v>
      </c>
    </row>
    <row r="3295" spans="1:9" ht="15" x14ac:dyDescent="0.25">
      <c r="A3295" s="24" t="s">
        <v>3631</v>
      </c>
      <c r="B3295" s="20">
        <v>0</v>
      </c>
      <c r="C3295" s="21">
        <v>0</v>
      </c>
      <c r="D3295" s="25">
        <v>171408.30000000002</v>
      </c>
      <c r="E3295" s="25">
        <v>107018.90000000001</v>
      </c>
      <c r="F3295" s="21">
        <v>0</v>
      </c>
      <c r="G3295" s="22">
        <f t="shared" si="51"/>
        <v>64389.400000000009</v>
      </c>
      <c r="H3295" s="21">
        <v>0</v>
      </c>
      <c r="I3295" s="21">
        <v>0</v>
      </c>
    </row>
    <row r="3296" spans="1:9" ht="15" x14ac:dyDescent="0.25">
      <c r="A3296" s="24" t="s">
        <v>3632</v>
      </c>
      <c r="B3296" s="20">
        <v>0</v>
      </c>
      <c r="C3296" s="21">
        <v>0</v>
      </c>
      <c r="D3296" s="25">
        <v>45046.200000000004</v>
      </c>
      <c r="E3296" s="25">
        <v>0</v>
      </c>
      <c r="F3296" s="21">
        <v>0</v>
      </c>
      <c r="G3296" s="22">
        <f t="shared" si="51"/>
        <v>45046.200000000004</v>
      </c>
      <c r="H3296" s="21">
        <v>0</v>
      </c>
      <c r="I3296" s="21">
        <v>0</v>
      </c>
    </row>
    <row r="3297" spans="1:9" ht="15" x14ac:dyDescent="0.25">
      <c r="A3297" s="24" t="s">
        <v>3633</v>
      </c>
      <c r="B3297" s="20">
        <v>0</v>
      </c>
      <c r="C3297" s="21">
        <v>0</v>
      </c>
      <c r="D3297" s="25">
        <v>166507.1</v>
      </c>
      <c r="E3297" s="25">
        <v>71725.399999999994</v>
      </c>
      <c r="F3297" s="21">
        <v>0</v>
      </c>
      <c r="G3297" s="22">
        <f t="shared" si="51"/>
        <v>94781.700000000012</v>
      </c>
      <c r="H3297" s="21">
        <v>0</v>
      </c>
      <c r="I3297" s="21">
        <v>0</v>
      </c>
    </row>
    <row r="3298" spans="1:9" ht="15" x14ac:dyDescent="0.25">
      <c r="A3298" s="24" t="s">
        <v>3634</v>
      </c>
      <c r="B3298" s="20">
        <v>0</v>
      </c>
      <c r="C3298" s="21">
        <v>0</v>
      </c>
      <c r="D3298" s="25">
        <v>307555.90000000002</v>
      </c>
      <c r="E3298" s="25">
        <v>182140.69999999998</v>
      </c>
      <c r="F3298" s="21">
        <v>0</v>
      </c>
      <c r="G3298" s="22">
        <f t="shared" si="51"/>
        <v>125415.20000000004</v>
      </c>
      <c r="H3298" s="21">
        <v>0</v>
      </c>
      <c r="I3298" s="21">
        <v>0</v>
      </c>
    </row>
    <row r="3299" spans="1:9" ht="15" x14ac:dyDescent="0.25">
      <c r="A3299" s="24" t="s">
        <v>3635</v>
      </c>
      <c r="B3299" s="20">
        <v>0</v>
      </c>
      <c r="C3299" s="21">
        <v>0</v>
      </c>
      <c r="D3299" s="25">
        <v>351336.49999999994</v>
      </c>
      <c r="E3299" s="25">
        <v>204301.59999999995</v>
      </c>
      <c r="F3299" s="21">
        <v>0</v>
      </c>
      <c r="G3299" s="22">
        <f t="shared" si="51"/>
        <v>147034.9</v>
      </c>
      <c r="H3299" s="21">
        <v>0</v>
      </c>
      <c r="I3299" s="21">
        <v>0</v>
      </c>
    </row>
    <row r="3300" spans="1:9" ht="15" x14ac:dyDescent="0.25">
      <c r="A3300" s="24" t="s">
        <v>3636</v>
      </c>
      <c r="B3300" s="20">
        <v>0</v>
      </c>
      <c r="C3300" s="21">
        <v>0</v>
      </c>
      <c r="D3300" s="25">
        <v>218482.30000000002</v>
      </c>
      <c r="E3300" s="25">
        <v>93501.900000000009</v>
      </c>
      <c r="F3300" s="21">
        <v>0</v>
      </c>
      <c r="G3300" s="22">
        <f t="shared" si="51"/>
        <v>124980.40000000001</v>
      </c>
      <c r="H3300" s="21">
        <v>0</v>
      </c>
      <c r="I3300" s="21">
        <v>0</v>
      </c>
    </row>
    <row r="3301" spans="1:9" ht="15" x14ac:dyDescent="0.25">
      <c r="A3301" s="24" t="s">
        <v>3637</v>
      </c>
      <c r="B3301" s="20">
        <v>0</v>
      </c>
      <c r="C3301" s="21">
        <v>0</v>
      </c>
      <c r="D3301" s="25">
        <v>52812.399999999994</v>
      </c>
      <c r="E3301" s="25">
        <v>19667.099999999999</v>
      </c>
      <c r="F3301" s="21">
        <v>0</v>
      </c>
      <c r="G3301" s="22">
        <f t="shared" si="51"/>
        <v>33145.299999999996</v>
      </c>
      <c r="H3301" s="21">
        <v>0</v>
      </c>
      <c r="I3301" s="21">
        <v>0</v>
      </c>
    </row>
    <row r="3302" spans="1:9" ht="15" x14ac:dyDescent="0.25">
      <c r="A3302" s="24" t="s">
        <v>3638</v>
      </c>
      <c r="B3302" s="20">
        <v>0</v>
      </c>
      <c r="C3302" s="21">
        <v>0</v>
      </c>
      <c r="D3302" s="25">
        <v>114240.77999999998</v>
      </c>
      <c r="E3302" s="25">
        <v>36377.699999999997</v>
      </c>
      <c r="F3302" s="21">
        <v>0</v>
      </c>
      <c r="G3302" s="22">
        <f t="shared" si="51"/>
        <v>77863.079999999987</v>
      </c>
      <c r="H3302" s="21">
        <v>0</v>
      </c>
      <c r="I3302" s="21">
        <v>0</v>
      </c>
    </row>
    <row r="3303" spans="1:9" ht="15" x14ac:dyDescent="0.25">
      <c r="A3303" s="24" t="s">
        <v>3639</v>
      </c>
      <c r="B3303" s="20">
        <v>0</v>
      </c>
      <c r="C3303" s="21">
        <v>0</v>
      </c>
      <c r="D3303" s="25">
        <v>105858.49999999999</v>
      </c>
      <c r="E3303" s="25">
        <v>63424.6</v>
      </c>
      <c r="F3303" s="21">
        <v>0</v>
      </c>
      <c r="G3303" s="22">
        <f t="shared" si="51"/>
        <v>42433.899999999987</v>
      </c>
      <c r="H3303" s="21">
        <v>0</v>
      </c>
      <c r="I3303" s="21">
        <v>0</v>
      </c>
    </row>
    <row r="3304" spans="1:9" ht="15" x14ac:dyDescent="0.25">
      <c r="A3304" s="24" t="s">
        <v>3640</v>
      </c>
      <c r="B3304" s="20">
        <v>0</v>
      </c>
      <c r="C3304" s="21">
        <v>0</v>
      </c>
      <c r="D3304" s="25">
        <v>108187.10000000002</v>
      </c>
      <c r="E3304" s="25">
        <v>54078.42</v>
      </c>
      <c r="F3304" s="21">
        <v>0</v>
      </c>
      <c r="G3304" s="22">
        <f t="shared" si="51"/>
        <v>54108.680000000022</v>
      </c>
      <c r="H3304" s="21">
        <v>0</v>
      </c>
      <c r="I3304" s="21">
        <v>0</v>
      </c>
    </row>
    <row r="3305" spans="1:9" ht="15" x14ac:dyDescent="0.25">
      <c r="A3305" s="24" t="s">
        <v>3641</v>
      </c>
      <c r="B3305" s="20">
        <v>0</v>
      </c>
      <c r="C3305" s="21">
        <v>0</v>
      </c>
      <c r="D3305" s="25">
        <v>6407.6</v>
      </c>
      <c r="E3305" s="25">
        <v>0</v>
      </c>
      <c r="F3305" s="21">
        <v>0</v>
      </c>
      <c r="G3305" s="22">
        <f t="shared" si="51"/>
        <v>6407.6</v>
      </c>
      <c r="H3305" s="21">
        <v>0</v>
      </c>
      <c r="I3305" s="21">
        <v>0</v>
      </c>
    </row>
    <row r="3306" spans="1:9" ht="15" x14ac:dyDescent="0.25">
      <c r="A3306" s="24" t="s">
        <v>3642</v>
      </c>
      <c r="B3306" s="20">
        <v>0</v>
      </c>
      <c r="C3306" s="21">
        <v>0</v>
      </c>
      <c r="D3306" s="25">
        <v>89922.7</v>
      </c>
      <c r="E3306" s="25">
        <v>34150.6</v>
      </c>
      <c r="F3306" s="21">
        <v>0</v>
      </c>
      <c r="G3306" s="22">
        <f t="shared" si="51"/>
        <v>55772.1</v>
      </c>
      <c r="H3306" s="21">
        <v>0</v>
      </c>
      <c r="I3306" s="21">
        <v>0</v>
      </c>
    </row>
    <row r="3307" spans="1:9" ht="15" x14ac:dyDescent="0.25">
      <c r="A3307" s="24" t="s">
        <v>3643</v>
      </c>
      <c r="B3307" s="20">
        <v>0</v>
      </c>
      <c r="C3307" s="21">
        <v>0</v>
      </c>
      <c r="D3307" s="25">
        <v>61741.8</v>
      </c>
      <c r="E3307" s="25">
        <v>35886.9</v>
      </c>
      <c r="F3307" s="21">
        <v>0</v>
      </c>
      <c r="G3307" s="22">
        <f t="shared" si="51"/>
        <v>25854.9</v>
      </c>
      <c r="H3307" s="21">
        <v>0</v>
      </c>
      <c r="I3307" s="21">
        <v>0</v>
      </c>
    </row>
    <row r="3308" spans="1:9" ht="15" x14ac:dyDescent="0.25">
      <c r="A3308" s="24" t="s">
        <v>3644</v>
      </c>
      <c r="B3308" s="20">
        <v>0</v>
      </c>
      <c r="C3308" s="21">
        <v>0</v>
      </c>
      <c r="D3308" s="25">
        <v>49763</v>
      </c>
      <c r="E3308" s="25">
        <v>14080.3</v>
      </c>
      <c r="F3308" s="21">
        <v>0</v>
      </c>
      <c r="G3308" s="22">
        <f t="shared" si="51"/>
        <v>35682.699999999997</v>
      </c>
      <c r="H3308" s="21">
        <v>0</v>
      </c>
      <c r="I3308" s="21">
        <v>0</v>
      </c>
    </row>
    <row r="3309" spans="1:9" ht="15" x14ac:dyDescent="0.25">
      <c r="A3309" s="24" t="s">
        <v>3645</v>
      </c>
      <c r="B3309" s="20">
        <v>0</v>
      </c>
      <c r="C3309" s="21">
        <v>0</v>
      </c>
      <c r="D3309" s="25">
        <v>76807.8</v>
      </c>
      <c r="E3309" s="25">
        <v>24545.5</v>
      </c>
      <c r="F3309" s="21">
        <v>0</v>
      </c>
      <c r="G3309" s="22">
        <f t="shared" si="51"/>
        <v>52262.3</v>
      </c>
      <c r="H3309" s="21">
        <v>0</v>
      </c>
      <c r="I3309" s="21">
        <v>0</v>
      </c>
    </row>
    <row r="3310" spans="1:9" ht="15" x14ac:dyDescent="0.25">
      <c r="A3310" s="24" t="s">
        <v>3646</v>
      </c>
      <c r="B3310" s="20">
        <v>0</v>
      </c>
      <c r="C3310" s="21">
        <v>0</v>
      </c>
      <c r="D3310" s="25">
        <v>58363.200000000004</v>
      </c>
      <c r="E3310" s="25">
        <v>42426.400000000001</v>
      </c>
      <c r="F3310" s="21">
        <v>0</v>
      </c>
      <c r="G3310" s="22">
        <f t="shared" si="51"/>
        <v>15936.800000000003</v>
      </c>
      <c r="H3310" s="21">
        <v>0</v>
      </c>
      <c r="I3310" s="21">
        <v>0</v>
      </c>
    </row>
    <row r="3311" spans="1:9" ht="15" x14ac:dyDescent="0.25">
      <c r="A3311" s="24" t="s">
        <v>3647</v>
      </c>
      <c r="B3311" s="20">
        <v>0</v>
      </c>
      <c r="C3311" s="21">
        <v>0</v>
      </c>
      <c r="D3311" s="25">
        <v>59256.299999999996</v>
      </c>
      <c r="E3311" s="25">
        <v>18422.5</v>
      </c>
      <c r="F3311" s="21">
        <v>0</v>
      </c>
      <c r="G3311" s="22">
        <f t="shared" si="51"/>
        <v>40833.799999999996</v>
      </c>
      <c r="H3311" s="21">
        <v>0</v>
      </c>
      <c r="I3311" s="21">
        <v>0</v>
      </c>
    </row>
    <row r="3312" spans="1:9" ht="15" x14ac:dyDescent="0.25">
      <c r="A3312" s="24" t="s">
        <v>3648</v>
      </c>
      <c r="B3312" s="20">
        <v>0</v>
      </c>
      <c r="C3312" s="21">
        <v>0</v>
      </c>
      <c r="D3312" s="25">
        <v>59565.2</v>
      </c>
      <c r="E3312" s="25">
        <v>43222.7</v>
      </c>
      <c r="F3312" s="21">
        <v>0</v>
      </c>
      <c r="G3312" s="22">
        <f t="shared" si="51"/>
        <v>16342.5</v>
      </c>
      <c r="H3312" s="21">
        <v>0</v>
      </c>
      <c r="I3312" s="21">
        <v>0</v>
      </c>
    </row>
    <row r="3313" spans="1:9" ht="15" x14ac:dyDescent="0.25">
      <c r="A3313" s="24" t="s">
        <v>3649</v>
      </c>
      <c r="B3313" s="20">
        <v>0</v>
      </c>
      <c r="C3313" s="21">
        <v>0</v>
      </c>
      <c r="D3313" s="25">
        <v>57626.400000000009</v>
      </c>
      <c r="E3313" s="25">
        <v>14377.75</v>
      </c>
      <c r="F3313" s="21">
        <v>0</v>
      </c>
      <c r="G3313" s="22">
        <f t="shared" si="51"/>
        <v>43248.650000000009</v>
      </c>
      <c r="H3313" s="21">
        <v>0</v>
      </c>
      <c r="I3313" s="21">
        <v>0</v>
      </c>
    </row>
    <row r="3314" spans="1:9" ht="15" x14ac:dyDescent="0.25">
      <c r="A3314" s="24" t="s">
        <v>3650</v>
      </c>
      <c r="B3314" s="20">
        <v>0</v>
      </c>
      <c r="C3314" s="21">
        <v>0</v>
      </c>
      <c r="D3314" s="25">
        <v>58460.400000000009</v>
      </c>
      <c r="E3314" s="25">
        <v>20222.5</v>
      </c>
      <c r="F3314" s="21">
        <v>0</v>
      </c>
      <c r="G3314" s="22">
        <f t="shared" si="51"/>
        <v>38237.900000000009</v>
      </c>
      <c r="H3314" s="21">
        <v>0</v>
      </c>
      <c r="I3314" s="21">
        <v>0</v>
      </c>
    </row>
    <row r="3315" spans="1:9" ht="15" x14ac:dyDescent="0.25">
      <c r="A3315" s="24" t="s">
        <v>3651</v>
      </c>
      <c r="B3315" s="20">
        <v>0</v>
      </c>
      <c r="C3315" s="21">
        <v>0</v>
      </c>
      <c r="D3315" s="25">
        <v>246899.17999999996</v>
      </c>
      <c r="E3315" s="25">
        <v>73910.28</v>
      </c>
      <c r="F3315" s="21">
        <v>0</v>
      </c>
      <c r="G3315" s="22">
        <f t="shared" si="51"/>
        <v>172988.89999999997</v>
      </c>
      <c r="H3315" s="21">
        <v>0</v>
      </c>
      <c r="I3315" s="21">
        <v>0</v>
      </c>
    </row>
    <row r="3316" spans="1:9" ht="15" x14ac:dyDescent="0.25">
      <c r="A3316" s="24" t="s">
        <v>3652</v>
      </c>
      <c r="B3316" s="20">
        <v>0</v>
      </c>
      <c r="C3316" s="21">
        <v>0</v>
      </c>
      <c r="D3316" s="25">
        <v>145662.94999999998</v>
      </c>
      <c r="E3316" s="25">
        <v>23919.599999999999</v>
      </c>
      <c r="F3316" s="21">
        <v>0</v>
      </c>
      <c r="G3316" s="22">
        <f t="shared" si="51"/>
        <v>121743.34999999998</v>
      </c>
      <c r="H3316" s="21">
        <v>0</v>
      </c>
      <c r="I3316" s="21">
        <v>0</v>
      </c>
    </row>
    <row r="3317" spans="1:9" ht="15" x14ac:dyDescent="0.25">
      <c r="A3317" s="24" t="s">
        <v>3653</v>
      </c>
      <c r="B3317" s="20">
        <v>0</v>
      </c>
      <c r="C3317" s="21">
        <v>0</v>
      </c>
      <c r="D3317" s="25">
        <v>70309.7</v>
      </c>
      <c r="E3317" s="25">
        <v>55722.8</v>
      </c>
      <c r="F3317" s="21">
        <v>0</v>
      </c>
      <c r="G3317" s="22">
        <f t="shared" si="51"/>
        <v>14586.899999999994</v>
      </c>
      <c r="H3317" s="21">
        <v>0</v>
      </c>
      <c r="I3317" s="21">
        <v>0</v>
      </c>
    </row>
    <row r="3318" spans="1:9" ht="15" x14ac:dyDescent="0.25">
      <c r="A3318" s="24" t="s">
        <v>3654</v>
      </c>
      <c r="B3318" s="20">
        <v>0</v>
      </c>
      <c r="C3318" s="21">
        <v>0</v>
      </c>
      <c r="D3318" s="25">
        <v>154471.9</v>
      </c>
      <c r="E3318" s="25">
        <v>0</v>
      </c>
      <c r="F3318" s="21">
        <v>0</v>
      </c>
      <c r="G3318" s="22">
        <f t="shared" si="51"/>
        <v>154471.9</v>
      </c>
      <c r="H3318" s="21">
        <v>0</v>
      </c>
      <c r="I3318" s="21">
        <v>0</v>
      </c>
    </row>
    <row r="3319" spans="1:9" ht="15" x14ac:dyDescent="0.25">
      <c r="A3319" s="24" t="s">
        <v>3655</v>
      </c>
      <c r="B3319" s="20">
        <v>0</v>
      </c>
      <c r="C3319" s="21">
        <v>0</v>
      </c>
      <c r="D3319" s="25">
        <v>96538.599999999991</v>
      </c>
      <c r="E3319" s="25">
        <v>77364.099999999991</v>
      </c>
      <c r="F3319" s="21">
        <v>0</v>
      </c>
      <c r="G3319" s="22">
        <f t="shared" si="51"/>
        <v>19174.5</v>
      </c>
      <c r="H3319" s="21">
        <v>0</v>
      </c>
      <c r="I3319" s="21">
        <v>0</v>
      </c>
    </row>
    <row r="3320" spans="1:9" ht="15" x14ac:dyDescent="0.25">
      <c r="A3320" s="24" t="s">
        <v>3656</v>
      </c>
      <c r="B3320" s="20">
        <v>0</v>
      </c>
      <c r="C3320" s="21">
        <v>0</v>
      </c>
      <c r="D3320" s="25">
        <v>97258.999999999985</v>
      </c>
      <c r="E3320" s="25">
        <v>48216.7</v>
      </c>
      <c r="F3320" s="21">
        <v>0</v>
      </c>
      <c r="G3320" s="22">
        <f t="shared" si="51"/>
        <v>49042.299999999988</v>
      </c>
      <c r="H3320" s="21">
        <v>0</v>
      </c>
      <c r="I3320" s="21">
        <v>0</v>
      </c>
    </row>
    <row r="3321" spans="1:9" ht="15" x14ac:dyDescent="0.25">
      <c r="A3321" s="24" t="s">
        <v>3657</v>
      </c>
      <c r="B3321" s="20">
        <v>0</v>
      </c>
      <c r="C3321" s="21">
        <v>0</v>
      </c>
      <c r="D3321" s="25">
        <v>75192.799999999988</v>
      </c>
      <c r="E3321" s="25">
        <v>30283.300000000003</v>
      </c>
      <c r="F3321" s="21">
        <v>0</v>
      </c>
      <c r="G3321" s="22">
        <f t="shared" si="51"/>
        <v>44909.499999999985</v>
      </c>
      <c r="H3321" s="21">
        <v>0</v>
      </c>
      <c r="I3321" s="21">
        <v>0</v>
      </c>
    </row>
    <row r="3322" spans="1:9" ht="15" x14ac:dyDescent="0.25">
      <c r="A3322" s="24" t="s">
        <v>3658</v>
      </c>
      <c r="B3322" s="20">
        <v>0</v>
      </c>
      <c r="C3322" s="21">
        <v>0</v>
      </c>
      <c r="D3322" s="25">
        <v>5890.5</v>
      </c>
      <c r="E3322" s="25">
        <v>0</v>
      </c>
      <c r="F3322" s="21">
        <v>0</v>
      </c>
      <c r="G3322" s="22">
        <f t="shared" si="51"/>
        <v>5890.5</v>
      </c>
      <c r="H3322" s="21">
        <v>0</v>
      </c>
      <c r="I3322" s="21">
        <v>0</v>
      </c>
    </row>
    <row r="3323" spans="1:9" ht="15" x14ac:dyDescent="0.25">
      <c r="A3323" s="24" t="s">
        <v>3659</v>
      </c>
      <c r="B3323" s="20">
        <v>0</v>
      </c>
      <c r="C3323" s="21">
        <v>0</v>
      </c>
      <c r="D3323" s="25">
        <v>76777.8</v>
      </c>
      <c r="E3323" s="25">
        <v>8329</v>
      </c>
      <c r="F3323" s="21">
        <v>0</v>
      </c>
      <c r="G3323" s="22">
        <f t="shared" si="51"/>
        <v>68448.800000000003</v>
      </c>
      <c r="H3323" s="21">
        <v>0</v>
      </c>
      <c r="I3323" s="21">
        <v>0</v>
      </c>
    </row>
    <row r="3324" spans="1:9" ht="15" x14ac:dyDescent="0.25">
      <c r="A3324" s="24" t="s">
        <v>3660</v>
      </c>
      <c r="B3324" s="20">
        <v>0</v>
      </c>
      <c r="C3324" s="21">
        <v>0</v>
      </c>
      <c r="D3324" s="25">
        <v>4100.3999999999996</v>
      </c>
      <c r="E3324" s="25">
        <v>0</v>
      </c>
      <c r="F3324" s="21">
        <v>0</v>
      </c>
      <c r="G3324" s="22">
        <f t="shared" si="51"/>
        <v>4100.3999999999996</v>
      </c>
      <c r="H3324" s="21">
        <v>0</v>
      </c>
      <c r="I3324" s="21">
        <v>0</v>
      </c>
    </row>
    <row r="3325" spans="1:9" ht="15" x14ac:dyDescent="0.25">
      <c r="A3325" s="24" t="s">
        <v>3661</v>
      </c>
      <c r="B3325" s="20">
        <v>0</v>
      </c>
      <c r="C3325" s="21">
        <v>0</v>
      </c>
      <c r="D3325" s="25">
        <v>27655.599999999999</v>
      </c>
      <c r="E3325" s="25">
        <v>17597.8</v>
      </c>
      <c r="F3325" s="21">
        <v>0</v>
      </c>
      <c r="G3325" s="22">
        <f t="shared" si="51"/>
        <v>10057.799999999999</v>
      </c>
      <c r="H3325" s="21">
        <v>0</v>
      </c>
      <c r="I3325" s="21">
        <v>0</v>
      </c>
    </row>
    <row r="3326" spans="1:9" ht="15" x14ac:dyDescent="0.25">
      <c r="A3326" s="24" t="s">
        <v>3662</v>
      </c>
      <c r="B3326" s="20">
        <v>0</v>
      </c>
      <c r="C3326" s="21">
        <v>0</v>
      </c>
      <c r="D3326" s="25">
        <v>88019.1</v>
      </c>
      <c r="E3326" s="25">
        <v>52156.6</v>
      </c>
      <c r="F3326" s="21">
        <v>0</v>
      </c>
      <c r="G3326" s="22">
        <f t="shared" si="51"/>
        <v>35862.500000000007</v>
      </c>
      <c r="H3326" s="21">
        <v>0</v>
      </c>
      <c r="I3326" s="21">
        <v>0</v>
      </c>
    </row>
    <row r="3327" spans="1:9" ht="15" x14ac:dyDescent="0.25">
      <c r="A3327" s="24" t="s">
        <v>2362</v>
      </c>
      <c r="B3327" s="20">
        <v>0</v>
      </c>
      <c r="C3327" s="21">
        <v>0</v>
      </c>
      <c r="D3327" s="25">
        <v>230805.95</v>
      </c>
      <c r="E3327" s="25">
        <v>109605.2</v>
      </c>
      <c r="F3327" s="21">
        <v>0</v>
      </c>
      <c r="G3327" s="22">
        <f t="shared" si="51"/>
        <v>121200.75000000001</v>
      </c>
      <c r="H3327" s="21">
        <v>0</v>
      </c>
      <c r="I3327" s="21">
        <v>0</v>
      </c>
    </row>
    <row r="3328" spans="1:9" ht="15" x14ac:dyDescent="0.25">
      <c r="A3328" s="24" t="s">
        <v>3663</v>
      </c>
      <c r="B3328" s="20">
        <v>0</v>
      </c>
      <c r="C3328" s="21">
        <v>0</v>
      </c>
      <c r="D3328" s="25">
        <v>84048.400000000009</v>
      </c>
      <c r="E3328" s="25">
        <v>44051</v>
      </c>
      <c r="F3328" s="21">
        <v>0</v>
      </c>
      <c r="G3328" s="22">
        <f t="shared" si="51"/>
        <v>39997.400000000009</v>
      </c>
      <c r="H3328" s="21">
        <v>0</v>
      </c>
      <c r="I3328" s="21">
        <v>0</v>
      </c>
    </row>
    <row r="3329" spans="1:9" ht="15" x14ac:dyDescent="0.25">
      <c r="A3329" s="24" t="s">
        <v>3664</v>
      </c>
      <c r="B3329" s="20">
        <v>0</v>
      </c>
      <c r="C3329" s="21">
        <v>0</v>
      </c>
      <c r="D3329" s="25">
        <v>137714.79999999999</v>
      </c>
      <c r="E3329" s="25">
        <v>53810.3</v>
      </c>
      <c r="F3329" s="21">
        <v>0</v>
      </c>
      <c r="G3329" s="22">
        <f t="shared" si="51"/>
        <v>83904.499999999985</v>
      </c>
      <c r="H3329" s="21">
        <v>0</v>
      </c>
      <c r="I3329" s="21">
        <v>0</v>
      </c>
    </row>
    <row r="3330" spans="1:9" ht="15" x14ac:dyDescent="0.25">
      <c r="A3330" s="24" t="s">
        <v>3665</v>
      </c>
      <c r="B3330" s="20">
        <v>0</v>
      </c>
      <c r="C3330" s="21">
        <v>0</v>
      </c>
      <c r="D3330" s="25">
        <v>145851.1</v>
      </c>
      <c r="E3330" s="25">
        <v>95089.2</v>
      </c>
      <c r="F3330" s="21">
        <v>0</v>
      </c>
      <c r="G3330" s="22">
        <f t="shared" si="51"/>
        <v>50761.900000000009</v>
      </c>
      <c r="H3330" s="21">
        <v>0</v>
      </c>
      <c r="I3330" s="21">
        <v>0</v>
      </c>
    </row>
    <row r="3331" spans="1:9" ht="15" x14ac:dyDescent="0.25">
      <c r="A3331" s="24" t="s">
        <v>3666</v>
      </c>
      <c r="B3331" s="20">
        <v>0</v>
      </c>
      <c r="C3331" s="21">
        <v>0</v>
      </c>
      <c r="D3331" s="25">
        <v>169722.5</v>
      </c>
      <c r="E3331" s="25">
        <v>105217.7</v>
      </c>
      <c r="F3331" s="21">
        <v>0</v>
      </c>
      <c r="G3331" s="22">
        <f t="shared" ref="G3331:G3394" si="52">D3331-E3331</f>
        <v>64504.800000000003</v>
      </c>
      <c r="H3331" s="21">
        <v>0</v>
      </c>
      <c r="I3331" s="21">
        <v>0</v>
      </c>
    </row>
    <row r="3332" spans="1:9" ht="15" x14ac:dyDescent="0.25">
      <c r="A3332" s="24" t="s">
        <v>3667</v>
      </c>
      <c r="B3332" s="20">
        <v>0</v>
      </c>
      <c r="C3332" s="21">
        <v>0</v>
      </c>
      <c r="D3332" s="25">
        <v>166999.79999999999</v>
      </c>
      <c r="E3332" s="25">
        <v>73376.7</v>
      </c>
      <c r="F3332" s="21">
        <v>0</v>
      </c>
      <c r="G3332" s="22">
        <f t="shared" si="52"/>
        <v>93623.099999999991</v>
      </c>
      <c r="H3332" s="21">
        <v>0</v>
      </c>
      <c r="I3332" s="21">
        <v>0</v>
      </c>
    </row>
    <row r="3333" spans="1:9" ht="15" x14ac:dyDescent="0.25">
      <c r="A3333" s="24" t="s">
        <v>3668</v>
      </c>
      <c r="B3333" s="20">
        <v>0</v>
      </c>
      <c r="C3333" s="21">
        <v>0</v>
      </c>
      <c r="D3333" s="25">
        <v>172540.99999999997</v>
      </c>
      <c r="E3333" s="25">
        <v>135319.4</v>
      </c>
      <c r="F3333" s="21">
        <v>0</v>
      </c>
      <c r="G3333" s="22">
        <f t="shared" si="52"/>
        <v>37221.599999999977</v>
      </c>
      <c r="H3333" s="21">
        <v>0</v>
      </c>
      <c r="I3333" s="21">
        <v>0</v>
      </c>
    </row>
    <row r="3334" spans="1:9" ht="15" x14ac:dyDescent="0.25">
      <c r="A3334" s="24" t="s">
        <v>3669</v>
      </c>
      <c r="B3334" s="20">
        <v>0</v>
      </c>
      <c r="C3334" s="21">
        <v>0</v>
      </c>
      <c r="D3334" s="25">
        <v>174739.9</v>
      </c>
      <c r="E3334" s="25">
        <v>86229.4</v>
      </c>
      <c r="F3334" s="21">
        <v>0</v>
      </c>
      <c r="G3334" s="22">
        <f t="shared" si="52"/>
        <v>88510.5</v>
      </c>
      <c r="H3334" s="21">
        <v>0</v>
      </c>
      <c r="I3334" s="21">
        <v>0</v>
      </c>
    </row>
    <row r="3335" spans="1:9" ht="15" x14ac:dyDescent="0.25">
      <c r="A3335" s="24" t="s">
        <v>3670</v>
      </c>
      <c r="B3335" s="20">
        <v>0</v>
      </c>
      <c r="C3335" s="21">
        <v>0</v>
      </c>
      <c r="D3335" s="25">
        <v>183124.14999999997</v>
      </c>
      <c r="E3335" s="25">
        <v>143735</v>
      </c>
      <c r="F3335" s="21">
        <v>0</v>
      </c>
      <c r="G3335" s="22">
        <f t="shared" si="52"/>
        <v>39389.149999999965</v>
      </c>
      <c r="H3335" s="21">
        <v>0</v>
      </c>
      <c r="I3335" s="21">
        <v>0</v>
      </c>
    </row>
    <row r="3336" spans="1:9" ht="15" x14ac:dyDescent="0.25">
      <c r="A3336" s="24" t="s">
        <v>3671</v>
      </c>
      <c r="B3336" s="20">
        <v>0</v>
      </c>
      <c r="C3336" s="21">
        <v>0</v>
      </c>
      <c r="D3336" s="25">
        <v>69576.599999999991</v>
      </c>
      <c r="E3336" s="25">
        <v>24287.200000000001</v>
      </c>
      <c r="F3336" s="21">
        <v>0</v>
      </c>
      <c r="G3336" s="22">
        <f t="shared" si="52"/>
        <v>45289.399999999994</v>
      </c>
      <c r="H3336" s="21">
        <v>0</v>
      </c>
      <c r="I3336" s="21">
        <v>0</v>
      </c>
    </row>
    <row r="3337" spans="1:9" ht="15" x14ac:dyDescent="0.25">
      <c r="A3337" s="24" t="s">
        <v>3672</v>
      </c>
      <c r="B3337" s="20">
        <v>0</v>
      </c>
      <c r="C3337" s="21">
        <v>0</v>
      </c>
      <c r="D3337" s="25">
        <v>220771.31999999998</v>
      </c>
      <c r="E3337" s="25">
        <v>113373.9</v>
      </c>
      <c r="F3337" s="21">
        <v>0</v>
      </c>
      <c r="G3337" s="22">
        <f t="shared" si="52"/>
        <v>107397.41999999998</v>
      </c>
      <c r="H3337" s="21">
        <v>0</v>
      </c>
      <c r="I3337" s="21">
        <v>0</v>
      </c>
    </row>
    <row r="3338" spans="1:9" ht="15" x14ac:dyDescent="0.25">
      <c r="A3338" s="24" t="s">
        <v>3673</v>
      </c>
      <c r="B3338" s="20">
        <v>0</v>
      </c>
      <c r="C3338" s="21">
        <v>0</v>
      </c>
      <c r="D3338" s="25">
        <v>220378.3</v>
      </c>
      <c r="E3338" s="25">
        <v>112880.50000000001</v>
      </c>
      <c r="F3338" s="21">
        <v>0</v>
      </c>
      <c r="G3338" s="22">
        <f t="shared" si="52"/>
        <v>107497.79999999997</v>
      </c>
      <c r="H3338" s="21">
        <v>0</v>
      </c>
      <c r="I3338" s="21">
        <v>0</v>
      </c>
    </row>
    <row r="3339" spans="1:9" ht="15" x14ac:dyDescent="0.25">
      <c r="A3339" s="24" t="s">
        <v>3674</v>
      </c>
      <c r="B3339" s="20">
        <v>0</v>
      </c>
      <c r="C3339" s="21">
        <v>0</v>
      </c>
      <c r="D3339" s="25">
        <v>139644.28999999998</v>
      </c>
      <c r="E3339" s="25">
        <v>72159.899999999994</v>
      </c>
      <c r="F3339" s="21">
        <v>0</v>
      </c>
      <c r="G3339" s="22">
        <f t="shared" si="52"/>
        <v>67484.389999999985</v>
      </c>
      <c r="H3339" s="21">
        <v>0</v>
      </c>
      <c r="I3339" s="21">
        <v>0</v>
      </c>
    </row>
    <row r="3340" spans="1:9" ht="15" x14ac:dyDescent="0.25">
      <c r="A3340" s="24" t="s">
        <v>3675</v>
      </c>
      <c r="B3340" s="20">
        <v>0</v>
      </c>
      <c r="C3340" s="21">
        <v>0</v>
      </c>
      <c r="D3340" s="25">
        <v>153020.98000000001</v>
      </c>
      <c r="E3340" s="25">
        <v>76632.799999999988</v>
      </c>
      <c r="F3340" s="21">
        <v>0</v>
      </c>
      <c r="G3340" s="22">
        <f t="shared" si="52"/>
        <v>76388.180000000022</v>
      </c>
      <c r="H3340" s="21">
        <v>0</v>
      </c>
      <c r="I3340" s="21">
        <v>0</v>
      </c>
    </row>
    <row r="3341" spans="1:9" ht="15" x14ac:dyDescent="0.25">
      <c r="A3341" s="24" t="s">
        <v>3676</v>
      </c>
      <c r="B3341" s="20">
        <v>0</v>
      </c>
      <c r="C3341" s="21">
        <v>0</v>
      </c>
      <c r="D3341" s="25">
        <v>5798.7</v>
      </c>
      <c r="E3341" s="25">
        <v>0</v>
      </c>
      <c r="F3341" s="21">
        <v>0</v>
      </c>
      <c r="G3341" s="22">
        <f t="shared" si="52"/>
        <v>5798.7</v>
      </c>
      <c r="H3341" s="21">
        <v>0</v>
      </c>
      <c r="I3341" s="21">
        <v>0</v>
      </c>
    </row>
    <row r="3342" spans="1:9" ht="15" x14ac:dyDescent="0.25">
      <c r="A3342" s="24" t="s">
        <v>3677</v>
      </c>
      <c r="B3342" s="20">
        <v>0</v>
      </c>
      <c r="C3342" s="21">
        <v>0</v>
      </c>
      <c r="D3342" s="25">
        <v>201623.30000000005</v>
      </c>
      <c r="E3342" s="25">
        <v>26342.899999999998</v>
      </c>
      <c r="F3342" s="21">
        <v>0</v>
      </c>
      <c r="G3342" s="22">
        <f t="shared" si="52"/>
        <v>175280.40000000005</v>
      </c>
      <c r="H3342" s="21">
        <v>0</v>
      </c>
      <c r="I3342" s="21">
        <v>0</v>
      </c>
    </row>
    <row r="3343" spans="1:9" ht="15" x14ac:dyDescent="0.25">
      <c r="A3343" s="24" t="s">
        <v>3678</v>
      </c>
      <c r="B3343" s="20">
        <v>0</v>
      </c>
      <c r="C3343" s="21">
        <v>0</v>
      </c>
      <c r="D3343" s="25">
        <v>8762.2000000000007</v>
      </c>
      <c r="E3343" s="25">
        <v>0</v>
      </c>
      <c r="F3343" s="21">
        <v>0</v>
      </c>
      <c r="G3343" s="22">
        <f t="shared" si="52"/>
        <v>8762.2000000000007</v>
      </c>
      <c r="H3343" s="21">
        <v>0</v>
      </c>
      <c r="I3343" s="21">
        <v>0</v>
      </c>
    </row>
    <row r="3344" spans="1:9" ht="15" x14ac:dyDescent="0.25">
      <c r="A3344" s="24" t="s">
        <v>3679</v>
      </c>
      <c r="B3344" s="20">
        <v>0</v>
      </c>
      <c r="C3344" s="21">
        <v>0</v>
      </c>
      <c r="D3344" s="25">
        <v>191834.99999999997</v>
      </c>
      <c r="E3344" s="25">
        <v>64252.399999999994</v>
      </c>
      <c r="F3344" s="21">
        <v>0</v>
      </c>
      <c r="G3344" s="22">
        <f t="shared" si="52"/>
        <v>127582.59999999998</v>
      </c>
      <c r="H3344" s="21">
        <v>0</v>
      </c>
      <c r="I3344" s="21">
        <v>0</v>
      </c>
    </row>
    <row r="3345" spans="1:9" ht="15" x14ac:dyDescent="0.25">
      <c r="A3345" s="24" t="s">
        <v>3680</v>
      </c>
      <c r="B3345" s="20">
        <v>0</v>
      </c>
      <c r="C3345" s="21">
        <v>0</v>
      </c>
      <c r="D3345" s="25">
        <v>174683.25</v>
      </c>
      <c r="E3345" s="25">
        <v>77861.60000000002</v>
      </c>
      <c r="F3345" s="21">
        <v>0</v>
      </c>
      <c r="G3345" s="22">
        <f t="shared" si="52"/>
        <v>96821.64999999998</v>
      </c>
      <c r="H3345" s="21">
        <v>0</v>
      </c>
      <c r="I3345" s="21">
        <v>0</v>
      </c>
    </row>
    <row r="3346" spans="1:9" ht="15" x14ac:dyDescent="0.25">
      <c r="A3346" s="24" t="s">
        <v>2217</v>
      </c>
      <c r="B3346" s="20">
        <v>0</v>
      </c>
      <c r="C3346" s="21">
        <v>0</v>
      </c>
      <c r="D3346" s="25">
        <v>105707.7</v>
      </c>
      <c r="E3346" s="25">
        <v>38984</v>
      </c>
      <c r="F3346" s="21">
        <v>0</v>
      </c>
      <c r="G3346" s="22">
        <f t="shared" si="52"/>
        <v>66723.7</v>
      </c>
      <c r="H3346" s="21">
        <v>0</v>
      </c>
      <c r="I3346" s="21">
        <v>0</v>
      </c>
    </row>
    <row r="3347" spans="1:9" ht="15" x14ac:dyDescent="0.25">
      <c r="A3347" s="24" t="s">
        <v>3681</v>
      </c>
      <c r="B3347" s="20">
        <v>0</v>
      </c>
      <c r="C3347" s="21">
        <v>0</v>
      </c>
      <c r="D3347" s="25">
        <v>101923.95</v>
      </c>
      <c r="E3347" s="25">
        <v>37718.399999999994</v>
      </c>
      <c r="F3347" s="21">
        <v>0</v>
      </c>
      <c r="G3347" s="22">
        <f t="shared" si="52"/>
        <v>64205.55</v>
      </c>
      <c r="H3347" s="21">
        <v>0</v>
      </c>
      <c r="I3347" s="21">
        <v>0</v>
      </c>
    </row>
    <row r="3348" spans="1:9" ht="15" x14ac:dyDescent="0.25">
      <c r="A3348" s="24" t="s">
        <v>2218</v>
      </c>
      <c r="B3348" s="20">
        <v>0</v>
      </c>
      <c r="C3348" s="21">
        <v>0</v>
      </c>
      <c r="D3348" s="25">
        <v>167283.90000000002</v>
      </c>
      <c r="E3348" s="25">
        <v>74704.7</v>
      </c>
      <c r="F3348" s="21">
        <v>0</v>
      </c>
      <c r="G3348" s="22">
        <f t="shared" si="52"/>
        <v>92579.200000000026</v>
      </c>
      <c r="H3348" s="21">
        <v>0</v>
      </c>
      <c r="I3348" s="21">
        <v>0</v>
      </c>
    </row>
    <row r="3349" spans="1:9" ht="15" x14ac:dyDescent="0.25">
      <c r="A3349" s="24" t="s">
        <v>3660</v>
      </c>
      <c r="B3349" s="20">
        <v>0</v>
      </c>
      <c r="C3349" s="21">
        <v>0</v>
      </c>
      <c r="D3349" s="25">
        <v>120969.19999999998</v>
      </c>
      <c r="E3349" s="25">
        <v>18509.7</v>
      </c>
      <c r="F3349" s="21">
        <v>0</v>
      </c>
      <c r="G3349" s="22">
        <f t="shared" si="52"/>
        <v>102459.49999999999</v>
      </c>
      <c r="H3349" s="21">
        <v>0</v>
      </c>
      <c r="I3349" s="21">
        <v>0</v>
      </c>
    </row>
    <row r="3350" spans="1:9" ht="15" x14ac:dyDescent="0.25">
      <c r="A3350" s="24" t="s">
        <v>3682</v>
      </c>
      <c r="B3350" s="20">
        <v>0</v>
      </c>
      <c r="C3350" s="21">
        <v>0</v>
      </c>
      <c r="D3350" s="25">
        <v>110224.80000000002</v>
      </c>
      <c r="E3350" s="25">
        <v>3270.65</v>
      </c>
      <c r="F3350" s="21">
        <v>0</v>
      </c>
      <c r="G3350" s="22">
        <f t="shared" si="52"/>
        <v>106954.15000000002</v>
      </c>
      <c r="H3350" s="21">
        <v>0</v>
      </c>
      <c r="I3350" s="21">
        <v>0</v>
      </c>
    </row>
    <row r="3351" spans="1:9" ht="15" x14ac:dyDescent="0.25">
      <c r="A3351" s="24" t="s">
        <v>3683</v>
      </c>
      <c r="B3351" s="20">
        <v>0</v>
      </c>
      <c r="C3351" s="21">
        <v>0</v>
      </c>
      <c r="D3351" s="25">
        <v>57834</v>
      </c>
      <c r="E3351" s="25">
        <v>23685.899999999998</v>
      </c>
      <c r="F3351" s="21">
        <v>0</v>
      </c>
      <c r="G3351" s="22">
        <f t="shared" si="52"/>
        <v>34148.100000000006</v>
      </c>
      <c r="H3351" s="21">
        <v>0</v>
      </c>
      <c r="I3351" s="21">
        <v>0</v>
      </c>
    </row>
    <row r="3352" spans="1:9" ht="15" x14ac:dyDescent="0.25">
      <c r="A3352" s="24" t="s">
        <v>3684</v>
      </c>
      <c r="B3352" s="20">
        <v>0</v>
      </c>
      <c r="C3352" s="21">
        <v>0</v>
      </c>
      <c r="D3352" s="25">
        <v>173993.39999999997</v>
      </c>
      <c r="E3352" s="25">
        <v>41969.399999999994</v>
      </c>
      <c r="F3352" s="21">
        <v>0</v>
      </c>
      <c r="G3352" s="22">
        <f t="shared" si="52"/>
        <v>132023.99999999997</v>
      </c>
      <c r="H3352" s="21">
        <v>0</v>
      </c>
      <c r="I3352" s="21">
        <v>0</v>
      </c>
    </row>
    <row r="3353" spans="1:9" ht="15" x14ac:dyDescent="0.25">
      <c r="A3353" s="24" t="s">
        <v>3685</v>
      </c>
      <c r="B3353" s="20">
        <v>0</v>
      </c>
      <c r="C3353" s="21">
        <v>0</v>
      </c>
      <c r="D3353" s="25">
        <v>164959.20000000001</v>
      </c>
      <c r="E3353" s="25">
        <v>7401.5</v>
      </c>
      <c r="F3353" s="21">
        <v>0</v>
      </c>
      <c r="G3353" s="22">
        <f t="shared" si="52"/>
        <v>157557.70000000001</v>
      </c>
      <c r="H3353" s="21">
        <v>0</v>
      </c>
      <c r="I3353" s="21">
        <v>0</v>
      </c>
    </row>
    <row r="3354" spans="1:9" ht="15" x14ac:dyDescent="0.25">
      <c r="A3354" s="24" t="s">
        <v>3686</v>
      </c>
      <c r="B3354" s="20">
        <v>0</v>
      </c>
      <c r="C3354" s="21">
        <v>0</v>
      </c>
      <c r="D3354" s="25">
        <v>176323.77</v>
      </c>
      <c r="E3354" s="25">
        <v>28568.869999999995</v>
      </c>
      <c r="F3354" s="21">
        <v>0</v>
      </c>
      <c r="G3354" s="22">
        <f t="shared" si="52"/>
        <v>147754.9</v>
      </c>
      <c r="H3354" s="21">
        <v>0</v>
      </c>
      <c r="I3354" s="21">
        <v>0</v>
      </c>
    </row>
    <row r="3355" spans="1:9" ht="15" x14ac:dyDescent="0.25">
      <c r="A3355" s="24" t="s">
        <v>3687</v>
      </c>
      <c r="B3355" s="20">
        <v>0</v>
      </c>
      <c r="C3355" s="21">
        <v>0</v>
      </c>
      <c r="D3355" s="25">
        <v>180551.70000000004</v>
      </c>
      <c r="E3355" s="25">
        <v>65681.299999999988</v>
      </c>
      <c r="F3355" s="21">
        <v>0</v>
      </c>
      <c r="G3355" s="22">
        <f t="shared" si="52"/>
        <v>114870.40000000005</v>
      </c>
      <c r="H3355" s="21">
        <v>0</v>
      </c>
      <c r="I3355" s="21">
        <v>0</v>
      </c>
    </row>
    <row r="3356" spans="1:9" ht="15" x14ac:dyDescent="0.25">
      <c r="A3356" s="24" t="s">
        <v>3688</v>
      </c>
      <c r="B3356" s="20">
        <v>0</v>
      </c>
      <c r="C3356" s="21">
        <v>0</v>
      </c>
      <c r="D3356" s="25">
        <v>171576.69999999998</v>
      </c>
      <c r="E3356" s="25">
        <v>28809.5</v>
      </c>
      <c r="F3356" s="21">
        <v>0</v>
      </c>
      <c r="G3356" s="22">
        <f t="shared" si="52"/>
        <v>142767.19999999998</v>
      </c>
      <c r="H3356" s="21">
        <v>0</v>
      </c>
      <c r="I3356" s="21">
        <v>0</v>
      </c>
    </row>
    <row r="3357" spans="1:9" ht="15" x14ac:dyDescent="0.25">
      <c r="A3357" s="24" t="s">
        <v>3689</v>
      </c>
      <c r="B3357" s="20">
        <v>0</v>
      </c>
      <c r="C3357" s="21">
        <v>0</v>
      </c>
      <c r="D3357" s="25">
        <v>179758.19999999998</v>
      </c>
      <c r="E3357" s="25">
        <v>68038.5</v>
      </c>
      <c r="F3357" s="21">
        <v>0</v>
      </c>
      <c r="G3357" s="22">
        <f t="shared" si="52"/>
        <v>111719.69999999998</v>
      </c>
      <c r="H3357" s="21">
        <v>0</v>
      </c>
      <c r="I3357" s="21">
        <v>0</v>
      </c>
    </row>
    <row r="3358" spans="1:9" ht="15" x14ac:dyDescent="0.25">
      <c r="A3358" s="24" t="s">
        <v>3690</v>
      </c>
      <c r="B3358" s="20">
        <v>0</v>
      </c>
      <c r="C3358" s="21">
        <v>0</v>
      </c>
      <c r="D3358" s="25">
        <v>151521.29999999999</v>
      </c>
      <c r="E3358" s="25">
        <v>14128.4</v>
      </c>
      <c r="F3358" s="21">
        <v>0</v>
      </c>
      <c r="G3358" s="22">
        <f t="shared" si="52"/>
        <v>137392.9</v>
      </c>
      <c r="H3358" s="21">
        <v>0</v>
      </c>
      <c r="I3358" s="21">
        <v>0</v>
      </c>
    </row>
    <row r="3359" spans="1:9" ht="15" x14ac:dyDescent="0.25">
      <c r="A3359" s="24" t="s">
        <v>3691</v>
      </c>
      <c r="B3359" s="20">
        <v>0</v>
      </c>
      <c r="C3359" s="21">
        <v>0</v>
      </c>
      <c r="D3359" s="25">
        <v>153423.76</v>
      </c>
      <c r="E3359" s="25">
        <v>53011.490000000005</v>
      </c>
      <c r="F3359" s="21">
        <v>0</v>
      </c>
      <c r="G3359" s="22">
        <f t="shared" si="52"/>
        <v>100412.27</v>
      </c>
      <c r="H3359" s="21">
        <v>0</v>
      </c>
      <c r="I3359" s="21">
        <v>0</v>
      </c>
    </row>
    <row r="3360" spans="1:9" ht="15" x14ac:dyDescent="0.25">
      <c r="A3360" s="24" t="s">
        <v>3692</v>
      </c>
      <c r="B3360" s="20">
        <v>0</v>
      </c>
      <c r="C3360" s="21">
        <v>0</v>
      </c>
      <c r="D3360" s="25">
        <v>152163.90000000002</v>
      </c>
      <c r="E3360" s="25">
        <v>10630.2</v>
      </c>
      <c r="F3360" s="21">
        <v>0</v>
      </c>
      <c r="G3360" s="22">
        <f t="shared" si="52"/>
        <v>141533.70000000001</v>
      </c>
      <c r="H3360" s="21">
        <v>0</v>
      </c>
      <c r="I3360" s="21">
        <v>0</v>
      </c>
    </row>
    <row r="3361" spans="1:9" ht="15" x14ac:dyDescent="0.25">
      <c r="A3361" s="24" t="s">
        <v>3693</v>
      </c>
      <c r="B3361" s="20">
        <v>0</v>
      </c>
      <c r="C3361" s="21">
        <v>0</v>
      </c>
      <c r="D3361" s="25">
        <v>152919.9</v>
      </c>
      <c r="E3361" s="25">
        <v>43828.800000000003</v>
      </c>
      <c r="F3361" s="21">
        <v>0</v>
      </c>
      <c r="G3361" s="22">
        <f t="shared" si="52"/>
        <v>109091.09999999999</v>
      </c>
      <c r="H3361" s="21">
        <v>0</v>
      </c>
      <c r="I3361" s="21">
        <v>0</v>
      </c>
    </row>
    <row r="3362" spans="1:9" ht="15" x14ac:dyDescent="0.25">
      <c r="A3362" s="24" t="s">
        <v>3694</v>
      </c>
      <c r="B3362" s="20">
        <v>0</v>
      </c>
      <c r="C3362" s="21">
        <v>0</v>
      </c>
      <c r="D3362" s="25">
        <v>176011</v>
      </c>
      <c r="E3362" s="25">
        <v>49205.599999999999</v>
      </c>
      <c r="F3362" s="21">
        <v>0</v>
      </c>
      <c r="G3362" s="22">
        <f t="shared" si="52"/>
        <v>126805.4</v>
      </c>
      <c r="H3362" s="21">
        <v>0</v>
      </c>
      <c r="I3362" s="21">
        <v>0</v>
      </c>
    </row>
    <row r="3363" spans="1:9" ht="15" x14ac:dyDescent="0.25">
      <c r="A3363" s="24" t="s">
        <v>3695</v>
      </c>
      <c r="B3363" s="20">
        <v>0</v>
      </c>
      <c r="C3363" s="21">
        <v>0</v>
      </c>
      <c r="D3363" s="25">
        <v>165412.80000000005</v>
      </c>
      <c r="E3363" s="25">
        <v>61653.7</v>
      </c>
      <c r="F3363" s="21">
        <v>0</v>
      </c>
      <c r="G3363" s="22">
        <f t="shared" si="52"/>
        <v>103759.10000000005</v>
      </c>
      <c r="H3363" s="21">
        <v>0</v>
      </c>
      <c r="I3363" s="21">
        <v>0</v>
      </c>
    </row>
    <row r="3364" spans="1:9" ht="15" x14ac:dyDescent="0.25">
      <c r="A3364" s="24" t="s">
        <v>3696</v>
      </c>
      <c r="B3364" s="20">
        <v>0</v>
      </c>
      <c r="C3364" s="21">
        <v>0</v>
      </c>
      <c r="D3364" s="25">
        <v>30183.299999999996</v>
      </c>
      <c r="E3364" s="25">
        <v>375.8</v>
      </c>
      <c r="F3364" s="21">
        <v>0</v>
      </c>
      <c r="G3364" s="22">
        <f t="shared" si="52"/>
        <v>29807.499999999996</v>
      </c>
      <c r="H3364" s="21">
        <v>0</v>
      </c>
      <c r="I3364" s="21">
        <v>0</v>
      </c>
    </row>
    <row r="3365" spans="1:9" ht="15" x14ac:dyDescent="0.25">
      <c r="A3365" s="24" t="s">
        <v>3697</v>
      </c>
      <c r="B3365" s="20">
        <v>0</v>
      </c>
      <c r="C3365" s="21">
        <v>0</v>
      </c>
      <c r="D3365" s="25">
        <v>28198.800000000003</v>
      </c>
      <c r="E3365" s="25">
        <v>0</v>
      </c>
      <c r="F3365" s="21">
        <v>0</v>
      </c>
      <c r="G3365" s="22">
        <f t="shared" si="52"/>
        <v>28198.800000000003</v>
      </c>
      <c r="H3365" s="21">
        <v>0</v>
      </c>
      <c r="I3365" s="21">
        <v>0</v>
      </c>
    </row>
    <row r="3366" spans="1:9" ht="15" x14ac:dyDescent="0.25">
      <c r="A3366" s="24" t="s">
        <v>3698</v>
      </c>
      <c r="B3366" s="20">
        <v>0</v>
      </c>
      <c r="C3366" s="21">
        <v>0</v>
      </c>
      <c r="D3366" s="25">
        <v>14231.7</v>
      </c>
      <c r="E3366" s="25">
        <v>0</v>
      </c>
      <c r="F3366" s="21">
        <v>0</v>
      </c>
      <c r="G3366" s="22">
        <f t="shared" si="52"/>
        <v>14231.7</v>
      </c>
      <c r="H3366" s="21">
        <v>0</v>
      </c>
      <c r="I3366" s="21">
        <v>0</v>
      </c>
    </row>
    <row r="3367" spans="1:9" ht="15" x14ac:dyDescent="0.25">
      <c r="A3367" s="24" t="s">
        <v>3699</v>
      </c>
      <c r="B3367" s="20">
        <v>0</v>
      </c>
      <c r="C3367" s="21">
        <v>0</v>
      </c>
      <c r="D3367" s="25">
        <v>54980.100000000006</v>
      </c>
      <c r="E3367" s="25">
        <v>2600</v>
      </c>
      <c r="F3367" s="21">
        <v>0</v>
      </c>
      <c r="G3367" s="22">
        <f t="shared" si="52"/>
        <v>52380.100000000006</v>
      </c>
      <c r="H3367" s="21">
        <v>0</v>
      </c>
      <c r="I3367" s="21">
        <v>0</v>
      </c>
    </row>
    <row r="3368" spans="1:9" ht="15" x14ac:dyDescent="0.25">
      <c r="A3368" s="24" t="s">
        <v>3700</v>
      </c>
      <c r="B3368" s="20">
        <v>0</v>
      </c>
      <c r="C3368" s="21">
        <v>0</v>
      </c>
      <c r="D3368" s="25">
        <v>154469.69999999998</v>
      </c>
      <c r="E3368" s="25">
        <v>76679.100000000006</v>
      </c>
      <c r="F3368" s="21">
        <v>0</v>
      </c>
      <c r="G3368" s="22">
        <f t="shared" si="52"/>
        <v>77790.599999999977</v>
      </c>
      <c r="H3368" s="21">
        <v>0</v>
      </c>
      <c r="I3368" s="21">
        <v>0</v>
      </c>
    </row>
    <row r="3369" spans="1:9" ht="15" x14ac:dyDescent="0.25">
      <c r="A3369" s="24" t="s">
        <v>3701</v>
      </c>
      <c r="B3369" s="20">
        <v>0</v>
      </c>
      <c r="C3369" s="21">
        <v>0</v>
      </c>
      <c r="D3369" s="25">
        <v>128349.9</v>
      </c>
      <c r="E3369" s="25">
        <v>517.5</v>
      </c>
      <c r="F3369" s="21">
        <v>0</v>
      </c>
      <c r="G3369" s="22">
        <f t="shared" si="52"/>
        <v>127832.4</v>
      </c>
      <c r="H3369" s="21">
        <v>0</v>
      </c>
      <c r="I3369" s="21">
        <v>0</v>
      </c>
    </row>
    <row r="3370" spans="1:9" ht="15" x14ac:dyDescent="0.25">
      <c r="A3370" s="24" t="s">
        <v>3702</v>
      </c>
      <c r="B3370" s="20">
        <v>0</v>
      </c>
      <c r="C3370" s="21">
        <v>0</v>
      </c>
      <c r="D3370" s="25">
        <v>160272</v>
      </c>
      <c r="E3370" s="25">
        <v>75386.5</v>
      </c>
      <c r="F3370" s="21">
        <v>0</v>
      </c>
      <c r="G3370" s="22">
        <f t="shared" si="52"/>
        <v>84885.5</v>
      </c>
      <c r="H3370" s="21">
        <v>0</v>
      </c>
      <c r="I3370" s="21">
        <v>0</v>
      </c>
    </row>
    <row r="3371" spans="1:9" ht="15" x14ac:dyDescent="0.25">
      <c r="A3371" s="24" t="s">
        <v>3703</v>
      </c>
      <c r="B3371" s="20">
        <v>0</v>
      </c>
      <c r="C3371" s="21">
        <v>0</v>
      </c>
      <c r="D3371" s="25">
        <v>155320.20000000004</v>
      </c>
      <c r="E3371" s="25">
        <v>13109.2</v>
      </c>
      <c r="F3371" s="21">
        <v>0</v>
      </c>
      <c r="G3371" s="22">
        <f t="shared" si="52"/>
        <v>142211.00000000003</v>
      </c>
      <c r="H3371" s="21">
        <v>0</v>
      </c>
      <c r="I3371" s="21">
        <v>0</v>
      </c>
    </row>
    <row r="3372" spans="1:9" ht="15" x14ac:dyDescent="0.25">
      <c r="A3372" s="24" t="s">
        <v>3704</v>
      </c>
      <c r="B3372" s="20">
        <v>0</v>
      </c>
      <c r="C3372" s="21">
        <v>0</v>
      </c>
      <c r="D3372" s="25">
        <v>73010.7</v>
      </c>
      <c r="E3372" s="25">
        <v>41222.400000000001</v>
      </c>
      <c r="F3372" s="21">
        <v>0</v>
      </c>
      <c r="G3372" s="22">
        <f t="shared" si="52"/>
        <v>31788.299999999996</v>
      </c>
      <c r="H3372" s="21">
        <v>0</v>
      </c>
      <c r="I3372" s="21">
        <v>0</v>
      </c>
    </row>
    <row r="3373" spans="1:9" ht="15" x14ac:dyDescent="0.25">
      <c r="A3373" s="24" t="s">
        <v>3705</v>
      </c>
      <c r="B3373" s="20">
        <v>0</v>
      </c>
      <c r="C3373" s="21">
        <v>0</v>
      </c>
      <c r="D3373" s="25">
        <v>74239.199999999997</v>
      </c>
      <c r="E3373" s="25">
        <v>14695</v>
      </c>
      <c r="F3373" s="21">
        <v>0</v>
      </c>
      <c r="G3373" s="22">
        <f t="shared" si="52"/>
        <v>59544.2</v>
      </c>
      <c r="H3373" s="21">
        <v>0</v>
      </c>
      <c r="I3373" s="21">
        <v>0</v>
      </c>
    </row>
    <row r="3374" spans="1:9" ht="15" x14ac:dyDescent="0.25">
      <c r="A3374" s="24" t="s">
        <v>3706</v>
      </c>
      <c r="B3374" s="20">
        <v>0</v>
      </c>
      <c r="C3374" s="21">
        <v>0</v>
      </c>
      <c r="D3374" s="25">
        <v>63541.8</v>
      </c>
      <c r="E3374" s="25">
        <v>9724.1</v>
      </c>
      <c r="F3374" s="21">
        <v>0</v>
      </c>
      <c r="G3374" s="22">
        <f t="shared" si="52"/>
        <v>53817.700000000004</v>
      </c>
      <c r="H3374" s="21">
        <v>0</v>
      </c>
      <c r="I3374" s="21">
        <v>0</v>
      </c>
    </row>
    <row r="3375" spans="1:9" ht="15" x14ac:dyDescent="0.25">
      <c r="A3375" s="24" t="s">
        <v>3707</v>
      </c>
      <c r="B3375" s="20">
        <v>0</v>
      </c>
      <c r="C3375" s="21">
        <v>0</v>
      </c>
      <c r="D3375" s="25">
        <v>67756.500000000015</v>
      </c>
      <c r="E3375" s="25">
        <v>23473.1</v>
      </c>
      <c r="F3375" s="21">
        <v>0</v>
      </c>
      <c r="G3375" s="22">
        <f t="shared" si="52"/>
        <v>44283.400000000016</v>
      </c>
      <c r="H3375" s="21">
        <v>0</v>
      </c>
      <c r="I3375" s="21">
        <v>0</v>
      </c>
    </row>
    <row r="3376" spans="1:9" ht="15" x14ac:dyDescent="0.25">
      <c r="A3376" s="24" t="s">
        <v>3708</v>
      </c>
      <c r="B3376" s="20">
        <v>0</v>
      </c>
      <c r="C3376" s="21">
        <v>0</v>
      </c>
      <c r="D3376" s="25">
        <v>71082.900000000009</v>
      </c>
      <c r="E3376" s="25">
        <v>9086.5</v>
      </c>
      <c r="F3376" s="21">
        <v>0</v>
      </c>
      <c r="G3376" s="22">
        <f t="shared" si="52"/>
        <v>61996.400000000009</v>
      </c>
      <c r="H3376" s="21">
        <v>0</v>
      </c>
      <c r="I3376" s="21">
        <v>0</v>
      </c>
    </row>
    <row r="3377" spans="1:9" ht="15" x14ac:dyDescent="0.25">
      <c r="A3377" s="24" t="s">
        <v>3709</v>
      </c>
      <c r="B3377" s="20">
        <v>0</v>
      </c>
      <c r="C3377" s="21">
        <v>0</v>
      </c>
      <c r="D3377" s="25">
        <v>56076.3</v>
      </c>
      <c r="E3377" s="25">
        <v>14320.5</v>
      </c>
      <c r="F3377" s="21">
        <v>0</v>
      </c>
      <c r="G3377" s="22">
        <f t="shared" si="52"/>
        <v>41755.800000000003</v>
      </c>
      <c r="H3377" s="21">
        <v>0</v>
      </c>
      <c r="I3377" s="21">
        <v>0</v>
      </c>
    </row>
    <row r="3378" spans="1:9" ht="15" x14ac:dyDescent="0.25">
      <c r="A3378" s="24" t="s">
        <v>3710</v>
      </c>
      <c r="B3378" s="20">
        <v>0</v>
      </c>
      <c r="C3378" s="21">
        <v>0</v>
      </c>
      <c r="D3378" s="25">
        <v>76696.2</v>
      </c>
      <c r="E3378" s="25">
        <v>9815.2000000000007</v>
      </c>
      <c r="F3378" s="21">
        <v>0</v>
      </c>
      <c r="G3378" s="22">
        <f t="shared" si="52"/>
        <v>66881</v>
      </c>
      <c r="H3378" s="21">
        <v>0</v>
      </c>
      <c r="I3378" s="21">
        <v>0</v>
      </c>
    </row>
    <row r="3379" spans="1:9" ht="15" x14ac:dyDescent="0.25">
      <c r="A3379" s="24" t="s">
        <v>3711</v>
      </c>
      <c r="B3379" s="20">
        <v>0</v>
      </c>
      <c r="C3379" s="21">
        <v>0</v>
      </c>
      <c r="D3379" s="25">
        <v>66168.899999999994</v>
      </c>
      <c r="E3379" s="25">
        <v>22430.9</v>
      </c>
      <c r="F3379" s="21">
        <v>0</v>
      </c>
      <c r="G3379" s="22">
        <f t="shared" si="52"/>
        <v>43737.999999999993</v>
      </c>
      <c r="H3379" s="21">
        <v>0</v>
      </c>
      <c r="I3379" s="21">
        <v>0</v>
      </c>
    </row>
    <row r="3380" spans="1:9" ht="15" x14ac:dyDescent="0.25">
      <c r="A3380" s="24" t="s">
        <v>3712</v>
      </c>
      <c r="B3380" s="20">
        <v>0</v>
      </c>
      <c r="C3380" s="21">
        <v>0</v>
      </c>
      <c r="D3380" s="25">
        <v>60101.999999999993</v>
      </c>
      <c r="E3380" s="25">
        <v>26499.5</v>
      </c>
      <c r="F3380" s="21">
        <v>0</v>
      </c>
      <c r="G3380" s="22">
        <f t="shared" si="52"/>
        <v>33602.499999999993</v>
      </c>
      <c r="H3380" s="21">
        <v>0</v>
      </c>
      <c r="I3380" s="21">
        <v>0</v>
      </c>
    </row>
    <row r="3381" spans="1:9" ht="15" x14ac:dyDescent="0.25">
      <c r="A3381" s="24" t="s">
        <v>3713</v>
      </c>
      <c r="B3381" s="20">
        <v>0</v>
      </c>
      <c r="C3381" s="21">
        <v>0</v>
      </c>
      <c r="D3381" s="25">
        <v>118162.79999999999</v>
      </c>
      <c r="E3381" s="25">
        <v>32647.200000000001</v>
      </c>
      <c r="F3381" s="21">
        <v>0</v>
      </c>
      <c r="G3381" s="22">
        <f t="shared" si="52"/>
        <v>85515.599999999991</v>
      </c>
      <c r="H3381" s="21">
        <v>0</v>
      </c>
      <c r="I3381" s="21">
        <v>0</v>
      </c>
    </row>
    <row r="3382" spans="1:9" ht="15" x14ac:dyDescent="0.25">
      <c r="A3382" s="24" t="s">
        <v>3714</v>
      </c>
      <c r="B3382" s="20">
        <v>0</v>
      </c>
      <c r="C3382" s="21">
        <v>0</v>
      </c>
      <c r="D3382" s="25">
        <v>118540.79999999999</v>
      </c>
      <c r="E3382" s="25">
        <v>36448.800000000003</v>
      </c>
      <c r="F3382" s="21">
        <v>0</v>
      </c>
      <c r="G3382" s="22">
        <f t="shared" si="52"/>
        <v>82091.999999999985</v>
      </c>
      <c r="H3382" s="21">
        <v>0</v>
      </c>
      <c r="I3382" s="21">
        <v>0</v>
      </c>
    </row>
    <row r="3383" spans="1:9" ht="15" x14ac:dyDescent="0.25">
      <c r="A3383" s="24" t="s">
        <v>3715</v>
      </c>
      <c r="B3383" s="20">
        <v>0</v>
      </c>
      <c r="C3383" s="21">
        <v>0</v>
      </c>
      <c r="D3383" s="25">
        <v>341485.20000000007</v>
      </c>
      <c r="E3383" s="25">
        <v>90199.000000000015</v>
      </c>
      <c r="F3383" s="21">
        <v>0</v>
      </c>
      <c r="G3383" s="22">
        <f t="shared" si="52"/>
        <v>251286.20000000007</v>
      </c>
      <c r="H3383" s="21">
        <v>0</v>
      </c>
      <c r="I3383" s="21">
        <v>0</v>
      </c>
    </row>
    <row r="3384" spans="1:9" ht="15" x14ac:dyDescent="0.25">
      <c r="A3384" s="24" t="s">
        <v>3716</v>
      </c>
      <c r="B3384" s="20">
        <v>0</v>
      </c>
      <c r="C3384" s="21">
        <v>0</v>
      </c>
      <c r="D3384" s="25">
        <v>52901.100000000006</v>
      </c>
      <c r="E3384" s="25">
        <v>8631.6</v>
      </c>
      <c r="F3384" s="21">
        <v>0</v>
      </c>
      <c r="G3384" s="22">
        <f t="shared" si="52"/>
        <v>44269.500000000007</v>
      </c>
      <c r="H3384" s="21">
        <v>0</v>
      </c>
      <c r="I3384" s="21">
        <v>0</v>
      </c>
    </row>
    <row r="3385" spans="1:9" ht="15" x14ac:dyDescent="0.25">
      <c r="A3385" s="24" t="s">
        <v>3717</v>
      </c>
      <c r="B3385" s="20">
        <v>0</v>
      </c>
      <c r="C3385" s="21">
        <v>0</v>
      </c>
      <c r="D3385" s="25">
        <v>33604.199999999997</v>
      </c>
      <c r="E3385" s="25">
        <v>14090</v>
      </c>
      <c r="F3385" s="21">
        <v>0</v>
      </c>
      <c r="G3385" s="22">
        <f t="shared" si="52"/>
        <v>19514.199999999997</v>
      </c>
      <c r="H3385" s="21">
        <v>0</v>
      </c>
      <c r="I3385" s="21">
        <v>0</v>
      </c>
    </row>
    <row r="3386" spans="1:9" ht="15" x14ac:dyDescent="0.25">
      <c r="A3386" s="24" t="s">
        <v>3718</v>
      </c>
      <c r="B3386" s="20">
        <v>0</v>
      </c>
      <c r="C3386" s="21">
        <v>0</v>
      </c>
      <c r="D3386" s="25">
        <v>160461</v>
      </c>
      <c r="E3386" s="25">
        <v>56007.5</v>
      </c>
      <c r="F3386" s="21">
        <v>0</v>
      </c>
      <c r="G3386" s="22">
        <f t="shared" si="52"/>
        <v>104453.5</v>
      </c>
      <c r="H3386" s="21">
        <v>0</v>
      </c>
      <c r="I3386" s="21">
        <v>0</v>
      </c>
    </row>
    <row r="3387" spans="1:9" ht="15" x14ac:dyDescent="0.25">
      <c r="A3387" s="24" t="s">
        <v>3719</v>
      </c>
      <c r="B3387" s="20">
        <v>0</v>
      </c>
      <c r="C3387" s="21">
        <v>0</v>
      </c>
      <c r="D3387" s="25">
        <v>165715.19999999998</v>
      </c>
      <c r="E3387" s="25">
        <v>93602.499999999985</v>
      </c>
      <c r="F3387" s="21">
        <v>0</v>
      </c>
      <c r="G3387" s="22">
        <f t="shared" si="52"/>
        <v>72112.7</v>
      </c>
      <c r="H3387" s="21">
        <v>0</v>
      </c>
      <c r="I3387" s="21">
        <v>0</v>
      </c>
    </row>
    <row r="3388" spans="1:9" ht="15" x14ac:dyDescent="0.25">
      <c r="A3388" s="24" t="s">
        <v>3720</v>
      </c>
      <c r="B3388" s="20">
        <v>0</v>
      </c>
      <c r="C3388" s="21">
        <v>0</v>
      </c>
      <c r="D3388" s="25">
        <v>140691.59999999998</v>
      </c>
      <c r="E3388" s="25">
        <v>81640.599999999991</v>
      </c>
      <c r="F3388" s="21">
        <v>0</v>
      </c>
      <c r="G3388" s="22">
        <f t="shared" si="52"/>
        <v>59050.999999999985</v>
      </c>
      <c r="H3388" s="21">
        <v>0</v>
      </c>
      <c r="I3388" s="21">
        <v>0</v>
      </c>
    </row>
    <row r="3389" spans="1:9" ht="15" x14ac:dyDescent="0.25">
      <c r="A3389" s="24" t="s">
        <v>3721</v>
      </c>
      <c r="B3389" s="20">
        <v>0</v>
      </c>
      <c r="C3389" s="21">
        <v>0</v>
      </c>
      <c r="D3389" s="25">
        <v>181175.4</v>
      </c>
      <c r="E3389" s="25">
        <v>111120.3</v>
      </c>
      <c r="F3389" s="21">
        <v>0</v>
      </c>
      <c r="G3389" s="22">
        <f t="shared" si="52"/>
        <v>70055.099999999991</v>
      </c>
      <c r="H3389" s="21">
        <v>0</v>
      </c>
      <c r="I3389" s="21">
        <v>0</v>
      </c>
    </row>
    <row r="3390" spans="1:9" ht="15" x14ac:dyDescent="0.25">
      <c r="A3390" s="24" t="s">
        <v>3722</v>
      </c>
      <c r="B3390" s="20">
        <v>0</v>
      </c>
      <c r="C3390" s="21">
        <v>0</v>
      </c>
      <c r="D3390" s="25">
        <v>200207.69999999995</v>
      </c>
      <c r="E3390" s="25">
        <v>45043.9</v>
      </c>
      <c r="F3390" s="21">
        <v>0</v>
      </c>
      <c r="G3390" s="22">
        <f t="shared" si="52"/>
        <v>155163.79999999996</v>
      </c>
      <c r="H3390" s="21">
        <v>0</v>
      </c>
      <c r="I3390" s="21">
        <v>0</v>
      </c>
    </row>
    <row r="3391" spans="1:9" ht="15" x14ac:dyDescent="0.25">
      <c r="A3391" s="24" t="s">
        <v>3723</v>
      </c>
      <c r="B3391" s="20">
        <v>0</v>
      </c>
      <c r="C3391" s="21">
        <v>0</v>
      </c>
      <c r="D3391" s="25">
        <v>121961.70000000001</v>
      </c>
      <c r="E3391" s="25">
        <v>28941.4</v>
      </c>
      <c r="F3391" s="21">
        <v>0</v>
      </c>
      <c r="G3391" s="22">
        <f t="shared" si="52"/>
        <v>93020.300000000017</v>
      </c>
      <c r="H3391" s="21">
        <v>0</v>
      </c>
      <c r="I3391" s="21">
        <v>0</v>
      </c>
    </row>
    <row r="3392" spans="1:9" ht="15" x14ac:dyDescent="0.25">
      <c r="A3392" s="24" t="s">
        <v>3724</v>
      </c>
      <c r="B3392" s="20">
        <v>0</v>
      </c>
      <c r="C3392" s="21">
        <v>0</v>
      </c>
      <c r="D3392" s="25">
        <v>137648.70000000001</v>
      </c>
      <c r="E3392" s="25">
        <v>36677.5</v>
      </c>
      <c r="F3392" s="21">
        <v>0</v>
      </c>
      <c r="G3392" s="22">
        <f t="shared" si="52"/>
        <v>100971.20000000001</v>
      </c>
      <c r="H3392" s="21">
        <v>0</v>
      </c>
      <c r="I3392" s="21">
        <v>0</v>
      </c>
    </row>
    <row r="3393" spans="1:9" ht="15" x14ac:dyDescent="0.25">
      <c r="A3393" s="24" t="s">
        <v>3725</v>
      </c>
      <c r="B3393" s="20">
        <v>0</v>
      </c>
      <c r="C3393" s="21">
        <v>0</v>
      </c>
      <c r="D3393" s="25">
        <v>179228.69999999998</v>
      </c>
      <c r="E3393" s="25">
        <v>21471.599999999999</v>
      </c>
      <c r="F3393" s="21">
        <v>0</v>
      </c>
      <c r="G3393" s="22">
        <f t="shared" si="52"/>
        <v>157757.09999999998</v>
      </c>
      <c r="H3393" s="21">
        <v>0</v>
      </c>
      <c r="I3393" s="21">
        <v>0</v>
      </c>
    </row>
    <row r="3394" spans="1:9" ht="15" x14ac:dyDescent="0.25">
      <c r="A3394" s="24" t="s">
        <v>3726</v>
      </c>
      <c r="B3394" s="20">
        <v>0</v>
      </c>
      <c r="C3394" s="21">
        <v>0</v>
      </c>
      <c r="D3394" s="25">
        <v>179172.00000000003</v>
      </c>
      <c r="E3394" s="25">
        <v>49553.7</v>
      </c>
      <c r="F3394" s="21">
        <v>0</v>
      </c>
      <c r="G3394" s="22">
        <f t="shared" si="52"/>
        <v>129618.30000000003</v>
      </c>
      <c r="H3394" s="21">
        <v>0</v>
      </c>
      <c r="I3394" s="21">
        <v>0</v>
      </c>
    </row>
    <row r="3395" spans="1:9" ht="15" x14ac:dyDescent="0.25">
      <c r="A3395" s="24" t="s">
        <v>3727</v>
      </c>
      <c r="B3395" s="20">
        <v>0</v>
      </c>
      <c r="C3395" s="21">
        <v>0</v>
      </c>
      <c r="D3395" s="25">
        <v>183636.9</v>
      </c>
      <c r="E3395" s="25">
        <v>78448.600000000006</v>
      </c>
      <c r="F3395" s="21">
        <v>0</v>
      </c>
      <c r="G3395" s="22">
        <f t="shared" ref="G3395:G3458" si="53">D3395-E3395</f>
        <v>105188.29999999999</v>
      </c>
      <c r="H3395" s="21">
        <v>0</v>
      </c>
      <c r="I3395" s="21">
        <v>0</v>
      </c>
    </row>
    <row r="3396" spans="1:9" ht="15" x14ac:dyDescent="0.25">
      <c r="A3396" s="24" t="s">
        <v>3728</v>
      </c>
      <c r="B3396" s="20">
        <v>0</v>
      </c>
      <c r="C3396" s="21">
        <v>0</v>
      </c>
      <c r="D3396" s="25">
        <v>250273.80000000002</v>
      </c>
      <c r="E3396" s="25">
        <v>180282.2</v>
      </c>
      <c r="F3396" s="21">
        <v>0</v>
      </c>
      <c r="G3396" s="22">
        <f t="shared" si="53"/>
        <v>69991.600000000006</v>
      </c>
      <c r="H3396" s="21">
        <v>0</v>
      </c>
      <c r="I3396" s="21">
        <v>0</v>
      </c>
    </row>
    <row r="3397" spans="1:9" ht="15" x14ac:dyDescent="0.25">
      <c r="A3397" s="24" t="s">
        <v>3729</v>
      </c>
      <c r="B3397" s="20">
        <v>0</v>
      </c>
      <c r="C3397" s="21">
        <v>0</v>
      </c>
      <c r="D3397" s="25">
        <v>120393.00000000001</v>
      </c>
      <c r="E3397" s="25">
        <v>56485.3</v>
      </c>
      <c r="F3397" s="21">
        <v>0</v>
      </c>
      <c r="G3397" s="22">
        <f t="shared" si="53"/>
        <v>63907.700000000012</v>
      </c>
      <c r="H3397" s="21">
        <v>0</v>
      </c>
      <c r="I3397" s="21">
        <v>0</v>
      </c>
    </row>
    <row r="3398" spans="1:9" ht="15" x14ac:dyDescent="0.25">
      <c r="A3398" s="24" t="s">
        <v>3730</v>
      </c>
      <c r="B3398" s="20">
        <v>0</v>
      </c>
      <c r="C3398" s="21">
        <v>0</v>
      </c>
      <c r="D3398" s="25">
        <v>74598.3</v>
      </c>
      <c r="E3398" s="25">
        <v>30792.199999999997</v>
      </c>
      <c r="F3398" s="21">
        <v>0</v>
      </c>
      <c r="G3398" s="22">
        <f t="shared" si="53"/>
        <v>43806.100000000006</v>
      </c>
      <c r="H3398" s="21">
        <v>0</v>
      </c>
      <c r="I3398" s="21">
        <v>0</v>
      </c>
    </row>
    <row r="3399" spans="1:9" ht="15" x14ac:dyDescent="0.25">
      <c r="A3399" s="24" t="s">
        <v>3731</v>
      </c>
      <c r="B3399" s="20">
        <v>0</v>
      </c>
      <c r="C3399" s="21">
        <v>0</v>
      </c>
      <c r="D3399" s="25">
        <v>50935.500000000007</v>
      </c>
      <c r="E3399" s="25">
        <v>2256</v>
      </c>
      <c r="F3399" s="21">
        <v>0</v>
      </c>
      <c r="G3399" s="22">
        <f t="shared" si="53"/>
        <v>48679.500000000007</v>
      </c>
      <c r="H3399" s="21">
        <v>0</v>
      </c>
      <c r="I3399" s="21">
        <v>0</v>
      </c>
    </row>
    <row r="3400" spans="1:9" ht="15" x14ac:dyDescent="0.25">
      <c r="A3400" s="24" t="s">
        <v>3732</v>
      </c>
      <c r="B3400" s="20">
        <v>0</v>
      </c>
      <c r="C3400" s="21">
        <v>0</v>
      </c>
      <c r="D3400" s="25">
        <v>54243</v>
      </c>
      <c r="E3400" s="25">
        <v>20265.400000000001</v>
      </c>
      <c r="F3400" s="21">
        <v>0</v>
      </c>
      <c r="G3400" s="22">
        <f t="shared" si="53"/>
        <v>33977.599999999999</v>
      </c>
      <c r="H3400" s="21">
        <v>0</v>
      </c>
      <c r="I3400" s="21">
        <v>0</v>
      </c>
    </row>
    <row r="3401" spans="1:9" ht="15" x14ac:dyDescent="0.25">
      <c r="A3401" s="24" t="s">
        <v>3733</v>
      </c>
      <c r="B3401" s="20">
        <v>0</v>
      </c>
      <c r="C3401" s="21">
        <v>0</v>
      </c>
      <c r="D3401" s="25">
        <v>62426.7</v>
      </c>
      <c r="E3401" s="25">
        <v>19474.900000000001</v>
      </c>
      <c r="F3401" s="21">
        <v>0</v>
      </c>
      <c r="G3401" s="22">
        <f t="shared" si="53"/>
        <v>42951.799999999996</v>
      </c>
      <c r="H3401" s="21">
        <v>0</v>
      </c>
      <c r="I3401" s="21">
        <v>0</v>
      </c>
    </row>
    <row r="3402" spans="1:9" ht="15" x14ac:dyDescent="0.25">
      <c r="A3402" s="24" t="s">
        <v>3734</v>
      </c>
      <c r="B3402" s="20">
        <v>0</v>
      </c>
      <c r="C3402" s="21">
        <v>0</v>
      </c>
      <c r="D3402" s="25">
        <v>63315</v>
      </c>
      <c r="E3402" s="25">
        <v>31728</v>
      </c>
      <c r="F3402" s="21">
        <v>0</v>
      </c>
      <c r="G3402" s="22">
        <f t="shared" si="53"/>
        <v>31587</v>
      </c>
      <c r="H3402" s="21">
        <v>0</v>
      </c>
      <c r="I3402" s="21">
        <v>0</v>
      </c>
    </row>
    <row r="3403" spans="1:9" ht="15" x14ac:dyDescent="0.25">
      <c r="A3403" s="24" t="s">
        <v>1136</v>
      </c>
      <c r="B3403" s="20">
        <v>0</v>
      </c>
      <c r="C3403" s="21">
        <v>0</v>
      </c>
      <c r="D3403" s="25">
        <v>61538.400000000001</v>
      </c>
      <c r="E3403" s="25">
        <v>0</v>
      </c>
      <c r="F3403" s="21">
        <v>0</v>
      </c>
      <c r="G3403" s="22">
        <f t="shared" si="53"/>
        <v>61538.400000000001</v>
      </c>
      <c r="H3403" s="21">
        <v>0</v>
      </c>
      <c r="I3403" s="21">
        <v>0</v>
      </c>
    </row>
    <row r="3404" spans="1:9" ht="15" x14ac:dyDescent="0.25">
      <c r="A3404" s="24" t="s">
        <v>3735</v>
      </c>
      <c r="B3404" s="20">
        <v>0</v>
      </c>
      <c r="C3404" s="21">
        <v>0</v>
      </c>
      <c r="D3404" s="25">
        <v>37856.700000000004</v>
      </c>
      <c r="E3404" s="25">
        <v>0</v>
      </c>
      <c r="F3404" s="21">
        <v>0</v>
      </c>
      <c r="G3404" s="22">
        <f t="shared" si="53"/>
        <v>37856.700000000004</v>
      </c>
      <c r="H3404" s="21">
        <v>0</v>
      </c>
      <c r="I3404" s="21">
        <v>0</v>
      </c>
    </row>
    <row r="3405" spans="1:9" ht="15" x14ac:dyDescent="0.25">
      <c r="A3405" s="24" t="s">
        <v>3736</v>
      </c>
      <c r="B3405" s="20">
        <v>0</v>
      </c>
      <c r="C3405" s="21">
        <v>0</v>
      </c>
      <c r="D3405" s="25">
        <v>53392.5</v>
      </c>
      <c r="E3405" s="25">
        <v>4462.5</v>
      </c>
      <c r="F3405" s="21">
        <v>0</v>
      </c>
      <c r="G3405" s="22">
        <f t="shared" si="53"/>
        <v>48930</v>
      </c>
      <c r="H3405" s="21">
        <v>0</v>
      </c>
      <c r="I3405" s="21">
        <v>0</v>
      </c>
    </row>
    <row r="3406" spans="1:9" ht="15" x14ac:dyDescent="0.25">
      <c r="A3406" s="24" t="s">
        <v>3450</v>
      </c>
      <c r="B3406" s="20">
        <v>0</v>
      </c>
      <c r="C3406" s="21">
        <v>0</v>
      </c>
      <c r="D3406" s="25">
        <v>50727.6</v>
      </c>
      <c r="E3406" s="25">
        <v>22969.5</v>
      </c>
      <c r="F3406" s="21">
        <v>0</v>
      </c>
      <c r="G3406" s="22">
        <f t="shared" si="53"/>
        <v>27758.1</v>
      </c>
      <c r="H3406" s="21">
        <v>0</v>
      </c>
      <c r="I3406" s="21">
        <v>0</v>
      </c>
    </row>
    <row r="3407" spans="1:9" ht="15" x14ac:dyDescent="0.25">
      <c r="A3407" s="24" t="s">
        <v>3737</v>
      </c>
      <c r="B3407" s="20">
        <v>0</v>
      </c>
      <c r="C3407" s="21">
        <v>0</v>
      </c>
      <c r="D3407" s="25">
        <v>66906</v>
      </c>
      <c r="E3407" s="25">
        <v>20054</v>
      </c>
      <c r="F3407" s="21">
        <v>0</v>
      </c>
      <c r="G3407" s="22">
        <f t="shared" si="53"/>
        <v>46852</v>
      </c>
      <c r="H3407" s="21">
        <v>0</v>
      </c>
      <c r="I3407" s="21">
        <v>0</v>
      </c>
    </row>
    <row r="3408" spans="1:9" ht="15" x14ac:dyDescent="0.25">
      <c r="A3408" s="24" t="s">
        <v>3738</v>
      </c>
      <c r="B3408" s="20">
        <v>0</v>
      </c>
      <c r="C3408" s="21">
        <v>0</v>
      </c>
      <c r="D3408" s="25">
        <v>54810.000000000007</v>
      </c>
      <c r="E3408" s="25">
        <v>22912.1</v>
      </c>
      <c r="F3408" s="21">
        <v>0</v>
      </c>
      <c r="G3408" s="22">
        <f t="shared" si="53"/>
        <v>31897.900000000009</v>
      </c>
      <c r="H3408" s="21">
        <v>0</v>
      </c>
      <c r="I3408" s="21">
        <v>0</v>
      </c>
    </row>
    <row r="3409" spans="1:9" ht="15" x14ac:dyDescent="0.25">
      <c r="A3409" s="24" t="s">
        <v>3739</v>
      </c>
      <c r="B3409" s="20">
        <v>0</v>
      </c>
      <c r="C3409" s="21">
        <v>0</v>
      </c>
      <c r="D3409" s="25">
        <v>11661.3</v>
      </c>
      <c r="E3409" s="25">
        <v>0</v>
      </c>
      <c r="F3409" s="21">
        <v>0</v>
      </c>
      <c r="G3409" s="22">
        <f t="shared" si="53"/>
        <v>11661.3</v>
      </c>
      <c r="H3409" s="21">
        <v>0</v>
      </c>
      <c r="I3409" s="21">
        <v>0</v>
      </c>
    </row>
    <row r="3410" spans="1:9" ht="15" x14ac:dyDescent="0.25">
      <c r="A3410" s="24" t="s">
        <v>3740</v>
      </c>
      <c r="B3410" s="20">
        <v>0</v>
      </c>
      <c r="C3410" s="21">
        <v>0</v>
      </c>
      <c r="D3410" s="25">
        <v>523677.4200000001</v>
      </c>
      <c r="E3410" s="25">
        <v>167780.82000000004</v>
      </c>
      <c r="F3410" s="21">
        <v>0</v>
      </c>
      <c r="G3410" s="22">
        <f t="shared" si="53"/>
        <v>355896.60000000009</v>
      </c>
      <c r="H3410" s="21">
        <v>0</v>
      </c>
      <c r="I3410" s="21">
        <v>0</v>
      </c>
    </row>
    <row r="3411" spans="1:9" ht="15" x14ac:dyDescent="0.25">
      <c r="A3411" s="24" t="s">
        <v>3741</v>
      </c>
      <c r="B3411" s="20">
        <v>0</v>
      </c>
      <c r="C3411" s="21">
        <v>0</v>
      </c>
      <c r="D3411" s="25">
        <v>481507.9</v>
      </c>
      <c r="E3411" s="25">
        <v>295901.40000000002</v>
      </c>
      <c r="F3411" s="21">
        <v>0</v>
      </c>
      <c r="G3411" s="22">
        <f t="shared" si="53"/>
        <v>185606.5</v>
      </c>
      <c r="H3411" s="21">
        <v>0</v>
      </c>
      <c r="I3411" s="21">
        <v>0</v>
      </c>
    </row>
    <row r="3412" spans="1:9" ht="15" x14ac:dyDescent="0.25">
      <c r="A3412" s="24" t="s">
        <v>3742</v>
      </c>
      <c r="B3412" s="20">
        <v>0</v>
      </c>
      <c r="C3412" s="21">
        <v>0</v>
      </c>
      <c r="D3412" s="25">
        <v>240710.39999999997</v>
      </c>
      <c r="E3412" s="25">
        <v>94545.2</v>
      </c>
      <c r="F3412" s="21">
        <v>0</v>
      </c>
      <c r="G3412" s="22">
        <f t="shared" si="53"/>
        <v>146165.19999999995</v>
      </c>
      <c r="H3412" s="21">
        <v>0</v>
      </c>
      <c r="I3412" s="21">
        <v>0</v>
      </c>
    </row>
    <row r="3413" spans="1:9" ht="15" x14ac:dyDescent="0.25">
      <c r="A3413" s="24" t="s">
        <v>3743</v>
      </c>
      <c r="B3413" s="20">
        <v>0</v>
      </c>
      <c r="C3413" s="21">
        <v>0</v>
      </c>
      <c r="D3413" s="25">
        <v>740837.40000000049</v>
      </c>
      <c r="E3413" s="25">
        <v>396461.4</v>
      </c>
      <c r="F3413" s="21">
        <v>0</v>
      </c>
      <c r="G3413" s="22">
        <f t="shared" si="53"/>
        <v>344376.00000000047</v>
      </c>
      <c r="H3413" s="21">
        <v>0</v>
      </c>
      <c r="I3413" s="21">
        <v>0</v>
      </c>
    </row>
    <row r="3414" spans="1:9" ht="15" x14ac:dyDescent="0.25">
      <c r="A3414" s="24" t="s">
        <v>3744</v>
      </c>
      <c r="B3414" s="20">
        <v>0</v>
      </c>
      <c r="C3414" s="21">
        <v>0</v>
      </c>
      <c r="D3414" s="25">
        <v>1576539.52</v>
      </c>
      <c r="E3414" s="25">
        <v>724924.4</v>
      </c>
      <c r="F3414" s="21">
        <v>0</v>
      </c>
      <c r="G3414" s="22">
        <f t="shared" si="53"/>
        <v>851615.12</v>
      </c>
      <c r="H3414" s="21">
        <v>0</v>
      </c>
      <c r="I3414" s="21">
        <v>0</v>
      </c>
    </row>
    <row r="3415" spans="1:9" ht="15" x14ac:dyDescent="0.25">
      <c r="A3415" s="24" t="s">
        <v>3745</v>
      </c>
      <c r="B3415" s="20">
        <v>0</v>
      </c>
      <c r="C3415" s="21">
        <v>0</v>
      </c>
      <c r="D3415" s="25">
        <v>977041.16999999958</v>
      </c>
      <c r="E3415" s="25">
        <v>537238.22000000009</v>
      </c>
      <c r="F3415" s="21">
        <v>0</v>
      </c>
      <c r="G3415" s="22">
        <f t="shared" si="53"/>
        <v>439802.94999999949</v>
      </c>
      <c r="H3415" s="21">
        <v>0</v>
      </c>
      <c r="I3415" s="21">
        <v>0</v>
      </c>
    </row>
    <row r="3416" spans="1:9" ht="15" x14ac:dyDescent="0.25">
      <c r="A3416" s="24" t="s">
        <v>3746</v>
      </c>
      <c r="B3416" s="20">
        <v>0</v>
      </c>
      <c r="C3416" s="21">
        <v>0</v>
      </c>
      <c r="D3416" s="25">
        <v>741314.70000000007</v>
      </c>
      <c r="E3416" s="25">
        <v>410357.59999999992</v>
      </c>
      <c r="F3416" s="21">
        <v>0</v>
      </c>
      <c r="G3416" s="22">
        <f t="shared" si="53"/>
        <v>330957.10000000015</v>
      </c>
      <c r="H3416" s="21">
        <v>0</v>
      </c>
      <c r="I3416" s="21">
        <v>0</v>
      </c>
    </row>
    <row r="3417" spans="1:9" ht="15" x14ac:dyDescent="0.25">
      <c r="A3417" s="24" t="s">
        <v>3747</v>
      </c>
      <c r="B3417" s="20">
        <v>0</v>
      </c>
      <c r="C3417" s="21">
        <v>0</v>
      </c>
      <c r="D3417" s="25">
        <v>1365649.9000000006</v>
      </c>
      <c r="E3417" s="25">
        <v>580652</v>
      </c>
      <c r="F3417" s="21">
        <v>0</v>
      </c>
      <c r="G3417" s="22">
        <f t="shared" si="53"/>
        <v>784997.90000000061</v>
      </c>
      <c r="H3417" s="21">
        <v>0</v>
      </c>
      <c r="I3417" s="21">
        <v>0</v>
      </c>
    </row>
    <row r="3418" spans="1:9" ht="15" x14ac:dyDescent="0.25">
      <c r="A3418" s="24" t="s">
        <v>3748</v>
      </c>
      <c r="B3418" s="20">
        <v>0</v>
      </c>
      <c r="C3418" s="21">
        <v>0</v>
      </c>
      <c r="D3418" s="25">
        <v>58533.3</v>
      </c>
      <c r="E3418" s="25">
        <v>17427.400000000001</v>
      </c>
      <c r="F3418" s="21">
        <v>0</v>
      </c>
      <c r="G3418" s="22">
        <f t="shared" si="53"/>
        <v>41105.9</v>
      </c>
      <c r="H3418" s="21">
        <v>0</v>
      </c>
      <c r="I3418" s="21">
        <v>0</v>
      </c>
    </row>
    <row r="3419" spans="1:9" ht="15" x14ac:dyDescent="0.25">
      <c r="A3419" s="24" t="s">
        <v>3749</v>
      </c>
      <c r="B3419" s="20">
        <v>0</v>
      </c>
      <c r="C3419" s="21">
        <v>0</v>
      </c>
      <c r="D3419" s="25">
        <v>68985</v>
      </c>
      <c r="E3419" s="25">
        <v>32446.400000000001</v>
      </c>
      <c r="F3419" s="21">
        <v>0</v>
      </c>
      <c r="G3419" s="22">
        <f t="shared" si="53"/>
        <v>36538.6</v>
      </c>
      <c r="H3419" s="21">
        <v>0</v>
      </c>
      <c r="I3419" s="21">
        <v>0</v>
      </c>
    </row>
    <row r="3420" spans="1:9" ht="15" x14ac:dyDescent="0.25">
      <c r="A3420" s="24" t="s">
        <v>3750</v>
      </c>
      <c r="B3420" s="20">
        <v>0</v>
      </c>
      <c r="C3420" s="21">
        <v>0</v>
      </c>
      <c r="D3420" s="25">
        <v>343397.87999999995</v>
      </c>
      <c r="E3420" s="25">
        <v>139873.07999999999</v>
      </c>
      <c r="F3420" s="21">
        <v>0</v>
      </c>
      <c r="G3420" s="22">
        <f t="shared" si="53"/>
        <v>203524.79999999996</v>
      </c>
      <c r="H3420" s="21">
        <v>0</v>
      </c>
      <c r="I3420" s="21">
        <v>0</v>
      </c>
    </row>
    <row r="3421" spans="1:9" ht="15" x14ac:dyDescent="0.25">
      <c r="A3421" s="24" t="s">
        <v>3751</v>
      </c>
      <c r="B3421" s="20">
        <v>0</v>
      </c>
      <c r="C3421" s="21">
        <v>0</v>
      </c>
      <c r="D3421" s="25">
        <v>382384.80000000005</v>
      </c>
      <c r="E3421" s="25">
        <v>246596.10000000003</v>
      </c>
      <c r="F3421" s="21">
        <v>0</v>
      </c>
      <c r="G3421" s="22">
        <f t="shared" si="53"/>
        <v>135788.70000000001</v>
      </c>
      <c r="H3421" s="21">
        <v>0</v>
      </c>
      <c r="I3421" s="21">
        <v>0</v>
      </c>
    </row>
    <row r="3422" spans="1:9" ht="15" x14ac:dyDescent="0.25">
      <c r="A3422" s="24" t="s">
        <v>3752</v>
      </c>
      <c r="B3422" s="20">
        <v>0</v>
      </c>
      <c r="C3422" s="21">
        <v>0</v>
      </c>
      <c r="D3422" s="25">
        <v>368757.9</v>
      </c>
      <c r="E3422" s="25">
        <v>87182.399999999994</v>
      </c>
      <c r="F3422" s="21">
        <v>0</v>
      </c>
      <c r="G3422" s="22">
        <f t="shared" si="53"/>
        <v>281575.5</v>
      </c>
      <c r="H3422" s="21">
        <v>0</v>
      </c>
      <c r="I3422" s="21">
        <v>0</v>
      </c>
    </row>
    <row r="3423" spans="1:9" ht="15" x14ac:dyDescent="0.25">
      <c r="A3423" s="24" t="s">
        <v>3753</v>
      </c>
      <c r="B3423" s="20">
        <v>0</v>
      </c>
      <c r="C3423" s="21">
        <v>0</v>
      </c>
      <c r="D3423" s="25">
        <v>79795.799999999988</v>
      </c>
      <c r="E3423" s="25">
        <v>48369.7</v>
      </c>
      <c r="F3423" s="21">
        <v>0</v>
      </c>
      <c r="G3423" s="22">
        <f t="shared" si="53"/>
        <v>31426.099999999991</v>
      </c>
      <c r="H3423" s="21">
        <v>0</v>
      </c>
      <c r="I3423" s="21">
        <v>0</v>
      </c>
    </row>
    <row r="3424" spans="1:9" ht="15" x14ac:dyDescent="0.25">
      <c r="A3424" s="24" t="s">
        <v>3754</v>
      </c>
      <c r="B3424" s="20">
        <v>0</v>
      </c>
      <c r="C3424" s="21">
        <v>0</v>
      </c>
      <c r="D3424" s="25">
        <v>82347.3</v>
      </c>
      <c r="E3424" s="25">
        <v>82347.3</v>
      </c>
      <c r="F3424" s="21">
        <v>0</v>
      </c>
      <c r="G3424" s="22">
        <f t="shared" si="53"/>
        <v>0</v>
      </c>
      <c r="H3424" s="21">
        <v>0</v>
      </c>
      <c r="I3424" s="21">
        <v>0</v>
      </c>
    </row>
    <row r="3425" spans="1:9" ht="15" x14ac:dyDescent="0.25">
      <c r="A3425" s="24" t="s">
        <v>3755</v>
      </c>
      <c r="B3425" s="20">
        <v>0</v>
      </c>
      <c r="C3425" s="21">
        <v>0</v>
      </c>
      <c r="D3425" s="25">
        <v>86524.200000000012</v>
      </c>
      <c r="E3425" s="25">
        <v>67400.400000000009</v>
      </c>
      <c r="F3425" s="21">
        <v>0</v>
      </c>
      <c r="G3425" s="22">
        <f t="shared" si="53"/>
        <v>19123.800000000003</v>
      </c>
      <c r="H3425" s="21">
        <v>0</v>
      </c>
      <c r="I3425" s="21">
        <v>0</v>
      </c>
    </row>
    <row r="3426" spans="1:9" ht="15" x14ac:dyDescent="0.25">
      <c r="A3426" s="24" t="s">
        <v>3204</v>
      </c>
      <c r="B3426" s="20">
        <v>0</v>
      </c>
      <c r="C3426" s="21">
        <v>0</v>
      </c>
      <c r="D3426" s="25">
        <v>164284.47</v>
      </c>
      <c r="E3426" s="25">
        <v>85869.52</v>
      </c>
      <c r="F3426" s="21">
        <v>0</v>
      </c>
      <c r="G3426" s="22">
        <f t="shared" si="53"/>
        <v>78414.95</v>
      </c>
      <c r="H3426" s="21">
        <v>0</v>
      </c>
      <c r="I3426" s="21">
        <v>0</v>
      </c>
    </row>
    <row r="3427" spans="1:9" ht="15" x14ac:dyDescent="0.25">
      <c r="A3427" s="24" t="s">
        <v>3756</v>
      </c>
      <c r="B3427" s="20">
        <v>0</v>
      </c>
      <c r="C3427" s="21">
        <v>0</v>
      </c>
      <c r="D3427" s="25">
        <v>96881.400000000009</v>
      </c>
      <c r="E3427" s="25">
        <v>27706.499999999996</v>
      </c>
      <c r="F3427" s="21">
        <v>0</v>
      </c>
      <c r="G3427" s="22">
        <f t="shared" si="53"/>
        <v>69174.900000000009</v>
      </c>
      <c r="H3427" s="21">
        <v>0</v>
      </c>
      <c r="I3427" s="21">
        <v>0</v>
      </c>
    </row>
    <row r="3428" spans="1:9" ht="15" x14ac:dyDescent="0.25">
      <c r="A3428" s="24" t="s">
        <v>3757</v>
      </c>
      <c r="B3428" s="20">
        <v>0</v>
      </c>
      <c r="C3428" s="21">
        <v>0</v>
      </c>
      <c r="D3428" s="25">
        <v>141939</v>
      </c>
      <c r="E3428" s="25">
        <v>38085.999999999993</v>
      </c>
      <c r="F3428" s="21">
        <v>0</v>
      </c>
      <c r="G3428" s="22">
        <f t="shared" si="53"/>
        <v>103853</v>
      </c>
      <c r="H3428" s="21">
        <v>0</v>
      </c>
      <c r="I3428" s="21">
        <v>0</v>
      </c>
    </row>
    <row r="3429" spans="1:9" ht="15" x14ac:dyDescent="0.25">
      <c r="A3429" s="24" t="s">
        <v>3758</v>
      </c>
      <c r="B3429" s="20">
        <v>0</v>
      </c>
      <c r="C3429" s="21">
        <v>0</v>
      </c>
      <c r="D3429" s="25">
        <v>123719.4</v>
      </c>
      <c r="E3429" s="25">
        <v>81821</v>
      </c>
      <c r="F3429" s="21">
        <v>0</v>
      </c>
      <c r="G3429" s="22">
        <f t="shared" si="53"/>
        <v>41898.399999999994</v>
      </c>
      <c r="H3429" s="21">
        <v>0</v>
      </c>
      <c r="I3429" s="21">
        <v>0</v>
      </c>
    </row>
    <row r="3430" spans="1:9" ht="15" x14ac:dyDescent="0.25">
      <c r="A3430" s="24" t="s">
        <v>3759</v>
      </c>
      <c r="B3430" s="20">
        <v>0</v>
      </c>
      <c r="C3430" s="21">
        <v>0</v>
      </c>
      <c r="D3430" s="25">
        <v>161235.9</v>
      </c>
      <c r="E3430" s="25">
        <v>49456.5</v>
      </c>
      <c r="F3430" s="21">
        <v>0</v>
      </c>
      <c r="G3430" s="22">
        <f t="shared" si="53"/>
        <v>111779.4</v>
      </c>
      <c r="H3430" s="21">
        <v>0</v>
      </c>
      <c r="I3430" s="21">
        <v>0</v>
      </c>
    </row>
    <row r="3431" spans="1:9" ht="15" x14ac:dyDescent="0.25">
      <c r="A3431" s="24" t="s">
        <v>3760</v>
      </c>
      <c r="B3431" s="20">
        <v>0</v>
      </c>
      <c r="C3431" s="21">
        <v>0</v>
      </c>
      <c r="D3431" s="25">
        <v>144150.30000000002</v>
      </c>
      <c r="E3431" s="25">
        <v>47734.2</v>
      </c>
      <c r="F3431" s="21">
        <v>0</v>
      </c>
      <c r="G3431" s="22">
        <f t="shared" si="53"/>
        <v>96416.10000000002</v>
      </c>
      <c r="H3431" s="21">
        <v>0</v>
      </c>
      <c r="I3431" s="21">
        <v>0</v>
      </c>
    </row>
    <row r="3432" spans="1:9" ht="15" x14ac:dyDescent="0.25">
      <c r="A3432" s="24" t="s">
        <v>3761</v>
      </c>
      <c r="B3432" s="20">
        <v>0</v>
      </c>
      <c r="C3432" s="21">
        <v>0</v>
      </c>
      <c r="D3432" s="25">
        <v>70119</v>
      </c>
      <c r="E3432" s="25">
        <v>0</v>
      </c>
      <c r="F3432" s="21">
        <v>0</v>
      </c>
      <c r="G3432" s="22">
        <f t="shared" si="53"/>
        <v>70119</v>
      </c>
      <c r="H3432" s="21">
        <v>0</v>
      </c>
      <c r="I3432" s="21">
        <v>0</v>
      </c>
    </row>
    <row r="3433" spans="1:9" ht="15" x14ac:dyDescent="0.25">
      <c r="A3433" s="24" t="s">
        <v>3762</v>
      </c>
      <c r="B3433" s="20">
        <v>0</v>
      </c>
      <c r="C3433" s="21">
        <v>0</v>
      </c>
      <c r="D3433" s="25">
        <v>74161.709999999992</v>
      </c>
      <c r="E3433" s="25">
        <v>8811.2000000000007</v>
      </c>
      <c r="F3433" s="21">
        <v>0</v>
      </c>
      <c r="G3433" s="22">
        <f t="shared" si="53"/>
        <v>65350.509999999995</v>
      </c>
      <c r="H3433" s="21">
        <v>0</v>
      </c>
      <c r="I3433" s="21">
        <v>0</v>
      </c>
    </row>
    <row r="3434" spans="1:9" ht="15" x14ac:dyDescent="0.25">
      <c r="A3434" s="24" t="s">
        <v>3763</v>
      </c>
      <c r="B3434" s="20">
        <v>0</v>
      </c>
      <c r="C3434" s="21">
        <v>0</v>
      </c>
      <c r="D3434" s="25">
        <v>64061.549999999996</v>
      </c>
      <c r="E3434" s="25">
        <v>0</v>
      </c>
      <c r="F3434" s="21">
        <v>0</v>
      </c>
      <c r="G3434" s="22">
        <f t="shared" si="53"/>
        <v>64061.549999999996</v>
      </c>
      <c r="H3434" s="21">
        <v>0</v>
      </c>
      <c r="I3434" s="21">
        <v>0</v>
      </c>
    </row>
    <row r="3435" spans="1:9" ht="15" x14ac:dyDescent="0.25">
      <c r="A3435" s="24" t="s">
        <v>3764</v>
      </c>
      <c r="B3435" s="20">
        <v>0</v>
      </c>
      <c r="C3435" s="21">
        <v>0</v>
      </c>
      <c r="D3435" s="25">
        <v>64838.34</v>
      </c>
      <c r="E3435" s="25">
        <v>0</v>
      </c>
      <c r="F3435" s="21">
        <v>0</v>
      </c>
      <c r="G3435" s="22">
        <f t="shared" si="53"/>
        <v>64838.34</v>
      </c>
      <c r="H3435" s="21">
        <v>0</v>
      </c>
      <c r="I3435" s="21">
        <v>0</v>
      </c>
    </row>
    <row r="3436" spans="1:9" ht="15" x14ac:dyDescent="0.25">
      <c r="A3436" s="24" t="s">
        <v>3765</v>
      </c>
      <c r="B3436" s="20">
        <v>0</v>
      </c>
      <c r="C3436" s="21">
        <v>0</v>
      </c>
      <c r="D3436" s="25">
        <v>67705.47</v>
      </c>
      <c r="E3436" s="25">
        <v>0</v>
      </c>
      <c r="F3436" s="21">
        <v>0</v>
      </c>
      <c r="G3436" s="22">
        <f t="shared" si="53"/>
        <v>67705.47</v>
      </c>
      <c r="H3436" s="21">
        <v>0</v>
      </c>
      <c r="I3436" s="21">
        <v>0</v>
      </c>
    </row>
    <row r="3437" spans="1:9" ht="15" x14ac:dyDescent="0.25">
      <c r="A3437" s="24" t="s">
        <v>3766</v>
      </c>
      <c r="B3437" s="20">
        <v>0</v>
      </c>
      <c r="C3437" s="21">
        <v>0</v>
      </c>
      <c r="D3437" s="25">
        <v>62196.12</v>
      </c>
      <c r="E3437" s="25">
        <v>0</v>
      </c>
      <c r="F3437" s="21">
        <v>0</v>
      </c>
      <c r="G3437" s="22">
        <f t="shared" si="53"/>
        <v>62196.12</v>
      </c>
      <c r="H3437" s="21">
        <v>0</v>
      </c>
      <c r="I3437" s="21">
        <v>0</v>
      </c>
    </row>
    <row r="3438" spans="1:9" ht="15" x14ac:dyDescent="0.25">
      <c r="A3438" s="24" t="s">
        <v>3696</v>
      </c>
      <c r="B3438" s="20">
        <v>0</v>
      </c>
      <c r="C3438" s="21">
        <v>0</v>
      </c>
      <c r="D3438" s="25">
        <v>11831.4</v>
      </c>
      <c r="E3438" s="25">
        <v>0</v>
      </c>
      <c r="F3438" s="21">
        <v>0</v>
      </c>
      <c r="G3438" s="22">
        <f t="shared" si="53"/>
        <v>11831.4</v>
      </c>
      <c r="H3438" s="21">
        <v>0</v>
      </c>
      <c r="I3438" s="21">
        <v>0</v>
      </c>
    </row>
    <row r="3439" spans="1:9" ht="15" x14ac:dyDescent="0.25">
      <c r="A3439" s="24" t="s">
        <v>3767</v>
      </c>
      <c r="B3439" s="20">
        <v>0</v>
      </c>
      <c r="C3439" s="21">
        <v>0</v>
      </c>
      <c r="D3439" s="25">
        <v>59742.899999999994</v>
      </c>
      <c r="E3439" s="25">
        <v>12753.5</v>
      </c>
      <c r="F3439" s="21">
        <v>0</v>
      </c>
      <c r="G3439" s="22">
        <f t="shared" si="53"/>
        <v>46989.399999999994</v>
      </c>
      <c r="H3439" s="21">
        <v>0</v>
      </c>
      <c r="I3439" s="21">
        <v>0</v>
      </c>
    </row>
    <row r="3440" spans="1:9" ht="15" x14ac:dyDescent="0.25">
      <c r="A3440" s="24" t="s">
        <v>3768</v>
      </c>
      <c r="B3440" s="20">
        <v>0</v>
      </c>
      <c r="C3440" s="21">
        <v>0</v>
      </c>
      <c r="D3440" s="25">
        <v>73015.199999999997</v>
      </c>
      <c r="E3440" s="25">
        <v>10790.8</v>
      </c>
      <c r="F3440" s="21">
        <v>0</v>
      </c>
      <c r="G3440" s="22">
        <f t="shared" si="53"/>
        <v>62224.399999999994</v>
      </c>
      <c r="H3440" s="21">
        <v>0</v>
      </c>
      <c r="I3440" s="21">
        <v>0</v>
      </c>
    </row>
    <row r="3441" spans="1:9" ht="15" x14ac:dyDescent="0.25">
      <c r="A3441" s="24" t="s">
        <v>3769</v>
      </c>
      <c r="B3441" s="20">
        <v>0</v>
      </c>
      <c r="C3441" s="21">
        <v>0</v>
      </c>
      <c r="D3441" s="25">
        <v>133793.09999999998</v>
      </c>
      <c r="E3441" s="25">
        <v>48042.7</v>
      </c>
      <c r="F3441" s="21">
        <v>0</v>
      </c>
      <c r="G3441" s="22">
        <f t="shared" si="53"/>
        <v>85750.39999999998</v>
      </c>
      <c r="H3441" s="21">
        <v>0</v>
      </c>
      <c r="I3441" s="21">
        <v>0</v>
      </c>
    </row>
    <row r="3442" spans="1:9" ht="15" x14ac:dyDescent="0.25">
      <c r="A3442" s="24" t="s">
        <v>3770</v>
      </c>
      <c r="B3442" s="20">
        <v>0</v>
      </c>
      <c r="C3442" s="21">
        <v>0</v>
      </c>
      <c r="D3442" s="25">
        <v>60385.5</v>
      </c>
      <c r="E3442" s="25">
        <v>8927.2000000000007</v>
      </c>
      <c r="F3442" s="21">
        <v>0</v>
      </c>
      <c r="G3442" s="22">
        <f t="shared" si="53"/>
        <v>51458.3</v>
      </c>
      <c r="H3442" s="21">
        <v>0</v>
      </c>
      <c r="I3442" s="21">
        <v>0</v>
      </c>
    </row>
    <row r="3443" spans="1:9" ht="15" x14ac:dyDescent="0.25">
      <c r="A3443" s="24" t="s">
        <v>3771</v>
      </c>
      <c r="B3443" s="20">
        <v>0</v>
      </c>
      <c r="C3443" s="21">
        <v>0</v>
      </c>
      <c r="D3443" s="25">
        <v>195497.09999999998</v>
      </c>
      <c r="E3443" s="25">
        <v>40441.800000000003</v>
      </c>
      <c r="F3443" s="21">
        <v>0</v>
      </c>
      <c r="G3443" s="22">
        <f t="shared" si="53"/>
        <v>155055.29999999999</v>
      </c>
      <c r="H3443" s="21">
        <v>0</v>
      </c>
      <c r="I3443" s="21">
        <v>0</v>
      </c>
    </row>
    <row r="3444" spans="1:9" ht="15" x14ac:dyDescent="0.25">
      <c r="A3444" s="24" t="s">
        <v>3772</v>
      </c>
      <c r="B3444" s="20">
        <v>0</v>
      </c>
      <c r="C3444" s="21">
        <v>0</v>
      </c>
      <c r="D3444" s="25">
        <v>208278.30000000002</v>
      </c>
      <c r="E3444" s="25">
        <v>47901.700000000004</v>
      </c>
      <c r="F3444" s="21">
        <v>0</v>
      </c>
      <c r="G3444" s="22">
        <f t="shared" si="53"/>
        <v>160376.6</v>
      </c>
      <c r="H3444" s="21">
        <v>0</v>
      </c>
      <c r="I3444" s="21">
        <v>0</v>
      </c>
    </row>
    <row r="3445" spans="1:9" ht="15" x14ac:dyDescent="0.25">
      <c r="A3445" s="24" t="s">
        <v>3773</v>
      </c>
      <c r="B3445" s="20">
        <v>0</v>
      </c>
      <c r="C3445" s="21">
        <v>0</v>
      </c>
      <c r="D3445" s="25">
        <v>150059.99999999997</v>
      </c>
      <c r="E3445" s="25">
        <v>27057.7</v>
      </c>
      <c r="F3445" s="21">
        <v>0</v>
      </c>
      <c r="G3445" s="22">
        <f t="shared" si="53"/>
        <v>123002.29999999997</v>
      </c>
      <c r="H3445" s="21">
        <v>0</v>
      </c>
      <c r="I3445" s="21">
        <v>0</v>
      </c>
    </row>
    <row r="3446" spans="1:9" ht="15" x14ac:dyDescent="0.25">
      <c r="A3446" s="24" t="s">
        <v>3774</v>
      </c>
      <c r="B3446" s="20">
        <v>0</v>
      </c>
      <c r="C3446" s="21">
        <v>0</v>
      </c>
      <c r="D3446" s="25">
        <v>101322.90000000001</v>
      </c>
      <c r="E3446" s="25">
        <v>1500</v>
      </c>
      <c r="F3446" s="21">
        <v>0</v>
      </c>
      <c r="G3446" s="22">
        <f t="shared" si="53"/>
        <v>99822.900000000009</v>
      </c>
      <c r="H3446" s="21">
        <v>0</v>
      </c>
      <c r="I3446" s="21">
        <v>0</v>
      </c>
    </row>
    <row r="3447" spans="1:9" ht="15" x14ac:dyDescent="0.25">
      <c r="A3447" s="24" t="s">
        <v>732</v>
      </c>
      <c r="B3447" s="20">
        <v>0</v>
      </c>
      <c r="C3447" s="21">
        <v>0</v>
      </c>
      <c r="D3447" s="25">
        <v>220470.15</v>
      </c>
      <c r="E3447" s="25">
        <v>32115.600000000002</v>
      </c>
      <c r="F3447" s="21">
        <v>0</v>
      </c>
      <c r="G3447" s="22">
        <f t="shared" si="53"/>
        <v>188354.55</v>
      </c>
      <c r="H3447" s="21">
        <v>0</v>
      </c>
      <c r="I3447" s="21">
        <v>0</v>
      </c>
    </row>
    <row r="3448" spans="1:9" ht="15" x14ac:dyDescent="0.25">
      <c r="A3448" s="24" t="s">
        <v>3775</v>
      </c>
      <c r="B3448" s="20">
        <v>0</v>
      </c>
      <c r="C3448" s="21">
        <v>0</v>
      </c>
      <c r="D3448" s="25">
        <v>233440.2</v>
      </c>
      <c r="E3448" s="25">
        <v>41132.300000000003</v>
      </c>
      <c r="F3448" s="21">
        <v>0</v>
      </c>
      <c r="G3448" s="22">
        <f t="shared" si="53"/>
        <v>192307.90000000002</v>
      </c>
      <c r="H3448" s="21">
        <v>0</v>
      </c>
      <c r="I3448" s="21">
        <v>0</v>
      </c>
    </row>
    <row r="3449" spans="1:9" ht="15" x14ac:dyDescent="0.25">
      <c r="A3449" s="24" t="s">
        <v>3776</v>
      </c>
      <c r="B3449" s="20">
        <v>0</v>
      </c>
      <c r="C3449" s="21">
        <v>0</v>
      </c>
      <c r="D3449" s="25">
        <v>226178.09999999995</v>
      </c>
      <c r="E3449" s="25">
        <v>22347.4</v>
      </c>
      <c r="F3449" s="21">
        <v>0</v>
      </c>
      <c r="G3449" s="22">
        <f t="shared" si="53"/>
        <v>203830.69999999995</v>
      </c>
      <c r="H3449" s="21">
        <v>0</v>
      </c>
      <c r="I3449" s="21">
        <v>0</v>
      </c>
    </row>
    <row r="3450" spans="1:9" ht="15" x14ac:dyDescent="0.25">
      <c r="A3450" s="24" t="s">
        <v>3777</v>
      </c>
      <c r="B3450" s="20">
        <v>0</v>
      </c>
      <c r="C3450" s="21">
        <v>0</v>
      </c>
      <c r="D3450" s="25">
        <v>231823.19999999992</v>
      </c>
      <c r="E3450" s="25">
        <v>42058</v>
      </c>
      <c r="F3450" s="21">
        <v>0</v>
      </c>
      <c r="G3450" s="22">
        <f t="shared" si="53"/>
        <v>189765.19999999992</v>
      </c>
      <c r="H3450" s="21">
        <v>0</v>
      </c>
      <c r="I3450" s="21">
        <v>0</v>
      </c>
    </row>
    <row r="3451" spans="1:9" ht="15" x14ac:dyDescent="0.25">
      <c r="A3451" s="24" t="s">
        <v>3778</v>
      </c>
      <c r="B3451" s="20">
        <v>0</v>
      </c>
      <c r="C3451" s="21">
        <v>0</v>
      </c>
      <c r="D3451" s="25">
        <v>64902.6</v>
      </c>
      <c r="E3451" s="25">
        <v>0</v>
      </c>
      <c r="F3451" s="21">
        <v>0</v>
      </c>
      <c r="G3451" s="22">
        <f t="shared" si="53"/>
        <v>64902.6</v>
      </c>
      <c r="H3451" s="21">
        <v>0</v>
      </c>
      <c r="I3451" s="21">
        <v>0</v>
      </c>
    </row>
    <row r="3452" spans="1:9" ht="15" x14ac:dyDescent="0.25">
      <c r="A3452" s="24" t="s">
        <v>3779</v>
      </c>
      <c r="B3452" s="20">
        <v>0</v>
      </c>
      <c r="C3452" s="21">
        <v>0</v>
      </c>
      <c r="D3452" s="25">
        <v>8675.1</v>
      </c>
      <c r="E3452" s="25">
        <v>0</v>
      </c>
      <c r="F3452" s="21">
        <v>0</v>
      </c>
      <c r="G3452" s="22">
        <f t="shared" si="53"/>
        <v>8675.1</v>
      </c>
      <c r="H3452" s="21">
        <v>0</v>
      </c>
      <c r="I3452" s="21">
        <v>0</v>
      </c>
    </row>
    <row r="3453" spans="1:9" ht="15" x14ac:dyDescent="0.25">
      <c r="A3453" s="24" t="s">
        <v>3780</v>
      </c>
      <c r="B3453" s="20">
        <v>0</v>
      </c>
      <c r="C3453" s="21">
        <v>0</v>
      </c>
      <c r="D3453" s="25">
        <v>97372.800000000003</v>
      </c>
      <c r="E3453" s="25">
        <v>18060.399999999998</v>
      </c>
      <c r="F3453" s="21">
        <v>0</v>
      </c>
      <c r="G3453" s="22">
        <f t="shared" si="53"/>
        <v>79312.400000000009</v>
      </c>
      <c r="H3453" s="21">
        <v>0</v>
      </c>
      <c r="I3453" s="21">
        <v>0</v>
      </c>
    </row>
    <row r="3454" spans="1:9" ht="15" x14ac:dyDescent="0.25">
      <c r="A3454" s="24" t="s">
        <v>3781</v>
      </c>
      <c r="B3454" s="20">
        <v>0</v>
      </c>
      <c r="C3454" s="21">
        <v>0</v>
      </c>
      <c r="D3454" s="25">
        <v>127204.87999999999</v>
      </c>
      <c r="E3454" s="25">
        <v>42908.700000000004</v>
      </c>
      <c r="F3454" s="21">
        <v>0</v>
      </c>
      <c r="G3454" s="22">
        <f t="shared" si="53"/>
        <v>84296.18</v>
      </c>
      <c r="H3454" s="21">
        <v>0</v>
      </c>
      <c r="I3454" s="21">
        <v>0</v>
      </c>
    </row>
    <row r="3455" spans="1:9" ht="15" x14ac:dyDescent="0.25">
      <c r="A3455" s="24" t="s">
        <v>3782</v>
      </c>
      <c r="B3455" s="20">
        <v>0</v>
      </c>
      <c r="C3455" s="21">
        <v>0</v>
      </c>
      <c r="D3455" s="25">
        <v>60725.700000000012</v>
      </c>
      <c r="E3455" s="25">
        <v>6826.4</v>
      </c>
      <c r="F3455" s="21">
        <v>0</v>
      </c>
      <c r="G3455" s="22">
        <f t="shared" si="53"/>
        <v>53899.30000000001</v>
      </c>
      <c r="H3455" s="21">
        <v>0</v>
      </c>
      <c r="I3455" s="21">
        <v>0</v>
      </c>
    </row>
    <row r="3456" spans="1:9" ht="15" x14ac:dyDescent="0.25">
      <c r="A3456" s="24" t="s">
        <v>3783</v>
      </c>
      <c r="B3456" s="20">
        <v>0</v>
      </c>
      <c r="C3456" s="21">
        <v>0</v>
      </c>
      <c r="D3456" s="25">
        <v>53222.400000000001</v>
      </c>
      <c r="E3456" s="25">
        <v>34172.699999999997</v>
      </c>
      <c r="F3456" s="21">
        <v>0</v>
      </c>
      <c r="G3456" s="22">
        <f t="shared" si="53"/>
        <v>19049.700000000004</v>
      </c>
      <c r="H3456" s="21">
        <v>0</v>
      </c>
      <c r="I3456" s="21">
        <v>0</v>
      </c>
    </row>
    <row r="3457" spans="1:9" ht="15" x14ac:dyDescent="0.25">
      <c r="A3457" s="24" t="s">
        <v>3784</v>
      </c>
      <c r="B3457" s="20">
        <v>0</v>
      </c>
      <c r="C3457" s="21">
        <v>0</v>
      </c>
      <c r="D3457" s="25">
        <v>59913</v>
      </c>
      <c r="E3457" s="25">
        <v>19296.099999999999</v>
      </c>
      <c r="F3457" s="21">
        <v>0</v>
      </c>
      <c r="G3457" s="22">
        <f t="shared" si="53"/>
        <v>40616.9</v>
      </c>
      <c r="H3457" s="21">
        <v>0</v>
      </c>
      <c r="I3457" s="21">
        <v>0</v>
      </c>
    </row>
    <row r="3458" spans="1:9" ht="15" x14ac:dyDescent="0.25">
      <c r="A3458" s="24" t="s">
        <v>3785</v>
      </c>
      <c r="B3458" s="20">
        <v>0</v>
      </c>
      <c r="C3458" s="21">
        <v>0</v>
      </c>
      <c r="D3458" s="25">
        <v>44452.799999999996</v>
      </c>
      <c r="E3458" s="25">
        <v>13166.9</v>
      </c>
      <c r="F3458" s="21">
        <v>0</v>
      </c>
      <c r="G3458" s="22">
        <f t="shared" si="53"/>
        <v>31285.899999999994</v>
      </c>
      <c r="H3458" s="21">
        <v>0</v>
      </c>
      <c r="I3458" s="21">
        <v>0</v>
      </c>
    </row>
    <row r="3459" spans="1:9" ht="15" x14ac:dyDescent="0.25">
      <c r="A3459" s="24" t="s">
        <v>3786</v>
      </c>
      <c r="B3459" s="20">
        <v>0</v>
      </c>
      <c r="C3459" s="21">
        <v>0</v>
      </c>
      <c r="D3459" s="25">
        <v>36127.800000000003</v>
      </c>
      <c r="E3459" s="25">
        <v>24563.599999999999</v>
      </c>
      <c r="F3459" s="21">
        <v>0</v>
      </c>
      <c r="G3459" s="22">
        <f t="shared" ref="G3459:G3522" si="54">D3459-E3459</f>
        <v>11564.200000000004</v>
      </c>
      <c r="H3459" s="21">
        <v>0</v>
      </c>
      <c r="I3459" s="21">
        <v>0</v>
      </c>
    </row>
    <row r="3460" spans="1:9" ht="15" x14ac:dyDescent="0.25">
      <c r="A3460" s="24" t="s">
        <v>3787</v>
      </c>
      <c r="B3460" s="20">
        <v>0</v>
      </c>
      <c r="C3460" s="21">
        <v>0</v>
      </c>
      <c r="D3460" s="25">
        <v>36477</v>
      </c>
      <c r="E3460" s="25">
        <v>684</v>
      </c>
      <c r="F3460" s="21">
        <v>0</v>
      </c>
      <c r="G3460" s="22">
        <f t="shared" si="54"/>
        <v>35793</v>
      </c>
      <c r="H3460" s="21">
        <v>0</v>
      </c>
      <c r="I3460" s="21">
        <v>0</v>
      </c>
    </row>
    <row r="3461" spans="1:9" ht="15" x14ac:dyDescent="0.25">
      <c r="A3461" s="24" t="s">
        <v>3788</v>
      </c>
      <c r="B3461" s="20">
        <v>0</v>
      </c>
      <c r="C3461" s="21">
        <v>0</v>
      </c>
      <c r="D3461" s="25">
        <v>44906.400000000001</v>
      </c>
      <c r="E3461" s="25">
        <v>8240</v>
      </c>
      <c r="F3461" s="21">
        <v>0</v>
      </c>
      <c r="G3461" s="22">
        <f t="shared" si="54"/>
        <v>36666.400000000001</v>
      </c>
      <c r="H3461" s="21">
        <v>0</v>
      </c>
      <c r="I3461" s="21">
        <v>0</v>
      </c>
    </row>
    <row r="3462" spans="1:9" ht="15" x14ac:dyDescent="0.25">
      <c r="A3462" s="24" t="s">
        <v>3789</v>
      </c>
      <c r="B3462" s="20">
        <v>0</v>
      </c>
      <c r="C3462" s="21">
        <v>0</v>
      </c>
      <c r="D3462" s="25">
        <v>9298.7999999999993</v>
      </c>
      <c r="E3462" s="25">
        <v>7621</v>
      </c>
      <c r="F3462" s="21">
        <v>0</v>
      </c>
      <c r="G3462" s="22">
        <f t="shared" si="54"/>
        <v>1677.7999999999993</v>
      </c>
      <c r="H3462" s="21">
        <v>0</v>
      </c>
      <c r="I3462" s="21">
        <v>0</v>
      </c>
    </row>
    <row r="3463" spans="1:9" ht="15" x14ac:dyDescent="0.25">
      <c r="A3463" s="24" t="s">
        <v>3790</v>
      </c>
      <c r="B3463" s="20">
        <v>0</v>
      </c>
      <c r="C3463" s="21">
        <v>0</v>
      </c>
      <c r="D3463" s="25">
        <v>6955.2</v>
      </c>
      <c r="E3463" s="25">
        <v>558</v>
      </c>
      <c r="F3463" s="21">
        <v>0</v>
      </c>
      <c r="G3463" s="22">
        <f t="shared" si="54"/>
        <v>6397.2</v>
      </c>
      <c r="H3463" s="21">
        <v>0</v>
      </c>
      <c r="I3463" s="21">
        <v>0</v>
      </c>
    </row>
    <row r="3464" spans="1:9" ht="15" x14ac:dyDescent="0.25">
      <c r="A3464" s="24" t="s">
        <v>3791</v>
      </c>
      <c r="B3464" s="20">
        <v>0</v>
      </c>
      <c r="C3464" s="21">
        <v>0</v>
      </c>
      <c r="D3464" s="25">
        <v>10017</v>
      </c>
      <c r="E3464" s="25">
        <v>530</v>
      </c>
      <c r="F3464" s="21">
        <v>0</v>
      </c>
      <c r="G3464" s="22">
        <f t="shared" si="54"/>
        <v>9487</v>
      </c>
      <c r="H3464" s="21">
        <v>0</v>
      </c>
      <c r="I3464" s="21">
        <v>0</v>
      </c>
    </row>
    <row r="3465" spans="1:9" ht="15" x14ac:dyDescent="0.25">
      <c r="A3465" s="24" t="s">
        <v>3792</v>
      </c>
      <c r="B3465" s="20">
        <v>0</v>
      </c>
      <c r="C3465" s="21">
        <v>0</v>
      </c>
      <c r="D3465" s="25">
        <v>67397.399999999994</v>
      </c>
      <c r="E3465" s="25">
        <v>44203.700000000004</v>
      </c>
      <c r="F3465" s="21">
        <v>0</v>
      </c>
      <c r="G3465" s="22">
        <f t="shared" si="54"/>
        <v>23193.69999999999</v>
      </c>
      <c r="H3465" s="21">
        <v>0</v>
      </c>
      <c r="I3465" s="21">
        <v>0</v>
      </c>
    </row>
    <row r="3466" spans="1:9" ht="15" x14ac:dyDescent="0.25">
      <c r="A3466" s="24" t="s">
        <v>3793</v>
      </c>
      <c r="B3466" s="20">
        <v>0</v>
      </c>
      <c r="C3466" s="21">
        <v>0</v>
      </c>
      <c r="D3466" s="25">
        <v>72576.000000000015</v>
      </c>
      <c r="E3466" s="25">
        <v>1944</v>
      </c>
      <c r="F3466" s="21">
        <v>0</v>
      </c>
      <c r="G3466" s="22">
        <f t="shared" si="54"/>
        <v>70632.000000000015</v>
      </c>
      <c r="H3466" s="21">
        <v>0</v>
      </c>
      <c r="I3466" s="21">
        <v>0</v>
      </c>
    </row>
    <row r="3467" spans="1:9" ht="15" x14ac:dyDescent="0.25">
      <c r="A3467" s="24" t="s">
        <v>3794</v>
      </c>
      <c r="B3467" s="20">
        <v>0</v>
      </c>
      <c r="C3467" s="21">
        <v>0</v>
      </c>
      <c r="D3467" s="25">
        <v>175070.69999999998</v>
      </c>
      <c r="E3467" s="25">
        <v>67322.899999999994</v>
      </c>
      <c r="F3467" s="21">
        <v>0</v>
      </c>
      <c r="G3467" s="22">
        <f t="shared" si="54"/>
        <v>107747.79999999999</v>
      </c>
      <c r="H3467" s="21">
        <v>0</v>
      </c>
      <c r="I3467" s="21">
        <v>0</v>
      </c>
    </row>
    <row r="3468" spans="1:9" ht="15" x14ac:dyDescent="0.25">
      <c r="A3468" s="24" t="s">
        <v>3795</v>
      </c>
      <c r="B3468" s="20">
        <v>0</v>
      </c>
      <c r="C3468" s="21">
        <v>0</v>
      </c>
      <c r="D3468" s="25">
        <v>183307.19999999998</v>
      </c>
      <c r="E3468" s="25">
        <v>8792.2099999999991</v>
      </c>
      <c r="F3468" s="21">
        <v>0</v>
      </c>
      <c r="G3468" s="22">
        <f t="shared" si="54"/>
        <v>174514.99</v>
      </c>
      <c r="H3468" s="21">
        <v>0</v>
      </c>
      <c r="I3468" s="21">
        <v>0</v>
      </c>
    </row>
    <row r="3469" spans="1:9" ht="15" x14ac:dyDescent="0.25">
      <c r="A3469" s="24" t="s">
        <v>1041</v>
      </c>
      <c r="B3469" s="20">
        <v>0</v>
      </c>
      <c r="C3469" s="21">
        <v>0</v>
      </c>
      <c r="D3469" s="25">
        <v>116270.90999999999</v>
      </c>
      <c r="E3469" s="25">
        <v>28230.379999999997</v>
      </c>
      <c r="F3469" s="21">
        <v>0</v>
      </c>
      <c r="G3469" s="22">
        <f t="shared" si="54"/>
        <v>88040.53</v>
      </c>
      <c r="H3469" s="21">
        <v>0</v>
      </c>
      <c r="I3469" s="21">
        <v>0</v>
      </c>
    </row>
    <row r="3470" spans="1:9" ht="15" x14ac:dyDescent="0.25">
      <c r="A3470" s="24" t="s">
        <v>3796</v>
      </c>
      <c r="B3470" s="20">
        <v>0</v>
      </c>
      <c r="C3470" s="21">
        <v>0</v>
      </c>
      <c r="D3470" s="25">
        <v>130372.19999999998</v>
      </c>
      <c r="E3470" s="25">
        <v>19154.400000000001</v>
      </c>
      <c r="F3470" s="21">
        <v>0</v>
      </c>
      <c r="G3470" s="22">
        <f t="shared" si="54"/>
        <v>111217.79999999999</v>
      </c>
      <c r="H3470" s="21">
        <v>0</v>
      </c>
      <c r="I3470" s="21">
        <v>0</v>
      </c>
    </row>
    <row r="3471" spans="1:9" ht="15" x14ac:dyDescent="0.25">
      <c r="A3471" s="24" t="s">
        <v>3797</v>
      </c>
      <c r="B3471" s="20">
        <v>0</v>
      </c>
      <c r="C3471" s="21">
        <v>0</v>
      </c>
      <c r="D3471" s="25">
        <v>151143.30000000002</v>
      </c>
      <c r="E3471" s="25">
        <v>20679.96</v>
      </c>
      <c r="F3471" s="21">
        <v>0</v>
      </c>
      <c r="G3471" s="22">
        <f t="shared" si="54"/>
        <v>130463.34000000003</v>
      </c>
      <c r="H3471" s="21">
        <v>0</v>
      </c>
      <c r="I3471" s="21">
        <v>0</v>
      </c>
    </row>
    <row r="3472" spans="1:9" ht="15" x14ac:dyDescent="0.25">
      <c r="A3472" s="24" t="s">
        <v>3798</v>
      </c>
      <c r="B3472" s="20">
        <v>0</v>
      </c>
      <c r="C3472" s="21">
        <v>0</v>
      </c>
      <c r="D3472" s="25">
        <v>163269.4</v>
      </c>
      <c r="E3472" s="25">
        <v>80149.94</v>
      </c>
      <c r="F3472" s="21">
        <v>0</v>
      </c>
      <c r="G3472" s="22">
        <f t="shared" si="54"/>
        <v>83119.459999999992</v>
      </c>
      <c r="H3472" s="21">
        <v>0</v>
      </c>
      <c r="I3472" s="21">
        <v>0</v>
      </c>
    </row>
    <row r="3473" spans="1:9" ht="15" x14ac:dyDescent="0.25">
      <c r="A3473" s="24" t="s">
        <v>3799</v>
      </c>
      <c r="B3473" s="20">
        <v>0</v>
      </c>
      <c r="C3473" s="21">
        <v>0</v>
      </c>
      <c r="D3473" s="25">
        <v>192080.69999999998</v>
      </c>
      <c r="E3473" s="25">
        <v>11720</v>
      </c>
      <c r="F3473" s="21">
        <v>0</v>
      </c>
      <c r="G3473" s="22">
        <f t="shared" si="54"/>
        <v>180360.69999999998</v>
      </c>
      <c r="H3473" s="21">
        <v>0</v>
      </c>
      <c r="I3473" s="21">
        <v>0</v>
      </c>
    </row>
    <row r="3474" spans="1:9" ht="15" x14ac:dyDescent="0.25">
      <c r="A3474" s="24" t="s">
        <v>3800</v>
      </c>
      <c r="B3474" s="20">
        <v>0</v>
      </c>
      <c r="C3474" s="21">
        <v>0</v>
      </c>
      <c r="D3474" s="25">
        <v>207597.6</v>
      </c>
      <c r="E3474" s="25">
        <v>12150</v>
      </c>
      <c r="F3474" s="21">
        <v>0</v>
      </c>
      <c r="G3474" s="22">
        <f t="shared" si="54"/>
        <v>195447.6</v>
      </c>
      <c r="H3474" s="21">
        <v>0</v>
      </c>
      <c r="I3474" s="21">
        <v>0</v>
      </c>
    </row>
    <row r="3475" spans="1:9" ht="15" x14ac:dyDescent="0.25">
      <c r="A3475" s="24" t="s">
        <v>3801</v>
      </c>
      <c r="B3475" s="20">
        <v>0</v>
      </c>
      <c r="C3475" s="21">
        <v>0</v>
      </c>
      <c r="D3475" s="25">
        <v>8353.7999999999993</v>
      </c>
      <c r="E3475" s="25">
        <v>0</v>
      </c>
      <c r="F3475" s="21">
        <v>0</v>
      </c>
      <c r="G3475" s="22">
        <f t="shared" si="54"/>
        <v>8353.7999999999993</v>
      </c>
      <c r="H3475" s="21">
        <v>0</v>
      </c>
      <c r="I3475" s="21">
        <v>0</v>
      </c>
    </row>
    <row r="3476" spans="1:9" ht="15" x14ac:dyDescent="0.25">
      <c r="A3476" s="24" t="s">
        <v>1045</v>
      </c>
      <c r="B3476" s="20">
        <v>0</v>
      </c>
      <c r="C3476" s="21">
        <v>0</v>
      </c>
      <c r="D3476" s="25">
        <v>97769.700000000012</v>
      </c>
      <c r="E3476" s="25">
        <v>0</v>
      </c>
      <c r="F3476" s="21">
        <v>0</v>
      </c>
      <c r="G3476" s="22">
        <f t="shared" si="54"/>
        <v>97769.700000000012</v>
      </c>
      <c r="H3476" s="21">
        <v>0</v>
      </c>
      <c r="I3476" s="21">
        <v>0</v>
      </c>
    </row>
    <row r="3477" spans="1:9" ht="15" x14ac:dyDescent="0.25">
      <c r="A3477" s="24" t="s">
        <v>3802</v>
      </c>
      <c r="B3477" s="20">
        <v>0</v>
      </c>
      <c r="C3477" s="21">
        <v>0</v>
      </c>
      <c r="D3477" s="25">
        <v>308538.60000000003</v>
      </c>
      <c r="E3477" s="25">
        <v>37627.5</v>
      </c>
      <c r="F3477" s="21">
        <v>0</v>
      </c>
      <c r="G3477" s="22">
        <f t="shared" si="54"/>
        <v>270911.10000000003</v>
      </c>
      <c r="H3477" s="21">
        <v>0</v>
      </c>
      <c r="I3477" s="21">
        <v>0</v>
      </c>
    </row>
    <row r="3478" spans="1:9" ht="15" x14ac:dyDescent="0.25">
      <c r="A3478" s="24" t="s">
        <v>3803</v>
      </c>
      <c r="B3478" s="20">
        <v>0</v>
      </c>
      <c r="C3478" s="21">
        <v>0</v>
      </c>
      <c r="D3478" s="25">
        <v>356926.50000000012</v>
      </c>
      <c r="E3478" s="25">
        <v>153253.86999999997</v>
      </c>
      <c r="F3478" s="21">
        <v>0</v>
      </c>
      <c r="G3478" s="22">
        <f t="shared" si="54"/>
        <v>203672.63000000015</v>
      </c>
      <c r="H3478" s="21">
        <v>0</v>
      </c>
      <c r="I3478" s="21">
        <v>0</v>
      </c>
    </row>
    <row r="3479" spans="1:9" ht="15" x14ac:dyDescent="0.25">
      <c r="A3479" s="24" t="s">
        <v>3804</v>
      </c>
      <c r="B3479" s="20">
        <v>0</v>
      </c>
      <c r="C3479" s="21">
        <v>0</v>
      </c>
      <c r="D3479" s="25">
        <v>221810.39999999997</v>
      </c>
      <c r="E3479" s="25">
        <v>33952.770000000004</v>
      </c>
      <c r="F3479" s="21">
        <v>0</v>
      </c>
      <c r="G3479" s="22">
        <f t="shared" si="54"/>
        <v>187857.62999999995</v>
      </c>
      <c r="H3479" s="21">
        <v>0</v>
      </c>
      <c r="I3479" s="21">
        <v>0</v>
      </c>
    </row>
    <row r="3480" spans="1:9" ht="15" x14ac:dyDescent="0.25">
      <c r="A3480" s="24" t="s">
        <v>3230</v>
      </c>
      <c r="B3480" s="20">
        <v>0</v>
      </c>
      <c r="C3480" s="21">
        <v>0</v>
      </c>
      <c r="D3480" s="25">
        <v>169740.3</v>
      </c>
      <c r="E3480" s="25">
        <v>37374.500000000007</v>
      </c>
      <c r="F3480" s="21">
        <v>0</v>
      </c>
      <c r="G3480" s="22">
        <f t="shared" si="54"/>
        <v>132365.79999999999</v>
      </c>
      <c r="H3480" s="21">
        <v>0</v>
      </c>
      <c r="I3480" s="21">
        <v>0</v>
      </c>
    </row>
    <row r="3481" spans="1:9" ht="15" x14ac:dyDescent="0.25">
      <c r="A3481" s="24" t="s">
        <v>3232</v>
      </c>
      <c r="B3481" s="20">
        <v>0</v>
      </c>
      <c r="C3481" s="21">
        <v>0</v>
      </c>
      <c r="D3481" s="25">
        <v>147997.6</v>
      </c>
      <c r="E3481" s="25">
        <v>37385.4</v>
      </c>
      <c r="F3481" s="21">
        <v>0</v>
      </c>
      <c r="G3481" s="22">
        <f t="shared" si="54"/>
        <v>110612.20000000001</v>
      </c>
      <c r="H3481" s="21">
        <v>0</v>
      </c>
      <c r="I3481" s="21">
        <v>0</v>
      </c>
    </row>
    <row r="3482" spans="1:9" ht="15" x14ac:dyDescent="0.25">
      <c r="A3482" s="24" t="s">
        <v>3805</v>
      </c>
      <c r="B3482" s="20">
        <v>0</v>
      </c>
      <c r="C3482" s="21">
        <v>0</v>
      </c>
      <c r="D3482" s="25">
        <v>172859.39999999997</v>
      </c>
      <c r="E3482" s="25">
        <v>45302.25</v>
      </c>
      <c r="F3482" s="21">
        <v>0</v>
      </c>
      <c r="G3482" s="22">
        <f t="shared" si="54"/>
        <v>127557.14999999997</v>
      </c>
      <c r="H3482" s="21">
        <v>0</v>
      </c>
      <c r="I3482" s="21">
        <v>0</v>
      </c>
    </row>
    <row r="3483" spans="1:9" ht="15" x14ac:dyDescent="0.25">
      <c r="A3483" s="24" t="s">
        <v>3806</v>
      </c>
      <c r="B3483" s="20">
        <v>0</v>
      </c>
      <c r="C3483" s="21">
        <v>0</v>
      </c>
      <c r="D3483" s="25">
        <v>260706.60000000003</v>
      </c>
      <c r="E3483" s="25">
        <v>114431.09999999999</v>
      </c>
      <c r="F3483" s="21">
        <v>0</v>
      </c>
      <c r="G3483" s="22">
        <f t="shared" si="54"/>
        <v>146275.50000000006</v>
      </c>
      <c r="H3483" s="21">
        <v>0</v>
      </c>
      <c r="I3483" s="21">
        <v>0</v>
      </c>
    </row>
    <row r="3484" spans="1:9" ht="15" x14ac:dyDescent="0.25">
      <c r="A3484" s="24" t="s">
        <v>3807</v>
      </c>
      <c r="B3484" s="20">
        <v>0</v>
      </c>
      <c r="C3484" s="21">
        <v>0</v>
      </c>
      <c r="D3484" s="25">
        <v>152583</v>
      </c>
      <c r="E3484" s="25">
        <v>47229.5</v>
      </c>
      <c r="F3484" s="21">
        <v>0</v>
      </c>
      <c r="G3484" s="22">
        <f t="shared" si="54"/>
        <v>105353.5</v>
      </c>
      <c r="H3484" s="21">
        <v>0</v>
      </c>
      <c r="I3484" s="21">
        <v>0</v>
      </c>
    </row>
    <row r="3485" spans="1:9" ht="15" x14ac:dyDescent="0.25">
      <c r="A3485" s="24" t="s">
        <v>3808</v>
      </c>
      <c r="B3485" s="20">
        <v>0</v>
      </c>
      <c r="C3485" s="21">
        <v>0</v>
      </c>
      <c r="D3485" s="25">
        <v>166565.69999999998</v>
      </c>
      <c r="E3485" s="25">
        <v>134252.00000000003</v>
      </c>
      <c r="F3485" s="21">
        <v>0</v>
      </c>
      <c r="G3485" s="22">
        <f t="shared" si="54"/>
        <v>32313.699999999953</v>
      </c>
      <c r="H3485" s="21">
        <v>0</v>
      </c>
      <c r="I3485" s="21">
        <v>0</v>
      </c>
    </row>
    <row r="3486" spans="1:9" ht="15" x14ac:dyDescent="0.25">
      <c r="A3486" s="24" t="s">
        <v>3809</v>
      </c>
      <c r="B3486" s="20">
        <v>0</v>
      </c>
      <c r="C3486" s="21">
        <v>0</v>
      </c>
      <c r="D3486" s="25">
        <v>42107.1</v>
      </c>
      <c r="E3486" s="25">
        <v>31123.699999999997</v>
      </c>
      <c r="F3486" s="21">
        <v>0</v>
      </c>
      <c r="G3486" s="22">
        <f t="shared" si="54"/>
        <v>10983.400000000001</v>
      </c>
      <c r="H3486" s="21">
        <v>0</v>
      </c>
      <c r="I3486" s="21">
        <v>0</v>
      </c>
    </row>
    <row r="3487" spans="1:9" ht="15" x14ac:dyDescent="0.25">
      <c r="A3487" s="24" t="s">
        <v>3810</v>
      </c>
      <c r="B3487" s="20">
        <v>0</v>
      </c>
      <c r="C3487" s="21">
        <v>0</v>
      </c>
      <c r="D3487" s="25">
        <v>165053.69999999998</v>
      </c>
      <c r="E3487" s="25">
        <v>123130.24000000002</v>
      </c>
      <c r="F3487" s="21">
        <v>0</v>
      </c>
      <c r="G3487" s="22">
        <f t="shared" si="54"/>
        <v>41923.459999999963</v>
      </c>
      <c r="H3487" s="21">
        <v>0</v>
      </c>
      <c r="I3487" s="21">
        <v>0</v>
      </c>
    </row>
    <row r="3488" spans="1:9" ht="15" x14ac:dyDescent="0.25">
      <c r="A3488" s="24" t="s">
        <v>3811</v>
      </c>
      <c r="B3488" s="20">
        <v>0</v>
      </c>
      <c r="C3488" s="21">
        <v>0</v>
      </c>
      <c r="D3488" s="25">
        <v>28331.1</v>
      </c>
      <c r="E3488" s="25">
        <v>12906</v>
      </c>
      <c r="F3488" s="21">
        <v>0</v>
      </c>
      <c r="G3488" s="22">
        <f t="shared" si="54"/>
        <v>15425.099999999999</v>
      </c>
      <c r="H3488" s="21">
        <v>0</v>
      </c>
      <c r="I3488" s="21">
        <v>0</v>
      </c>
    </row>
    <row r="3489" spans="1:9" ht="15" x14ac:dyDescent="0.25">
      <c r="A3489" s="24" t="s">
        <v>3812</v>
      </c>
      <c r="B3489" s="20">
        <v>0</v>
      </c>
      <c r="C3489" s="21">
        <v>0</v>
      </c>
      <c r="D3489" s="25">
        <v>117293.4</v>
      </c>
      <c r="E3489" s="25">
        <v>16238.8</v>
      </c>
      <c r="F3489" s="21">
        <v>0</v>
      </c>
      <c r="G3489" s="22">
        <f t="shared" si="54"/>
        <v>101054.59999999999</v>
      </c>
      <c r="H3489" s="21">
        <v>0</v>
      </c>
      <c r="I3489" s="21">
        <v>0</v>
      </c>
    </row>
    <row r="3490" spans="1:9" ht="15" x14ac:dyDescent="0.25">
      <c r="A3490" s="24" t="s">
        <v>3813</v>
      </c>
      <c r="B3490" s="20">
        <v>0</v>
      </c>
      <c r="C3490" s="21">
        <v>0</v>
      </c>
      <c r="D3490" s="25">
        <v>74088.000000000015</v>
      </c>
      <c r="E3490" s="25">
        <v>43108.799999999996</v>
      </c>
      <c r="F3490" s="21">
        <v>0</v>
      </c>
      <c r="G3490" s="22">
        <f t="shared" si="54"/>
        <v>30979.200000000019</v>
      </c>
      <c r="H3490" s="21">
        <v>0</v>
      </c>
      <c r="I3490" s="21">
        <v>0</v>
      </c>
    </row>
    <row r="3491" spans="1:9" ht="15" x14ac:dyDescent="0.25">
      <c r="A3491" s="24" t="s">
        <v>3814</v>
      </c>
      <c r="B3491" s="20">
        <v>0</v>
      </c>
      <c r="C3491" s="21">
        <v>0</v>
      </c>
      <c r="D3491" s="25">
        <v>112662.90000000002</v>
      </c>
      <c r="E3491" s="25">
        <v>60606.400000000001</v>
      </c>
      <c r="F3491" s="21">
        <v>0</v>
      </c>
      <c r="G3491" s="22">
        <f t="shared" si="54"/>
        <v>52056.500000000022</v>
      </c>
      <c r="H3491" s="21">
        <v>0</v>
      </c>
      <c r="I3491" s="21">
        <v>0</v>
      </c>
    </row>
    <row r="3492" spans="1:9" ht="15" x14ac:dyDescent="0.25">
      <c r="A3492" s="24" t="s">
        <v>3815</v>
      </c>
      <c r="B3492" s="20">
        <v>0</v>
      </c>
      <c r="C3492" s="21">
        <v>0</v>
      </c>
      <c r="D3492" s="25">
        <v>147873.60000000001</v>
      </c>
      <c r="E3492" s="25">
        <v>111096.9</v>
      </c>
      <c r="F3492" s="21">
        <v>0</v>
      </c>
      <c r="G3492" s="22">
        <f t="shared" si="54"/>
        <v>36776.700000000012</v>
      </c>
      <c r="H3492" s="21">
        <v>0</v>
      </c>
      <c r="I3492" s="21">
        <v>0</v>
      </c>
    </row>
    <row r="3493" spans="1:9" ht="15" x14ac:dyDescent="0.25">
      <c r="A3493" s="24" t="s">
        <v>3816</v>
      </c>
      <c r="B3493" s="20">
        <v>0</v>
      </c>
      <c r="C3493" s="21">
        <v>0</v>
      </c>
      <c r="D3493" s="25">
        <v>188886.6</v>
      </c>
      <c r="E3493" s="25">
        <v>94542.8</v>
      </c>
      <c r="F3493" s="21">
        <v>0</v>
      </c>
      <c r="G3493" s="22">
        <f t="shared" si="54"/>
        <v>94343.8</v>
      </c>
      <c r="H3493" s="21">
        <v>0</v>
      </c>
      <c r="I3493" s="21">
        <v>0</v>
      </c>
    </row>
    <row r="3494" spans="1:9" ht="15" x14ac:dyDescent="0.25">
      <c r="A3494" s="24" t="s">
        <v>3817</v>
      </c>
      <c r="B3494" s="20">
        <v>0</v>
      </c>
      <c r="C3494" s="21">
        <v>0</v>
      </c>
      <c r="D3494" s="25">
        <v>81799.199999999983</v>
      </c>
      <c r="E3494" s="25">
        <v>13720.8</v>
      </c>
      <c r="F3494" s="21">
        <v>0</v>
      </c>
      <c r="G3494" s="22">
        <f t="shared" si="54"/>
        <v>68078.39999999998</v>
      </c>
      <c r="H3494" s="21">
        <v>0</v>
      </c>
      <c r="I3494" s="21">
        <v>0</v>
      </c>
    </row>
    <row r="3495" spans="1:9" ht="15" x14ac:dyDescent="0.25">
      <c r="A3495" s="24" t="s">
        <v>3818</v>
      </c>
      <c r="B3495" s="20">
        <v>0</v>
      </c>
      <c r="C3495" s="21">
        <v>0</v>
      </c>
      <c r="D3495" s="25">
        <v>97221.599999999977</v>
      </c>
      <c r="E3495" s="25">
        <v>0</v>
      </c>
      <c r="F3495" s="21">
        <v>0</v>
      </c>
      <c r="G3495" s="22">
        <f t="shared" si="54"/>
        <v>97221.599999999977</v>
      </c>
      <c r="H3495" s="21">
        <v>0</v>
      </c>
      <c r="I3495" s="21">
        <v>0</v>
      </c>
    </row>
    <row r="3496" spans="1:9" ht="15" x14ac:dyDescent="0.25">
      <c r="A3496" s="24" t="s">
        <v>3819</v>
      </c>
      <c r="B3496" s="20">
        <v>0</v>
      </c>
      <c r="C3496" s="21">
        <v>0</v>
      </c>
      <c r="D3496" s="25">
        <v>97372.799999999974</v>
      </c>
      <c r="E3496" s="25">
        <v>726</v>
      </c>
      <c r="F3496" s="21">
        <v>0</v>
      </c>
      <c r="G3496" s="22">
        <f t="shared" si="54"/>
        <v>96646.799999999974</v>
      </c>
      <c r="H3496" s="21">
        <v>0</v>
      </c>
      <c r="I3496" s="21">
        <v>0</v>
      </c>
    </row>
    <row r="3497" spans="1:9" ht="15" x14ac:dyDescent="0.25">
      <c r="A3497" s="24" t="s">
        <v>3820</v>
      </c>
      <c r="B3497" s="20">
        <v>0</v>
      </c>
      <c r="C3497" s="21">
        <v>0</v>
      </c>
      <c r="D3497" s="25">
        <v>213320.51999999996</v>
      </c>
      <c r="E3497" s="25">
        <v>80149.409999999989</v>
      </c>
      <c r="F3497" s="21">
        <v>0</v>
      </c>
      <c r="G3497" s="22">
        <f t="shared" si="54"/>
        <v>133171.10999999999</v>
      </c>
      <c r="H3497" s="21">
        <v>0</v>
      </c>
      <c r="I3497" s="21">
        <v>0</v>
      </c>
    </row>
    <row r="3498" spans="1:9" ht="15" x14ac:dyDescent="0.25">
      <c r="A3498" s="24" t="s">
        <v>3821</v>
      </c>
      <c r="B3498" s="20">
        <v>0</v>
      </c>
      <c r="C3498" s="21">
        <v>0</v>
      </c>
      <c r="D3498" s="25">
        <v>258474.50999999995</v>
      </c>
      <c r="E3498" s="25">
        <v>136840.85</v>
      </c>
      <c r="F3498" s="21">
        <v>0</v>
      </c>
      <c r="G3498" s="22">
        <f t="shared" si="54"/>
        <v>121633.65999999995</v>
      </c>
      <c r="H3498" s="21">
        <v>0</v>
      </c>
      <c r="I3498" s="21">
        <v>0</v>
      </c>
    </row>
    <row r="3499" spans="1:9" ht="15" x14ac:dyDescent="0.25">
      <c r="A3499" s="24" t="s">
        <v>3822</v>
      </c>
      <c r="B3499" s="20">
        <v>0</v>
      </c>
      <c r="C3499" s="21">
        <v>0</v>
      </c>
      <c r="D3499" s="25">
        <v>167529.60000000001</v>
      </c>
      <c r="E3499" s="25">
        <v>125519.4</v>
      </c>
      <c r="F3499" s="21">
        <v>0</v>
      </c>
      <c r="G3499" s="22">
        <f t="shared" si="54"/>
        <v>42010.200000000012</v>
      </c>
      <c r="H3499" s="21">
        <v>0</v>
      </c>
      <c r="I3499" s="21">
        <v>0</v>
      </c>
    </row>
    <row r="3500" spans="1:9" ht="15" x14ac:dyDescent="0.25">
      <c r="A3500" s="24" t="s">
        <v>3823</v>
      </c>
      <c r="B3500" s="20">
        <v>0</v>
      </c>
      <c r="C3500" s="21">
        <v>0</v>
      </c>
      <c r="D3500" s="25">
        <v>398444.12999999989</v>
      </c>
      <c r="E3500" s="25">
        <v>157970.23999999999</v>
      </c>
      <c r="F3500" s="21">
        <v>0</v>
      </c>
      <c r="G3500" s="22">
        <f t="shared" si="54"/>
        <v>240473.8899999999</v>
      </c>
      <c r="H3500" s="21">
        <v>0</v>
      </c>
      <c r="I3500" s="21">
        <v>0</v>
      </c>
    </row>
    <row r="3501" spans="1:9" ht="15" x14ac:dyDescent="0.25">
      <c r="A3501" s="24" t="s">
        <v>3523</v>
      </c>
      <c r="B3501" s="20">
        <v>0</v>
      </c>
      <c r="C3501" s="21">
        <v>0</v>
      </c>
      <c r="D3501" s="25">
        <v>104401.71</v>
      </c>
      <c r="E3501" s="25">
        <v>42276.729999999996</v>
      </c>
      <c r="F3501" s="21">
        <v>0</v>
      </c>
      <c r="G3501" s="22">
        <f t="shared" si="54"/>
        <v>62124.98000000001</v>
      </c>
      <c r="H3501" s="21">
        <v>0</v>
      </c>
      <c r="I3501" s="21">
        <v>0</v>
      </c>
    </row>
    <row r="3502" spans="1:9" ht="15" x14ac:dyDescent="0.25">
      <c r="A3502" s="24" t="s">
        <v>3824</v>
      </c>
      <c r="B3502" s="20">
        <v>0</v>
      </c>
      <c r="C3502" s="21">
        <v>0</v>
      </c>
      <c r="D3502" s="25">
        <v>46072.53</v>
      </c>
      <c r="E3502" s="25">
        <v>15844.699999999999</v>
      </c>
      <c r="F3502" s="21">
        <v>0</v>
      </c>
      <c r="G3502" s="22">
        <f t="shared" si="54"/>
        <v>30227.83</v>
      </c>
      <c r="H3502" s="21">
        <v>0</v>
      </c>
      <c r="I3502" s="21">
        <v>0</v>
      </c>
    </row>
    <row r="3503" spans="1:9" ht="15" x14ac:dyDescent="0.25">
      <c r="A3503" s="24" t="s">
        <v>3825</v>
      </c>
      <c r="B3503" s="20">
        <v>0</v>
      </c>
      <c r="C3503" s="21">
        <v>0</v>
      </c>
      <c r="D3503" s="25">
        <v>46751.040000000008</v>
      </c>
      <c r="E3503" s="25">
        <v>13419.16</v>
      </c>
      <c r="F3503" s="21">
        <v>0</v>
      </c>
      <c r="G3503" s="22">
        <f t="shared" si="54"/>
        <v>33331.880000000005</v>
      </c>
      <c r="H3503" s="21">
        <v>0</v>
      </c>
      <c r="I3503" s="21">
        <v>0</v>
      </c>
    </row>
    <row r="3504" spans="1:9" ht="15" x14ac:dyDescent="0.25">
      <c r="A3504" s="24" t="s">
        <v>3708</v>
      </c>
      <c r="B3504" s="20">
        <v>0</v>
      </c>
      <c r="C3504" s="21">
        <v>0</v>
      </c>
      <c r="D3504" s="25">
        <v>4290.3</v>
      </c>
      <c r="E3504" s="25">
        <v>0</v>
      </c>
      <c r="F3504" s="21">
        <v>0</v>
      </c>
      <c r="G3504" s="22">
        <f t="shared" si="54"/>
        <v>4290.3</v>
      </c>
      <c r="H3504" s="21">
        <v>0</v>
      </c>
      <c r="I3504" s="21">
        <v>0</v>
      </c>
    </row>
    <row r="3505" spans="1:9" ht="15" x14ac:dyDescent="0.25">
      <c r="A3505" s="24" t="s">
        <v>659</v>
      </c>
      <c r="B3505" s="20">
        <v>0</v>
      </c>
      <c r="C3505" s="21">
        <v>0</v>
      </c>
      <c r="D3505" s="25">
        <v>40918.5</v>
      </c>
      <c r="E3505" s="25">
        <v>30271.9</v>
      </c>
      <c r="F3505" s="21">
        <v>0</v>
      </c>
      <c r="G3505" s="22">
        <f t="shared" si="54"/>
        <v>10646.599999999999</v>
      </c>
      <c r="H3505" s="21">
        <v>0</v>
      </c>
      <c r="I3505" s="21">
        <v>0</v>
      </c>
    </row>
    <row r="3506" spans="1:9" ht="15" x14ac:dyDescent="0.25">
      <c r="A3506" s="24" t="s">
        <v>661</v>
      </c>
      <c r="B3506" s="20">
        <v>0</v>
      </c>
      <c r="C3506" s="21">
        <v>0</v>
      </c>
      <c r="D3506" s="25">
        <v>42838.74</v>
      </c>
      <c r="E3506" s="25">
        <v>10263.52</v>
      </c>
      <c r="F3506" s="21">
        <v>0</v>
      </c>
      <c r="G3506" s="22">
        <f t="shared" si="54"/>
        <v>32575.219999999998</v>
      </c>
      <c r="H3506" s="21">
        <v>0</v>
      </c>
      <c r="I3506" s="21">
        <v>0</v>
      </c>
    </row>
    <row r="3507" spans="1:9" ht="15" x14ac:dyDescent="0.25">
      <c r="A3507" s="24" t="s">
        <v>3525</v>
      </c>
      <c r="B3507" s="20">
        <v>0</v>
      </c>
      <c r="C3507" s="21">
        <v>0</v>
      </c>
      <c r="D3507" s="25">
        <v>319360.19999999995</v>
      </c>
      <c r="E3507" s="25">
        <v>170025.18</v>
      </c>
      <c r="F3507" s="21">
        <v>0</v>
      </c>
      <c r="G3507" s="22">
        <f t="shared" si="54"/>
        <v>149335.01999999996</v>
      </c>
      <c r="H3507" s="21">
        <v>0</v>
      </c>
      <c r="I3507" s="21">
        <v>0</v>
      </c>
    </row>
    <row r="3508" spans="1:9" ht="15" x14ac:dyDescent="0.25">
      <c r="A3508" s="24" t="s">
        <v>3526</v>
      </c>
      <c r="B3508" s="20">
        <v>0</v>
      </c>
      <c r="C3508" s="21">
        <v>0</v>
      </c>
      <c r="D3508" s="25">
        <v>89345.97</v>
      </c>
      <c r="E3508" s="25">
        <v>13792.310000000001</v>
      </c>
      <c r="F3508" s="21">
        <v>0</v>
      </c>
      <c r="G3508" s="22">
        <f t="shared" si="54"/>
        <v>75553.66</v>
      </c>
      <c r="H3508" s="21">
        <v>0</v>
      </c>
      <c r="I3508" s="21">
        <v>0</v>
      </c>
    </row>
    <row r="3509" spans="1:9" ht="15" x14ac:dyDescent="0.25">
      <c r="A3509" s="24" t="s">
        <v>3527</v>
      </c>
      <c r="B3509" s="20">
        <v>0</v>
      </c>
      <c r="C3509" s="21">
        <v>0</v>
      </c>
      <c r="D3509" s="25">
        <v>589647.87000000011</v>
      </c>
      <c r="E3509" s="25">
        <v>294211.1399999999</v>
      </c>
      <c r="F3509" s="21">
        <v>0</v>
      </c>
      <c r="G3509" s="22">
        <f t="shared" si="54"/>
        <v>295436.73000000021</v>
      </c>
      <c r="H3509" s="21">
        <v>0</v>
      </c>
      <c r="I3509" s="21">
        <v>0</v>
      </c>
    </row>
    <row r="3510" spans="1:9" ht="15" x14ac:dyDescent="0.25">
      <c r="A3510" s="24" t="s">
        <v>3528</v>
      </c>
      <c r="B3510" s="20">
        <v>0</v>
      </c>
      <c r="C3510" s="21">
        <v>0</v>
      </c>
      <c r="D3510" s="25">
        <v>49293.09</v>
      </c>
      <c r="E3510" s="25">
        <v>6288.6200000000008</v>
      </c>
      <c r="F3510" s="21">
        <v>0</v>
      </c>
      <c r="G3510" s="22">
        <f t="shared" si="54"/>
        <v>43004.469999999994</v>
      </c>
      <c r="H3510" s="21">
        <v>0</v>
      </c>
      <c r="I3510" s="21">
        <v>0</v>
      </c>
    </row>
    <row r="3511" spans="1:9" ht="15" x14ac:dyDescent="0.25">
      <c r="A3511" s="24" t="s">
        <v>3529</v>
      </c>
      <c r="B3511" s="20">
        <v>0</v>
      </c>
      <c r="C3511" s="21">
        <v>0</v>
      </c>
      <c r="D3511" s="25">
        <v>387329.0399999998</v>
      </c>
      <c r="E3511" s="25">
        <v>80189.10000000002</v>
      </c>
      <c r="F3511" s="21">
        <v>0</v>
      </c>
      <c r="G3511" s="22">
        <f t="shared" si="54"/>
        <v>307139.93999999977</v>
      </c>
      <c r="H3511" s="21">
        <v>0</v>
      </c>
      <c r="I3511" s="21">
        <v>0</v>
      </c>
    </row>
    <row r="3512" spans="1:9" ht="15" x14ac:dyDescent="0.25">
      <c r="A3512" s="24" t="s">
        <v>3826</v>
      </c>
      <c r="B3512" s="20">
        <v>0</v>
      </c>
      <c r="C3512" s="21">
        <v>0</v>
      </c>
      <c r="D3512" s="25">
        <v>440337.79000000004</v>
      </c>
      <c r="E3512" s="25">
        <v>248578.88</v>
      </c>
      <c r="F3512" s="21">
        <v>0</v>
      </c>
      <c r="G3512" s="22">
        <f t="shared" si="54"/>
        <v>191758.91000000003</v>
      </c>
      <c r="H3512" s="21">
        <v>0</v>
      </c>
      <c r="I3512" s="21">
        <v>0</v>
      </c>
    </row>
    <row r="3513" spans="1:9" ht="15" x14ac:dyDescent="0.25">
      <c r="A3513" s="24" t="s">
        <v>3530</v>
      </c>
      <c r="B3513" s="20">
        <v>0</v>
      </c>
      <c r="C3513" s="21">
        <v>0</v>
      </c>
      <c r="D3513" s="25">
        <v>47941.740000000005</v>
      </c>
      <c r="E3513" s="25">
        <v>19986.089999999997</v>
      </c>
      <c r="F3513" s="21">
        <v>0</v>
      </c>
      <c r="G3513" s="22">
        <f t="shared" si="54"/>
        <v>27955.650000000009</v>
      </c>
      <c r="H3513" s="21">
        <v>0</v>
      </c>
      <c r="I3513" s="21">
        <v>0</v>
      </c>
    </row>
    <row r="3514" spans="1:9" ht="15" x14ac:dyDescent="0.25">
      <c r="A3514" s="24" t="s">
        <v>3827</v>
      </c>
      <c r="B3514" s="20">
        <v>0</v>
      </c>
      <c r="C3514" s="21">
        <v>0</v>
      </c>
      <c r="D3514" s="25">
        <v>85465.8</v>
      </c>
      <c r="E3514" s="25">
        <v>71058.5</v>
      </c>
      <c r="F3514" s="21">
        <v>0</v>
      </c>
      <c r="G3514" s="22">
        <f t="shared" si="54"/>
        <v>14407.300000000003</v>
      </c>
      <c r="H3514" s="21">
        <v>0</v>
      </c>
      <c r="I3514" s="21">
        <v>0</v>
      </c>
    </row>
    <row r="3515" spans="1:9" ht="15" x14ac:dyDescent="0.25">
      <c r="A3515" s="24" t="s">
        <v>3828</v>
      </c>
      <c r="B3515" s="20">
        <v>0</v>
      </c>
      <c r="C3515" s="21">
        <v>0</v>
      </c>
      <c r="D3515" s="25">
        <v>85220.1</v>
      </c>
      <c r="E3515" s="25">
        <v>52873.700000000004</v>
      </c>
      <c r="F3515" s="21">
        <v>0</v>
      </c>
      <c r="G3515" s="22">
        <f t="shared" si="54"/>
        <v>32346.400000000001</v>
      </c>
      <c r="H3515" s="21">
        <v>0</v>
      </c>
      <c r="I3515" s="21">
        <v>0</v>
      </c>
    </row>
    <row r="3516" spans="1:9" ht="15" x14ac:dyDescent="0.25">
      <c r="A3516" s="24" t="s">
        <v>3829</v>
      </c>
      <c r="B3516" s="20">
        <v>0</v>
      </c>
      <c r="C3516" s="21">
        <v>0</v>
      </c>
      <c r="D3516" s="25">
        <v>319689.71999999997</v>
      </c>
      <c r="E3516" s="25">
        <v>134656.80000000002</v>
      </c>
      <c r="F3516" s="21">
        <v>0</v>
      </c>
      <c r="G3516" s="22">
        <f t="shared" si="54"/>
        <v>185032.91999999995</v>
      </c>
      <c r="H3516" s="21">
        <v>0</v>
      </c>
      <c r="I3516" s="21">
        <v>0</v>
      </c>
    </row>
    <row r="3517" spans="1:9" ht="15" x14ac:dyDescent="0.25">
      <c r="A3517" s="24" t="s">
        <v>3830</v>
      </c>
      <c r="B3517" s="20">
        <v>0</v>
      </c>
      <c r="C3517" s="21">
        <v>0</v>
      </c>
      <c r="D3517" s="25">
        <v>348421.50000000006</v>
      </c>
      <c r="E3517" s="25">
        <v>120683.95</v>
      </c>
      <c r="F3517" s="21">
        <v>0</v>
      </c>
      <c r="G3517" s="22">
        <f t="shared" si="54"/>
        <v>227737.55000000005</v>
      </c>
      <c r="H3517" s="21">
        <v>0</v>
      </c>
      <c r="I3517" s="21">
        <v>0</v>
      </c>
    </row>
    <row r="3518" spans="1:9" ht="15" x14ac:dyDescent="0.25">
      <c r="A3518" s="24" t="s">
        <v>3831</v>
      </c>
      <c r="B3518" s="20">
        <v>0</v>
      </c>
      <c r="C3518" s="21">
        <v>0</v>
      </c>
      <c r="D3518" s="25">
        <v>258285.50999999998</v>
      </c>
      <c r="E3518" s="25">
        <v>9675.56</v>
      </c>
      <c r="F3518" s="21">
        <v>0</v>
      </c>
      <c r="G3518" s="22">
        <f t="shared" si="54"/>
        <v>248609.94999999998</v>
      </c>
      <c r="H3518" s="21">
        <v>0</v>
      </c>
      <c r="I3518" s="21">
        <v>0</v>
      </c>
    </row>
    <row r="3519" spans="1:9" ht="15" x14ac:dyDescent="0.25">
      <c r="A3519" s="24" t="s">
        <v>3832</v>
      </c>
      <c r="B3519" s="20">
        <v>0</v>
      </c>
      <c r="C3519" s="21">
        <v>0</v>
      </c>
      <c r="D3519" s="25">
        <v>10735.2</v>
      </c>
      <c r="E3519" s="25">
        <v>0</v>
      </c>
      <c r="F3519" s="21">
        <v>0</v>
      </c>
      <c r="G3519" s="22">
        <f t="shared" si="54"/>
        <v>10735.2</v>
      </c>
      <c r="H3519" s="21">
        <v>0</v>
      </c>
      <c r="I3519" s="21">
        <v>0</v>
      </c>
    </row>
    <row r="3520" spans="1:9" ht="15" x14ac:dyDescent="0.25">
      <c r="A3520" s="24" t="s">
        <v>3833</v>
      </c>
      <c r="B3520" s="20">
        <v>0</v>
      </c>
      <c r="C3520" s="21">
        <v>0</v>
      </c>
      <c r="D3520" s="25">
        <v>353109.89999999985</v>
      </c>
      <c r="E3520" s="25">
        <v>189152.08000000002</v>
      </c>
      <c r="F3520" s="21">
        <v>0</v>
      </c>
      <c r="G3520" s="22">
        <f t="shared" si="54"/>
        <v>163957.81999999983</v>
      </c>
      <c r="H3520" s="21">
        <v>0</v>
      </c>
      <c r="I3520" s="21">
        <v>0</v>
      </c>
    </row>
    <row r="3521" spans="1:9" ht="15" x14ac:dyDescent="0.25">
      <c r="A3521" s="24" t="s">
        <v>3834</v>
      </c>
      <c r="B3521" s="20">
        <v>0</v>
      </c>
      <c r="C3521" s="21">
        <v>0</v>
      </c>
      <c r="D3521" s="25">
        <v>105953.4</v>
      </c>
      <c r="E3521" s="25">
        <v>11142.44</v>
      </c>
      <c r="F3521" s="21">
        <v>0</v>
      </c>
      <c r="G3521" s="22">
        <f t="shared" si="54"/>
        <v>94810.959999999992</v>
      </c>
      <c r="H3521" s="21">
        <v>0</v>
      </c>
      <c r="I3521" s="21">
        <v>0</v>
      </c>
    </row>
    <row r="3522" spans="1:9" ht="15" x14ac:dyDescent="0.25">
      <c r="A3522" s="24" t="s">
        <v>3835</v>
      </c>
      <c r="B3522" s="20">
        <v>0</v>
      </c>
      <c r="C3522" s="21">
        <v>0</v>
      </c>
      <c r="D3522" s="25">
        <v>1187182.71</v>
      </c>
      <c r="E3522" s="25">
        <v>507763.04000000004</v>
      </c>
      <c r="F3522" s="21">
        <v>0</v>
      </c>
      <c r="G3522" s="22">
        <f t="shared" si="54"/>
        <v>679419.66999999993</v>
      </c>
      <c r="H3522" s="21">
        <v>0</v>
      </c>
      <c r="I3522" s="21">
        <v>0</v>
      </c>
    </row>
    <row r="3523" spans="1:9" ht="15" x14ac:dyDescent="0.25">
      <c r="A3523" s="24" t="s">
        <v>3836</v>
      </c>
      <c r="B3523" s="20">
        <v>0</v>
      </c>
      <c r="C3523" s="21">
        <v>0</v>
      </c>
      <c r="D3523" s="25">
        <v>76620.599999999991</v>
      </c>
      <c r="E3523" s="25">
        <v>15082.5</v>
      </c>
      <c r="F3523" s="21">
        <v>0</v>
      </c>
      <c r="G3523" s="22">
        <f t="shared" ref="G3523:G3586" si="55">D3523-E3523</f>
        <v>61538.099999999991</v>
      </c>
      <c r="H3523" s="21">
        <v>0</v>
      </c>
      <c r="I3523" s="21">
        <v>0</v>
      </c>
    </row>
    <row r="3524" spans="1:9" ht="15" x14ac:dyDescent="0.25">
      <c r="A3524" s="24" t="s">
        <v>3837</v>
      </c>
      <c r="B3524" s="20">
        <v>0</v>
      </c>
      <c r="C3524" s="21">
        <v>0</v>
      </c>
      <c r="D3524" s="25">
        <v>192326.40000000002</v>
      </c>
      <c r="E3524" s="25">
        <v>0</v>
      </c>
      <c r="F3524" s="21">
        <v>0</v>
      </c>
      <c r="G3524" s="22">
        <f t="shared" si="55"/>
        <v>192326.40000000002</v>
      </c>
      <c r="H3524" s="21">
        <v>0</v>
      </c>
      <c r="I3524" s="21">
        <v>0</v>
      </c>
    </row>
    <row r="3525" spans="1:9" ht="15" x14ac:dyDescent="0.25">
      <c r="A3525" s="24" t="s">
        <v>3838</v>
      </c>
      <c r="B3525" s="20">
        <v>0</v>
      </c>
      <c r="C3525" s="21">
        <v>0</v>
      </c>
      <c r="D3525" s="25">
        <v>7919.1</v>
      </c>
      <c r="E3525" s="25">
        <v>0</v>
      </c>
      <c r="F3525" s="21">
        <v>0</v>
      </c>
      <c r="G3525" s="22">
        <f t="shared" si="55"/>
        <v>7919.1</v>
      </c>
      <c r="H3525" s="21">
        <v>0</v>
      </c>
      <c r="I3525" s="21">
        <v>0</v>
      </c>
    </row>
    <row r="3526" spans="1:9" ht="15" x14ac:dyDescent="0.25">
      <c r="A3526" s="24" t="s">
        <v>3839</v>
      </c>
      <c r="B3526" s="20">
        <v>0</v>
      </c>
      <c r="C3526" s="21">
        <v>0</v>
      </c>
      <c r="D3526" s="25">
        <v>12530.7</v>
      </c>
      <c r="E3526" s="25">
        <v>0</v>
      </c>
      <c r="F3526" s="21">
        <v>0</v>
      </c>
      <c r="G3526" s="22">
        <f t="shared" si="55"/>
        <v>12530.7</v>
      </c>
      <c r="H3526" s="21">
        <v>0</v>
      </c>
      <c r="I3526" s="21">
        <v>0</v>
      </c>
    </row>
    <row r="3527" spans="1:9" ht="15" x14ac:dyDescent="0.25">
      <c r="A3527" s="24" t="s">
        <v>3840</v>
      </c>
      <c r="B3527" s="20">
        <v>0</v>
      </c>
      <c r="C3527" s="21">
        <v>0</v>
      </c>
      <c r="D3527" s="25">
        <v>12152.7</v>
      </c>
      <c r="E3527" s="25">
        <v>0</v>
      </c>
      <c r="F3527" s="21">
        <v>0</v>
      </c>
      <c r="G3527" s="22">
        <f t="shared" si="55"/>
        <v>12152.7</v>
      </c>
      <c r="H3527" s="21">
        <v>0</v>
      </c>
      <c r="I3527" s="21">
        <v>0</v>
      </c>
    </row>
    <row r="3528" spans="1:9" ht="15" x14ac:dyDescent="0.25">
      <c r="A3528" s="24" t="s">
        <v>3841</v>
      </c>
      <c r="B3528" s="20">
        <v>0</v>
      </c>
      <c r="C3528" s="21">
        <v>0</v>
      </c>
      <c r="D3528" s="25">
        <v>453371.05000000034</v>
      </c>
      <c r="E3528" s="25">
        <v>316209.45</v>
      </c>
      <c r="F3528" s="21">
        <v>0</v>
      </c>
      <c r="G3528" s="22">
        <f t="shared" si="55"/>
        <v>137161.60000000033</v>
      </c>
      <c r="H3528" s="21">
        <v>0</v>
      </c>
      <c r="I3528" s="21">
        <v>0</v>
      </c>
    </row>
    <row r="3529" spans="1:9" ht="15" x14ac:dyDescent="0.25">
      <c r="A3529" s="24" t="s">
        <v>3842</v>
      </c>
      <c r="B3529" s="20">
        <v>0</v>
      </c>
      <c r="C3529" s="21">
        <v>0</v>
      </c>
      <c r="D3529" s="25">
        <v>360552.62000000005</v>
      </c>
      <c r="E3529" s="25">
        <v>224101.54</v>
      </c>
      <c r="F3529" s="21">
        <v>0</v>
      </c>
      <c r="G3529" s="22">
        <f t="shared" si="55"/>
        <v>136451.08000000005</v>
      </c>
      <c r="H3529" s="21">
        <v>0</v>
      </c>
      <c r="I3529" s="21">
        <v>0</v>
      </c>
    </row>
    <row r="3530" spans="1:9" ht="15" x14ac:dyDescent="0.25">
      <c r="A3530" s="24" t="s">
        <v>3843</v>
      </c>
      <c r="B3530" s="20">
        <v>0</v>
      </c>
      <c r="C3530" s="21">
        <v>0</v>
      </c>
      <c r="D3530" s="25">
        <v>370562.04999999987</v>
      </c>
      <c r="E3530" s="25">
        <v>220997.07000000004</v>
      </c>
      <c r="F3530" s="21">
        <v>0</v>
      </c>
      <c r="G3530" s="22">
        <f t="shared" si="55"/>
        <v>149564.97999999984</v>
      </c>
      <c r="H3530" s="21">
        <v>0</v>
      </c>
      <c r="I3530" s="21">
        <v>0</v>
      </c>
    </row>
    <row r="3531" spans="1:9" ht="15" x14ac:dyDescent="0.25">
      <c r="A3531" s="24" t="s">
        <v>3844</v>
      </c>
      <c r="B3531" s="20">
        <v>0</v>
      </c>
      <c r="C3531" s="21">
        <v>0</v>
      </c>
      <c r="D3531" s="25">
        <v>461634.73999999987</v>
      </c>
      <c r="E3531" s="25">
        <v>311740.65999999992</v>
      </c>
      <c r="F3531" s="21">
        <v>0</v>
      </c>
      <c r="G3531" s="22">
        <f t="shared" si="55"/>
        <v>149894.07999999996</v>
      </c>
      <c r="H3531" s="21">
        <v>0</v>
      </c>
      <c r="I3531" s="21">
        <v>0</v>
      </c>
    </row>
    <row r="3532" spans="1:9" ht="15" x14ac:dyDescent="0.25">
      <c r="A3532" s="24" t="s">
        <v>3845</v>
      </c>
      <c r="B3532" s="20">
        <v>0</v>
      </c>
      <c r="C3532" s="21">
        <v>0</v>
      </c>
      <c r="D3532" s="25">
        <v>478380.75000000012</v>
      </c>
      <c r="E3532" s="25">
        <v>309684.06</v>
      </c>
      <c r="F3532" s="21">
        <v>0</v>
      </c>
      <c r="G3532" s="22">
        <f t="shared" si="55"/>
        <v>168696.69000000012</v>
      </c>
      <c r="H3532" s="21">
        <v>0</v>
      </c>
      <c r="I3532" s="21">
        <v>0</v>
      </c>
    </row>
    <row r="3533" spans="1:9" ht="15" x14ac:dyDescent="0.25">
      <c r="A3533" s="24" t="s">
        <v>3846</v>
      </c>
      <c r="B3533" s="20">
        <v>0</v>
      </c>
      <c r="C3533" s="21">
        <v>0</v>
      </c>
      <c r="D3533" s="25">
        <v>925131.00000000047</v>
      </c>
      <c r="E3533" s="25">
        <v>679532.28000000026</v>
      </c>
      <c r="F3533" s="21">
        <v>0</v>
      </c>
      <c r="G3533" s="22">
        <f t="shared" si="55"/>
        <v>245598.7200000002</v>
      </c>
      <c r="H3533" s="21">
        <v>0</v>
      </c>
      <c r="I3533" s="21">
        <v>0</v>
      </c>
    </row>
    <row r="3534" spans="1:9" ht="15" x14ac:dyDescent="0.25">
      <c r="A3534" s="24" t="s">
        <v>3847</v>
      </c>
      <c r="B3534" s="20">
        <v>0</v>
      </c>
      <c r="C3534" s="21">
        <v>0</v>
      </c>
      <c r="D3534" s="25">
        <v>848838.66999999993</v>
      </c>
      <c r="E3534" s="25">
        <v>567190.54999999993</v>
      </c>
      <c r="F3534" s="21">
        <v>0</v>
      </c>
      <c r="G3534" s="22">
        <f t="shared" si="55"/>
        <v>281648.12</v>
      </c>
      <c r="H3534" s="21">
        <v>0</v>
      </c>
      <c r="I3534" s="21">
        <v>0</v>
      </c>
    </row>
    <row r="3535" spans="1:9" ht="15" x14ac:dyDescent="0.25">
      <c r="A3535" s="24" t="s">
        <v>3848</v>
      </c>
      <c r="B3535" s="20">
        <v>0</v>
      </c>
      <c r="C3535" s="21">
        <v>0</v>
      </c>
      <c r="D3535" s="25">
        <v>749757.7000000003</v>
      </c>
      <c r="E3535" s="25">
        <v>581766.34000000008</v>
      </c>
      <c r="F3535" s="21">
        <v>0</v>
      </c>
      <c r="G3535" s="22">
        <f t="shared" si="55"/>
        <v>167991.36000000022</v>
      </c>
      <c r="H3535" s="21">
        <v>0</v>
      </c>
      <c r="I3535" s="21">
        <v>0</v>
      </c>
    </row>
    <row r="3536" spans="1:9" ht="15" x14ac:dyDescent="0.25">
      <c r="A3536" s="24" t="s">
        <v>3849</v>
      </c>
      <c r="B3536" s="20">
        <v>0</v>
      </c>
      <c r="C3536" s="21">
        <v>0</v>
      </c>
      <c r="D3536" s="25">
        <v>164014.19999999995</v>
      </c>
      <c r="E3536" s="25">
        <v>99952.430000000008</v>
      </c>
      <c r="F3536" s="21">
        <v>0</v>
      </c>
      <c r="G3536" s="22">
        <f t="shared" si="55"/>
        <v>64061.769999999946</v>
      </c>
      <c r="H3536" s="21">
        <v>0</v>
      </c>
      <c r="I3536" s="21">
        <v>0</v>
      </c>
    </row>
    <row r="3537" spans="1:9" ht="15" x14ac:dyDescent="0.25">
      <c r="A3537" s="24" t="s">
        <v>3850</v>
      </c>
      <c r="B3537" s="20">
        <v>0</v>
      </c>
      <c r="C3537" s="21">
        <v>0</v>
      </c>
      <c r="D3537" s="25">
        <v>582916.05000000028</v>
      </c>
      <c r="E3537" s="25">
        <v>373134.94000000012</v>
      </c>
      <c r="F3537" s="21">
        <v>0</v>
      </c>
      <c r="G3537" s="22">
        <f t="shared" si="55"/>
        <v>209781.11000000016</v>
      </c>
      <c r="H3537" s="21">
        <v>0</v>
      </c>
      <c r="I3537" s="21">
        <v>0</v>
      </c>
    </row>
    <row r="3538" spans="1:9" ht="15" x14ac:dyDescent="0.25">
      <c r="A3538" s="24" t="s">
        <v>3717</v>
      </c>
      <c r="B3538" s="20">
        <v>0</v>
      </c>
      <c r="C3538" s="21">
        <v>0</v>
      </c>
      <c r="D3538" s="25">
        <v>336465.51</v>
      </c>
      <c r="E3538" s="25">
        <v>220736.40999999995</v>
      </c>
      <c r="F3538" s="21">
        <v>0</v>
      </c>
      <c r="G3538" s="22">
        <f t="shared" si="55"/>
        <v>115729.10000000006</v>
      </c>
      <c r="H3538" s="21">
        <v>0</v>
      </c>
      <c r="I3538" s="21">
        <v>0</v>
      </c>
    </row>
    <row r="3539" spans="1:9" ht="15" x14ac:dyDescent="0.25">
      <c r="A3539" s="24" t="s">
        <v>3851</v>
      </c>
      <c r="B3539" s="20">
        <v>0</v>
      </c>
      <c r="C3539" s="21">
        <v>0</v>
      </c>
      <c r="D3539" s="25">
        <v>85295.700000000012</v>
      </c>
      <c r="E3539" s="25">
        <v>68786.400000000009</v>
      </c>
      <c r="F3539" s="21">
        <v>0</v>
      </c>
      <c r="G3539" s="22">
        <f t="shared" si="55"/>
        <v>16509.300000000003</v>
      </c>
      <c r="H3539" s="21">
        <v>0</v>
      </c>
      <c r="I3539" s="21">
        <v>0</v>
      </c>
    </row>
    <row r="3540" spans="1:9" ht="15" x14ac:dyDescent="0.25">
      <c r="A3540" s="24" t="s">
        <v>3720</v>
      </c>
      <c r="B3540" s="20">
        <v>0</v>
      </c>
      <c r="C3540" s="21">
        <v>0</v>
      </c>
      <c r="D3540" s="25">
        <v>509054.17999999993</v>
      </c>
      <c r="E3540" s="25">
        <v>307850.01</v>
      </c>
      <c r="F3540" s="21">
        <v>0</v>
      </c>
      <c r="G3540" s="22">
        <f t="shared" si="55"/>
        <v>201204.16999999993</v>
      </c>
      <c r="H3540" s="21">
        <v>0</v>
      </c>
      <c r="I3540" s="21">
        <v>0</v>
      </c>
    </row>
    <row r="3541" spans="1:9" ht="15" x14ac:dyDescent="0.25">
      <c r="A3541" s="24" t="s">
        <v>3852</v>
      </c>
      <c r="B3541" s="20">
        <v>0</v>
      </c>
      <c r="C3541" s="21">
        <v>0</v>
      </c>
      <c r="D3541" s="25">
        <v>113664.59999999999</v>
      </c>
      <c r="E3541" s="25">
        <v>68088.500000000015</v>
      </c>
      <c r="F3541" s="21">
        <v>0</v>
      </c>
      <c r="G3541" s="22">
        <f t="shared" si="55"/>
        <v>45576.099999999977</v>
      </c>
      <c r="H3541" s="21">
        <v>0</v>
      </c>
      <c r="I3541" s="21">
        <v>0</v>
      </c>
    </row>
    <row r="3542" spans="1:9" ht="15" x14ac:dyDescent="0.25">
      <c r="A3542" s="24" t="s">
        <v>3853</v>
      </c>
      <c r="B3542" s="20">
        <v>0</v>
      </c>
      <c r="C3542" s="21">
        <v>0</v>
      </c>
      <c r="D3542" s="25">
        <v>264420.38</v>
      </c>
      <c r="E3542" s="25">
        <v>153206.04</v>
      </c>
      <c r="F3542" s="21">
        <v>0</v>
      </c>
      <c r="G3542" s="22">
        <f t="shared" si="55"/>
        <v>111214.34</v>
      </c>
      <c r="H3542" s="21">
        <v>0</v>
      </c>
      <c r="I3542" s="21">
        <v>0</v>
      </c>
    </row>
    <row r="3543" spans="1:9" ht="15" x14ac:dyDescent="0.25">
      <c r="A3543" s="24" t="s">
        <v>3854</v>
      </c>
      <c r="B3543" s="20">
        <v>0</v>
      </c>
      <c r="C3543" s="21">
        <v>0</v>
      </c>
      <c r="D3543" s="25">
        <v>370769.79999999993</v>
      </c>
      <c r="E3543" s="25">
        <v>284580.2</v>
      </c>
      <c r="F3543" s="21">
        <v>0</v>
      </c>
      <c r="G3543" s="22">
        <f t="shared" si="55"/>
        <v>86189.599999999919</v>
      </c>
      <c r="H3543" s="21">
        <v>0</v>
      </c>
      <c r="I3543" s="21">
        <v>0</v>
      </c>
    </row>
    <row r="3544" spans="1:9" ht="15" x14ac:dyDescent="0.25">
      <c r="A3544" s="24" t="s">
        <v>3730</v>
      </c>
      <c r="B3544" s="20">
        <v>0</v>
      </c>
      <c r="C3544" s="21">
        <v>0</v>
      </c>
      <c r="D3544" s="25">
        <v>591680.68999999994</v>
      </c>
      <c r="E3544" s="25">
        <v>429717.89</v>
      </c>
      <c r="F3544" s="21">
        <v>0</v>
      </c>
      <c r="G3544" s="22">
        <f t="shared" si="55"/>
        <v>161962.79999999993</v>
      </c>
      <c r="H3544" s="21">
        <v>0</v>
      </c>
      <c r="I3544" s="21">
        <v>0</v>
      </c>
    </row>
    <row r="3545" spans="1:9" ht="15" x14ac:dyDescent="0.25">
      <c r="A3545" s="24" t="s">
        <v>3855</v>
      </c>
      <c r="B3545" s="20">
        <v>0</v>
      </c>
      <c r="C3545" s="21">
        <v>0</v>
      </c>
      <c r="D3545" s="25">
        <v>288900.34999999998</v>
      </c>
      <c r="E3545" s="25">
        <v>195375.40000000002</v>
      </c>
      <c r="F3545" s="21">
        <v>0</v>
      </c>
      <c r="G3545" s="22">
        <f t="shared" si="55"/>
        <v>93524.949999999953</v>
      </c>
      <c r="H3545" s="21">
        <v>0</v>
      </c>
      <c r="I3545" s="21">
        <v>0</v>
      </c>
    </row>
    <row r="3546" spans="1:9" ht="15" x14ac:dyDescent="0.25">
      <c r="A3546" s="24" t="s">
        <v>3856</v>
      </c>
      <c r="B3546" s="20">
        <v>0</v>
      </c>
      <c r="C3546" s="21">
        <v>0</v>
      </c>
      <c r="D3546" s="25">
        <v>8580.6</v>
      </c>
      <c r="E3546" s="25">
        <v>0</v>
      </c>
      <c r="F3546" s="21">
        <v>0</v>
      </c>
      <c r="G3546" s="22">
        <f t="shared" si="55"/>
        <v>8580.6</v>
      </c>
      <c r="H3546" s="21">
        <v>0</v>
      </c>
      <c r="I3546" s="21">
        <v>0</v>
      </c>
    </row>
    <row r="3547" spans="1:9" ht="15" x14ac:dyDescent="0.25">
      <c r="A3547" s="24" t="s">
        <v>3857</v>
      </c>
      <c r="B3547" s="20">
        <v>0</v>
      </c>
      <c r="C3547" s="21">
        <v>0</v>
      </c>
      <c r="D3547" s="25">
        <v>9601.2000000000007</v>
      </c>
      <c r="E3547" s="25">
        <v>0</v>
      </c>
      <c r="F3547" s="21">
        <v>0</v>
      </c>
      <c r="G3547" s="22">
        <f t="shared" si="55"/>
        <v>9601.2000000000007</v>
      </c>
      <c r="H3547" s="21">
        <v>0</v>
      </c>
      <c r="I3547" s="21">
        <v>0</v>
      </c>
    </row>
    <row r="3548" spans="1:9" ht="15" x14ac:dyDescent="0.25">
      <c r="A3548" s="24" t="s">
        <v>3858</v>
      </c>
      <c r="B3548" s="20">
        <v>0</v>
      </c>
      <c r="C3548" s="21">
        <v>0</v>
      </c>
      <c r="D3548" s="25">
        <v>11188.8</v>
      </c>
      <c r="E3548" s="25">
        <v>0</v>
      </c>
      <c r="F3548" s="21">
        <v>0</v>
      </c>
      <c r="G3548" s="22">
        <f t="shared" si="55"/>
        <v>11188.8</v>
      </c>
      <c r="H3548" s="21">
        <v>0</v>
      </c>
      <c r="I3548" s="21">
        <v>0</v>
      </c>
    </row>
    <row r="3549" spans="1:9" ht="15" x14ac:dyDescent="0.25">
      <c r="A3549" s="24" t="s">
        <v>3859</v>
      </c>
      <c r="B3549" s="20">
        <v>0</v>
      </c>
      <c r="C3549" s="21">
        <v>0</v>
      </c>
      <c r="D3549" s="25">
        <v>498256.59999999986</v>
      </c>
      <c r="E3549" s="25">
        <v>355683.8</v>
      </c>
      <c r="F3549" s="21">
        <v>0</v>
      </c>
      <c r="G3549" s="22">
        <f t="shared" si="55"/>
        <v>142572.79999999987</v>
      </c>
      <c r="H3549" s="21">
        <v>0</v>
      </c>
      <c r="I3549" s="21">
        <v>0</v>
      </c>
    </row>
    <row r="3550" spans="1:9" ht="15" x14ac:dyDescent="0.25">
      <c r="A3550" s="24" t="s">
        <v>3860</v>
      </c>
      <c r="B3550" s="20">
        <v>0</v>
      </c>
      <c r="C3550" s="21">
        <v>0</v>
      </c>
      <c r="D3550" s="25">
        <v>712422.1800000004</v>
      </c>
      <c r="E3550" s="25">
        <v>454881.88000000006</v>
      </c>
      <c r="F3550" s="21">
        <v>0</v>
      </c>
      <c r="G3550" s="22">
        <f t="shared" si="55"/>
        <v>257540.30000000034</v>
      </c>
      <c r="H3550" s="21">
        <v>0</v>
      </c>
      <c r="I3550" s="21">
        <v>0</v>
      </c>
    </row>
    <row r="3551" spans="1:9" ht="15" x14ac:dyDescent="0.25">
      <c r="A3551" s="24" t="s">
        <v>3861</v>
      </c>
      <c r="B3551" s="20">
        <v>0</v>
      </c>
      <c r="C3551" s="21">
        <v>0</v>
      </c>
      <c r="D3551" s="25">
        <v>584236.75000000023</v>
      </c>
      <c r="E3551" s="25">
        <v>350353.20000000013</v>
      </c>
      <c r="F3551" s="21">
        <v>0</v>
      </c>
      <c r="G3551" s="22">
        <f t="shared" si="55"/>
        <v>233883.5500000001</v>
      </c>
      <c r="H3551" s="21">
        <v>0</v>
      </c>
      <c r="I3551" s="21">
        <v>0</v>
      </c>
    </row>
    <row r="3552" spans="1:9" ht="15" x14ac:dyDescent="0.25">
      <c r="A3552" s="24" t="s">
        <v>3862</v>
      </c>
      <c r="B3552" s="20">
        <v>0</v>
      </c>
      <c r="C3552" s="21">
        <v>0</v>
      </c>
      <c r="D3552" s="25">
        <v>5594.4</v>
      </c>
      <c r="E3552" s="25">
        <v>0</v>
      </c>
      <c r="F3552" s="21">
        <v>0</v>
      </c>
      <c r="G3552" s="22">
        <f t="shared" si="55"/>
        <v>5594.4</v>
      </c>
      <c r="H3552" s="21">
        <v>0</v>
      </c>
      <c r="I3552" s="21">
        <v>0</v>
      </c>
    </row>
    <row r="3553" spans="1:9" ht="15" x14ac:dyDescent="0.25">
      <c r="A3553" s="24" t="s">
        <v>3863</v>
      </c>
      <c r="B3553" s="20">
        <v>0</v>
      </c>
      <c r="C3553" s="21">
        <v>0</v>
      </c>
      <c r="D3553" s="25">
        <v>227271.51999999996</v>
      </c>
      <c r="E3553" s="25">
        <v>130591.93000000002</v>
      </c>
      <c r="F3553" s="21">
        <v>0</v>
      </c>
      <c r="G3553" s="22">
        <f t="shared" si="55"/>
        <v>96679.589999999938</v>
      </c>
      <c r="H3553" s="21">
        <v>0</v>
      </c>
      <c r="I3553" s="21">
        <v>0</v>
      </c>
    </row>
    <row r="3554" spans="1:9" ht="15" x14ac:dyDescent="0.25">
      <c r="A3554" s="24" t="s">
        <v>3864</v>
      </c>
      <c r="B3554" s="20">
        <v>0</v>
      </c>
      <c r="C3554" s="21">
        <v>0</v>
      </c>
      <c r="D3554" s="25">
        <v>160895.64000000001</v>
      </c>
      <c r="E3554" s="25">
        <v>133338.29</v>
      </c>
      <c r="F3554" s="21">
        <v>0</v>
      </c>
      <c r="G3554" s="22">
        <f t="shared" si="55"/>
        <v>27557.350000000006</v>
      </c>
      <c r="H3554" s="21">
        <v>0</v>
      </c>
      <c r="I3554" s="21">
        <v>0</v>
      </c>
    </row>
    <row r="3555" spans="1:9" ht="15" x14ac:dyDescent="0.25">
      <c r="A3555" s="24" t="s">
        <v>3865</v>
      </c>
      <c r="B3555" s="20">
        <v>0</v>
      </c>
      <c r="C3555" s="21">
        <v>0</v>
      </c>
      <c r="D3555" s="25">
        <v>157144.46000000002</v>
      </c>
      <c r="E3555" s="25">
        <v>119722.56000000001</v>
      </c>
      <c r="F3555" s="21">
        <v>0</v>
      </c>
      <c r="G3555" s="22">
        <f t="shared" si="55"/>
        <v>37421.900000000009</v>
      </c>
      <c r="H3555" s="21">
        <v>0</v>
      </c>
      <c r="I3555" s="21">
        <v>0</v>
      </c>
    </row>
    <row r="3556" spans="1:9" ht="15" x14ac:dyDescent="0.25">
      <c r="A3556" s="24" t="s">
        <v>3866</v>
      </c>
      <c r="B3556" s="20">
        <v>0</v>
      </c>
      <c r="C3556" s="21">
        <v>0</v>
      </c>
      <c r="D3556" s="25">
        <v>243299.69999999995</v>
      </c>
      <c r="E3556" s="25">
        <v>196654.75</v>
      </c>
      <c r="F3556" s="21">
        <v>0</v>
      </c>
      <c r="G3556" s="22">
        <f t="shared" si="55"/>
        <v>46644.949999999953</v>
      </c>
      <c r="H3556" s="21">
        <v>0</v>
      </c>
      <c r="I3556" s="21">
        <v>0</v>
      </c>
    </row>
    <row r="3557" spans="1:9" ht="15" x14ac:dyDescent="0.25">
      <c r="A3557" s="24" t="s">
        <v>3867</v>
      </c>
      <c r="B3557" s="20">
        <v>0</v>
      </c>
      <c r="C3557" s="21">
        <v>0</v>
      </c>
      <c r="D3557" s="25">
        <v>156288.30000000002</v>
      </c>
      <c r="E3557" s="25">
        <v>102310.2</v>
      </c>
      <c r="F3557" s="21">
        <v>0</v>
      </c>
      <c r="G3557" s="22">
        <f t="shared" si="55"/>
        <v>53978.10000000002</v>
      </c>
      <c r="H3557" s="21">
        <v>0</v>
      </c>
      <c r="I3557" s="21">
        <v>0</v>
      </c>
    </row>
    <row r="3558" spans="1:9" ht="15" x14ac:dyDescent="0.25">
      <c r="A3558" s="24" t="s">
        <v>3868</v>
      </c>
      <c r="B3558" s="20">
        <v>0</v>
      </c>
      <c r="C3558" s="21">
        <v>0</v>
      </c>
      <c r="D3558" s="25">
        <v>111104.45999999999</v>
      </c>
      <c r="E3558" s="25">
        <v>79177.420000000013</v>
      </c>
      <c r="F3558" s="21">
        <v>0</v>
      </c>
      <c r="G3558" s="22">
        <f t="shared" si="55"/>
        <v>31927.039999999979</v>
      </c>
      <c r="H3558" s="21">
        <v>0</v>
      </c>
      <c r="I3558" s="21">
        <v>0</v>
      </c>
    </row>
    <row r="3559" spans="1:9" ht="15" x14ac:dyDescent="0.25">
      <c r="A3559" s="24" t="s">
        <v>3869</v>
      </c>
      <c r="B3559" s="20">
        <v>0</v>
      </c>
      <c r="C3559" s="21">
        <v>0</v>
      </c>
      <c r="D3559" s="25">
        <v>176223.6</v>
      </c>
      <c r="E3559" s="25">
        <v>92808.300000000017</v>
      </c>
      <c r="F3559" s="21">
        <v>0</v>
      </c>
      <c r="G3559" s="22">
        <f t="shared" si="55"/>
        <v>83415.299999999988</v>
      </c>
      <c r="H3559" s="21">
        <v>0</v>
      </c>
      <c r="I3559" s="21">
        <v>0</v>
      </c>
    </row>
    <row r="3560" spans="1:9" ht="15" x14ac:dyDescent="0.25">
      <c r="A3560" s="24" t="s">
        <v>3870</v>
      </c>
      <c r="B3560" s="20">
        <v>0</v>
      </c>
      <c r="C3560" s="21">
        <v>0</v>
      </c>
      <c r="D3560" s="25">
        <v>169022.70000000004</v>
      </c>
      <c r="E3560" s="25">
        <v>92762.000000000015</v>
      </c>
      <c r="F3560" s="21">
        <v>0</v>
      </c>
      <c r="G3560" s="22">
        <f t="shared" si="55"/>
        <v>76260.700000000026</v>
      </c>
      <c r="H3560" s="21">
        <v>0</v>
      </c>
      <c r="I3560" s="21">
        <v>0</v>
      </c>
    </row>
    <row r="3561" spans="1:9" ht="15" x14ac:dyDescent="0.25">
      <c r="A3561" s="24" t="s">
        <v>3871</v>
      </c>
      <c r="B3561" s="20">
        <v>0</v>
      </c>
      <c r="C3561" s="21">
        <v>0</v>
      </c>
      <c r="D3561" s="25">
        <v>176540.77</v>
      </c>
      <c r="E3561" s="25">
        <v>117587.87</v>
      </c>
      <c r="F3561" s="21">
        <v>0</v>
      </c>
      <c r="G3561" s="22">
        <f t="shared" si="55"/>
        <v>58952.899999999994</v>
      </c>
      <c r="H3561" s="21">
        <v>0</v>
      </c>
      <c r="I3561" s="21">
        <v>0</v>
      </c>
    </row>
    <row r="3562" spans="1:9" ht="15" x14ac:dyDescent="0.25">
      <c r="A3562" s="24" t="s">
        <v>3872</v>
      </c>
      <c r="B3562" s="20">
        <v>0</v>
      </c>
      <c r="C3562" s="21">
        <v>0</v>
      </c>
      <c r="D3562" s="25">
        <v>172443.59999999998</v>
      </c>
      <c r="E3562" s="25">
        <v>112956.04000000001</v>
      </c>
      <c r="F3562" s="21">
        <v>0</v>
      </c>
      <c r="G3562" s="22">
        <f t="shared" si="55"/>
        <v>59487.559999999969</v>
      </c>
      <c r="H3562" s="21">
        <v>0</v>
      </c>
      <c r="I3562" s="21">
        <v>0</v>
      </c>
    </row>
    <row r="3563" spans="1:9" ht="15" x14ac:dyDescent="0.25">
      <c r="A3563" s="24" t="s">
        <v>3873</v>
      </c>
      <c r="B3563" s="20">
        <v>0</v>
      </c>
      <c r="C3563" s="21">
        <v>0</v>
      </c>
      <c r="D3563" s="25">
        <v>85503.6</v>
      </c>
      <c r="E3563" s="25">
        <v>50868.6</v>
      </c>
      <c r="F3563" s="21">
        <v>0</v>
      </c>
      <c r="G3563" s="22">
        <f t="shared" si="55"/>
        <v>34635.000000000007</v>
      </c>
      <c r="H3563" s="21">
        <v>0</v>
      </c>
      <c r="I3563" s="21">
        <v>0</v>
      </c>
    </row>
    <row r="3564" spans="1:9" ht="15" x14ac:dyDescent="0.25">
      <c r="A3564" s="24" t="s">
        <v>3874</v>
      </c>
      <c r="B3564" s="20">
        <v>0</v>
      </c>
      <c r="C3564" s="21">
        <v>0</v>
      </c>
      <c r="D3564" s="25">
        <v>249144.86000000002</v>
      </c>
      <c r="E3564" s="25">
        <v>157712.40000000002</v>
      </c>
      <c r="F3564" s="21">
        <v>0</v>
      </c>
      <c r="G3564" s="22">
        <f t="shared" si="55"/>
        <v>91432.459999999992</v>
      </c>
      <c r="H3564" s="21">
        <v>0</v>
      </c>
      <c r="I3564" s="21">
        <v>0</v>
      </c>
    </row>
    <row r="3565" spans="1:9" ht="15" x14ac:dyDescent="0.25">
      <c r="A3565" s="24" t="s">
        <v>3875</v>
      </c>
      <c r="B3565" s="20">
        <v>0</v>
      </c>
      <c r="C3565" s="21">
        <v>0</v>
      </c>
      <c r="D3565" s="25">
        <v>107776.08</v>
      </c>
      <c r="E3565" s="25">
        <v>71382.780000000013</v>
      </c>
      <c r="F3565" s="21">
        <v>0</v>
      </c>
      <c r="G3565" s="22">
        <f t="shared" si="55"/>
        <v>36393.299999999988</v>
      </c>
      <c r="H3565" s="21">
        <v>0</v>
      </c>
      <c r="I3565" s="21">
        <v>0</v>
      </c>
    </row>
    <row r="3566" spans="1:9" ht="15" x14ac:dyDescent="0.25">
      <c r="A3566" s="24" t="s">
        <v>3876</v>
      </c>
      <c r="B3566" s="20">
        <v>0</v>
      </c>
      <c r="C3566" s="21">
        <v>0</v>
      </c>
      <c r="D3566" s="25">
        <v>108656.09999999999</v>
      </c>
      <c r="E3566" s="25">
        <v>67584.900000000009</v>
      </c>
      <c r="F3566" s="21">
        <v>0</v>
      </c>
      <c r="G3566" s="22">
        <f t="shared" si="55"/>
        <v>41071.199999999983</v>
      </c>
      <c r="H3566" s="21">
        <v>0</v>
      </c>
      <c r="I3566" s="21">
        <v>0</v>
      </c>
    </row>
    <row r="3567" spans="1:9" ht="15" x14ac:dyDescent="0.25">
      <c r="A3567" s="24" t="s">
        <v>3877</v>
      </c>
      <c r="B3567" s="20">
        <v>0</v>
      </c>
      <c r="C3567" s="21">
        <v>0</v>
      </c>
      <c r="D3567" s="25">
        <v>108433.8</v>
      </c>
      <c r="E3567" s="25">
        <v>22944.7</v>
      </c>
      <c r="F3567" s="21">
        <v>0</v>
      </c>
      <c r="G3567" s="22">
        <f t="shared" si="55"/>
        <v>85489.1</v>
      </c>
      <c r="H3567" s="21">
        <v>0</v>
      </c>
      <c r="I3567" s="21">
        <v>0</v>
      </c>
    </row>
    <row r="3568" spans="1:9" ht="15" x14ac:dyDescent="0.25">
      <c r="A3568" s="24" t="s">
        <v>3878</v>
      </c>
      <c r="B3568" s="20">
        <v>0</v>
      </c>
      <c r="C3568" s="21">
        <v>0</v>
      </c>
      <c r="D3568" s="25">
        <v>158949.00000000003</v>
      </c>
      <c r="E3568" s="25">
        <v>91165.04</v>
      </c>
      <c r="F3568" s="21">
        <v>0</v>
      </c>
      <c r="G3568" s="22">
        <f t="shared" si="55"/>
        <v>67783.960000000036</v>
      </c>
      <c r="H3568" s="21">
        <v>0</v>
      </c>
      <c r="I3568" s="21">
        <v>0</v>
      </c>
    </row>
    <row r="3569" spans="1:9" ht="15" x14ac:dyDescent="0.25">
      <c r="A3569" s="24" t="s">
        <v>3879</v>
      </c>
      <c r="B3569" s="20">
        <v>0</v>
      </c>
      <c r="C3569" s="21">
        <v>0</v>
      </c>
      <c r="D3569" s="25">
        <v>163711.80000000002</v>
      </c>
      <c r="E3569" s="25">
        <v>82012.219999999987</v>
      </c>
      <c r="F3569" s="21">
        <v>0</v>
      </c>
      <c r="G3569" s="22">
        <f t="shared" si="55"/>
        <v>81699.580000000031</v>
      </c>
      <c r="H3569" s="21">
        <v>0</v>
      </c>
      <c r="I3569" s="21">
        <v>0</v>
      </c>
    </row>
    <row r="3570" spans="1:9" ht="15" x14ac:dyDescent="0.25">
      <c r="A3570" s="24" t="s">
        <v>3880</v>
      </c>
      <c r="B3570" s="20">
        <v>0</v>
      </c>
      <c r="C3570" s="21">
        <v>0</v>
      </c>
      <c r="D3570" s="25">
        <v>651558.59999999986</v>
      </c>
      <c r="E3570" s="25">
        <v>480599.6999999999</v>
      </c>
      <c r="F3570" s="21">
        <v>0</v>
      </c>
      <c r="G3570" s="22">
        <f t="shared" si="55"/>
        <v>170958.89999999997</v>
      </c>
      <c r="H3570" s="21">
        <v>0</v>
      </c>
      <c r="I3570" s="21">
        <v>0</v>
      </c>
    </row>
    <row r="3571" spans="1:9" ht="15" x14ac:dyDescent="0.25">
      <c r="A3571" s="24" t="s">
        <v>3881</v>
      </c>
      <c r="B3571" s="20">
        <v>0</v>
      </c>
      <c r="C3571" s="21">
        <v>0</v>
      </c>
      <c r="D3571" s="25">
        <v>158778.9</v>
      </c>
      <c r="E3571" s="25">
        <v>121795.9</v>
      </c>
      <c r="F3571" s="21">
        <v>0</v>
      </c>
      <c r="G3571" s="22">
        <f t="shared" si="55"/>
        <v>36983</v>
      </c>
      <c r="H3571" s="21">
        <v>0</v>
      </c>
      <c r="I3571" s="21">
        <v>0</v>
      </c>
    </row>
    <row r="3572" spans="1:9" ht="15" x14ac:dyDescent="0.25">
      <c r="A3572" s="24" t="s">
        <v>3882</v>
      </c>
      <c r="B3572" s="20">
        <v>0</v>
      </c>
      <c r="C3572" s="21">
        <v>0</v>
      </c>
      <c r="D3572" s="25">
        <v>153108.9</v>
      </c>
      <c r="E3572" s="25">
        <v>90882.900000000009</v>
      </c>
      <c r="F3572" s="21">
        <v>0</v>
      </c>
      <c r="G3572" s="22">
        <f t="shared" si="55"/>
        <v>62225.999999999985</v>
      </c>
      <c r="H3572" s="21">
        <v>0</v>
      </c>
      <c r="I3572" s="21">
        <v>0</v>
      </c>
    </row>
    <row r="3573" spans="1:9" ht="15" x14ac:dyDescent="0.25">
      <c r="A3573" s="24" t="s">
        <v>3883</v>
      </c>
      <c r="B3573" s="20">
        <v>0</v>
      </c>
      <c r="C3573" s="21">
        <v>0</v>
      </c>
      <c r="D3573" s="25">
        <v>157162.89999999997</v>
      </c>
      <c r="E3573" s="25">
        <v>112886.20000000001</v>
      </c>
      <c r="F3573" s="21">
        <v>0</v>
      </c>
      <c r="G3573" s="22">
        <f t="shared" si="55"/>
        <v>44276.699999999953</v>
      </c>
      <c r="H3573" s="21">
        <v>0</v>
      </c>
      <c r="I3573" s="21">
        <v>0</v>
      </c>
    </row>
    <row r="3574" spans="1:9" ht="15" x14ac:dyDescent="0.25">
      <c r="A3574" s="24" t="s">
        <v>3884</v>
      </c>
      <c r="B3574" s="20">
        <v>0</v>
      </c>
      <c r="C3574" s="21">
        <v>0</v>
      </c>
      <c r="D3574" s="25">
        <v>158965.09999999998</v>
      </c>
      <c r="E3574" s="25">
        <v>97186.9</v>
      </c>
      <c r="F3574" s="21">
        <v>0</v>
      </c>
      <c r="G3574" s="22">
        <f t="shared" si="55"/>
        <v>61778.199999999983</v>
      </c>
      <c r="H3574" s="21">
        <v>0</v>
      </c>
      <c r="I3574" s="21">
        <v>0</v>
      </c>
    </row>
    <row r="3575" spans="1:9" ht="15" x14ac:dyDescent="0.25">
      <c r="A3575" s="24" t="s">
        <v>3885</v>
      </c>
      <c r="B3575" s="20">
        <v>0</v>
      </c>
      <c r="C3575" s="21">
        <v>0</v>
      </c>
      <c r="D3575" s="25">
        <v>159800.67000000001</v>
      </c>
      <c r="E3575" s="25">
        <v>77692.05</v>
      </c>
      <c r="F3575" s="21">
        <v>0</v>
      </c>
      <c r="G3575" s="22">
        <f t="shared" si="55"/>
        <v>82108.62000000001</v>
      </c>
      <c r="H3575" s="21">
        <v>0</v>
      </c>
      <c r="I3575" s="21">
        <v>0</v>
      </c>
    </row>
    <row r="3576" spans="1:9" ht="15" x14ac:dyDescent="0.25">
      <c r="A3576" s="24" t="s">
        <v>3886</v>
      </c>
      <c r="B3576" s="20">
        <v>0</v>
      </c>
      <c r="C3576" s="21">
        <v>0</v>
      </c>
      <c r="D3576" s="25">
        <v>164808</v>
      </c>
      <c r="E3576" s="25">
        <v>8331.2000000000007</v>
      </c>
      <c r="F3576" s="21">
        <v>0</v>
      </c>
      <c r="G3576" s="22">
        <f t="shared" si="55"/>
        <v>156476.79999999999</v>
      </c>
      <c r="H3576" s="21">
        <v>0</v>
      </c>
      <c r="I3576" s="21">
        <v>0</v>
      </c>
    </row>
    <row r="3577" spans="1:9" ht="15" x14ac:dyDescent="0.25">
      <c r="A3577" s="24" t="s">
        <v>3721</v>
      </c>
      <c r="B3577" s="20">
        <v>0</v>
      </c>
      <c r="C3577" s="21">
        <v>0</v>
      </c>
      <c r="D3577" s="25">
        <v>163522.80000000002</v>
      </c>
      <c r="E3577" s="25">
        <v>0</v>
      </c>
      <c r="F3577" s="21">
        <v>0</v>
      </c>
      <c r="G3577" s="22">
        <f t="shared" si="55"/>
        <v>163522.80000000002</v>
      </c>
      <c r="H3577" s="21">
        <v>0</v>
      </c>
      <c r="I3577" s="21">
        <v>0</v>
      </c>
    </row>
    <row r="3578" spans="1:9" ht="15" x14ac:dyDescent="0.25">
      <c r="A3578" s="24" t="s">
        <v>3747</v>
      </c>
      <c r="B3578" s="20">
        <v>0</v>
      </c>
      <c r="C3578" s="21">
        <v>0</v>
      </c>
      <c r="D3578" s="25">
        <v>173275.2</v>
      </c>
      <c r="E3578" s="25">
        <v>5628</v>
      </c>
      <c r="F3578" s="21">
        <v>0</v>
      </c>
      <c r="G3578" s="22">
        <f t="shared" si="55"/>
        <v>167647.20000000001</v>
      </c>
      <c r="H3578" s="21">
        <v>0</v>
      </c>
      <c r="I3578" s="21">
        <v>0</v>
      </c>
    </row>
    <row r="3579" spans="1:9" ht="15" x14ac:dyDescent="0.25">
      <c r="A3579" s="24" t="s">
        <v>3887</v>
      </c>
      <c r="B3579" s="20">
        <v>0</v>
      </c>
      <c r="C3579" s="21">
        <v>0</v>
      </c>
      <c r="D3579" s="25">
        <v>84728.700000000012</v>
      </c>
      <c r="E3579" s="25">
        <v>8101.6</v>
      </c>
      <c r="F3579" s="21">
        <v>0</v>
      </c>
      <c r="G3579" s="22">
        <f t="shared" si="55"/>
        <v>76627.100000000006</v>
      </c>
      <c r="H3579" s="21">
        <v>0</v>
      </c>
      <c r="I3579" s="21">
        <v>0</v>
      </c>
    </row>
    <row r="3580" spans="1:9" ht="15" x14ac:dyDescent="0.25">
      <c r="A3580" s="24" t="s">
        <v>3888</v>
      </c>
      <c r="B3580" s="20">
        <v>0</v>
      </c>
      <c r="C3580" s="21">
        <v>0</v>
      </c>
      <c r="D3580" s="25">
        <v>86807.7</v>
      </c>
      <c r="E3580" s="25">
        <v>0</v>
      </c>
      <c r="F3580" s="21">
        <v>0</v>
      </c>
      <c r="G3580" s="22">
        <f t="shared" si="55"/>
        <v>86807.7</v>
      </c>
      <c r="H3580" s="21">
        <v>0</v>
      </c>
      <c r="I3580" s="21">
        <v>0</v>
      </c>
    </row>
    <row r="3581" spans="1:9" ht="15" x14ac:dyDescent="0.25">
      <c r="A3581" s="24" t="s">
        <v>3853</v>
      </c>
      <c r="B3581" s="20">
        <v>0</v>
      </c>
      <c r="C3581" s="21">
        <v>0</v>
      </c>
      <c r="D3581" s="25">
        <v>86505.3</v>
      </c>
      <c r="E3581" s="25">
        <v>9619.5</v>
      </c>
      <c r="F3581" s="21">
        <v>0</v>
      </c>
      <c r="G3581" s="22">
        <f t="shared" si="55"/>
        <v>76885.8</v>
      </c>
      <c r="H3581" s="21">
        <v>0</v>
      </c>
      <c r="I3581" s="21">
        <v>0</v>
      </c>
    </row>
    <row r="3582" spans="1:9" ht="15" x14ac:dyDescent="0.25">
      <c r="A3582" s="24" t="s">
        <v>3889</v>
      </c>
      <c r="B3582" s="20">
        <v>0</v>
      </c>
      <c r="C3582" s="21">
        <v>0</v>
      </c>
      <c r="D3582" s="25">
        <v>71603.100000000006</v>
      </c>
      <c r="E3582" s="25">
        <v>35726.6</v>
      </c>
      <c r="F3582" s="21">
        <v>0</v>
      </c>
      <c r="G3582" s="22">
        <f t="shared" si="55"/>
        <v>35876.500000000007</v>
      </c>
      <c r="H3582" s="21">
        <v>0</v>
      </c>
      <c r="I3582" s="21">
        <v>0</v>
      </c>
    </row>
    <row r="3583" spans="1:9" ht="15" x14ac:dyDescent="0.25">
      <c r="A3583" s="24" t="s">
        <v>3890</v>
      </c>
      <c r="B3583" s="20">
        <v>0</v>
      </c>
      <c r="C3583" s="21">
        <v>0</v>
      </c>
      <c r="D3583" s="25">
        <v>64335.600000000006</v>
      </c>
      <c r="E3583" s="25">
        <v>36108</v>
      </c>
      <c r="F3583" s="21">
        <v>0</v>
      </c>
      <c r="G3583" s="22">
        <f t="shared" si="55"/>
        <v>28227.600000000006</v>
      </c>
      <c r="H3583" s="21">
        <v>0</v>
      </c>
      <c r="I3583" s="21">
        <v>0</v>
      </c>
    </row>
    <row r="3584" spans="1:9" ht="15" x14ac:dyDescent="0.25">
      <c r="A3584" s="24" t="s">
        <v>3891</v>
      </c>
      <c r="B3584" s="20">
        <v>0</v>
      </c>
      <c r="C3584" s="21">
        <v>0</v>
      </c>
      <c r="D3584" s="25">
        <v>47439</v>
      </c>
      <c r="E3584" s="25">
        <v>36022</v>
      </c>
      <c r="F3584" s="21">
        <v>0</v>
      </c>
      <c r="G3584" s="22">
        <f t="shared" si="55"/>
        <v>11417</v>
      </c>
      <c r="H3584" s="21">
        <v>0</v>
      </c>
      <c r="I3584" s="21">
        <v>0</v>
      </c>
    </row>
    <row r="3585" spans="1:9" ht="15" x14ac:dyDescent="0.25">
      <c r="A3585" s="24" t="s">
        <v>1133</v>
      </c>
      <c r="B3585" s="20">
        <v>0</v>
      </c>
      <c r="C3585" s="21">
        <v>0</v>
      </c>
      <c r="D3585" s="25">
        <v>32886</v>
      </c>
      <c r="E3585" s="25">
        <v>17158</v>
      </c>
      <c r="F3585" s="21">
        <v>0</v>
      </c>
      <c r="G3585" s="22">
        <f t="shared" si="55"/>
        <v>15728</v>
      </c>
      <c r="H3585" s="21">
        <v>0</v>
      </c>
      <c r="I3585" s="21">
        <v>0</v>
      </c>
    </row>
    <row r="3586" spans="1:9" ht="15" x14ac:dyDescent="0.25">
      <c r="A3586" s="24" t="s">
        <v>3892</v>
      </c>
      <c r="B3586" s="20">
        <v>0</v>
      </c>
      <c r="C3586" s="21">
        <v>0</v>
      </c>
      <c r="D3586" s="25">
        <v>23436</v>
      </c>
      <c r="E3586" s="25">
        <v>14512</v>
      </c>
      <c r="F3586" s="21">
        <v>0</v>
      </c>
      <c r="G3586" s="22">
        <f t="shared" si="55"/>
        <v>8924</v>
      </c>
      <c r="H3586" s="21">
        <v>0</v>
      </c>
      <c r="I3586" s="21">
        <v>0</v>
      </c>
    </row>
    <row r="3587" spans="1:9" ht="15" x14ac:dyDescent="0.25">
      <c r="A3587" s="24" t="s">
        <v>3893</v>
      </c>
      <c r="B3587" s="20">
        <v>0</v>
      </c>
      <c r="C3587" s="21">
        <v>0</v>
      </c>
      <c r="D3587" s="25">
        <v>33264</v>
      </c>
      <c r="E3587" s="25">
        <v>7938</v>
      </c>
      <c r="F3587" s="21">
        <v>0</v>
      </c>
      <c r="G3587" s="22">
        <f t="shared" ref="G3587:G3650" si="56">D3587-E3587</f>
        <v>25326</v>
      </c>
      <c r="H3587" s="21">
        <v>0</v>
      </c>
      <c r="I3587" s="21">
        <v>0</v>
      </c>
    </row>
    <row r="3588" spans="1:9" ht="15" x14ac:dyDescent="0.25">
      <c r="A3588" s="24" t="s">
        <v>3839</v>
      </c>
      <c r="B3588" s="20">
        <v>0</v>
      </c>
      <c r="C3588" s="21">
        <v>0</v>
      </c>
      <c r="D3588" s="25">
        <v>151313.40000000005</v>
      </c>
      <c r="E3588" s="25">
        <v>101762.8</v>
      </c>
      <c r="F3588" s="21">
        <v>0</v>
      </c>
      <c r="G3588" s="22">
        <f t="shared" si="56"/>
        <v>49550.600000000049</v>
      </c>
      <c r="H3588" s="21">
        <v>0</v>
      </c>
      <c r="I3588" s="21">
        <v>0</v>
      </c>
    </row>
    <row r="3589" spans="1:9" ht="15" x14ac:dyDescent="0.25">
      <c r="A3589" s="24" t="s">
        <v>3894</v>
      </c>
      <c r="B3589" s="20">
        <v>0</v>
      </c>
      <c r="C3589" s="21">
        <v>0</v>
      </c>
      <c r="D3589" s="25">
        <v>177735.6</v>
      </c>
      <c r="E3589" s="25">
        <v>103813.29999999999</v>
      </c>
      <c r="F3589" s="21">
        <v>0</v>
      </c>
      <c r="G3589" s="22">
        <f t="shared" si="56"/>
        <v>73922.300000000017</v>
      </c>
      <c r="H3589" s="21">
        <v>0</v>
      </c>
      <c r="I3589" s="21">
        <v>0</v>
      </c>
    </row>
    <row r="3590" spans="1:9" ht="15" x14ac:dyDescent="0.25">
      <c r="A3590" s="24" t="s">
        <v>3699</v>
      </c>
      <c r="B3590" s="20">
        <v>0</v>
      </c>
      <c r="C3590" s="21">
        <v>0</v>
      </c>
      <c r="D3590" s="25">
        <v>57493.799999999996</v>
      </c>
      <c r="E3590" s="25">
        <v>16001.400000000001</v>
      </c>
      <c r="F3590" s="21">
        <v>0</v>
      </c>
      <c r="G3590" s="22">
        <f t="shared" si="56"/>
        <v>41492.399999999994</v>
      </c>
      <c r="H3590" s="21">
        <v>0</v>
      </c>
      <c r="I3590" s="21">
        <v>0</v>
      </c>
    </row>
    <row r="3591" spans="1:9" ht="15" x14ac:dyDescent="0.25">
      <c r="A3591" s="24" t="s">
        <v>3895</v>
      </c>
      <c r="B3591" s="20">
        <v>0</v>
      </c>
      <c r="C3591" s="21">
        <v>0</v>
      </c>
      <c r="D3591" s="25">
        <v>52768.800000000003</v>
      </c>
      <c r="E3591" s="25">
        <v>14384.6</v>
      </c>
      <c r="F3591" s="21">
        <v>0</v>
      </c>
      <c r="G3591" s="22">
        <f t="shared" si="56"/>
        <v>38384.200000000004</v>
      </c>
      <c r="H3591" s="21">
        <v>0</v>
      </c>
      <c r="I3591" s="21">
        <v>0</v>
      </c>
    </row>
    <row r="3592" spans="1:9" ht="15" x14ac:dyDescent="0.25">
      <c r="A3592" s="24" t="s">
        <v>3704</v>
      </c>
      <c r="B3592" s="20">
        <v>0</v>
      </c>
      <c r="C3592" s="21">
        <v>0</v>
      </c>
      <c r="D3592" s="25">
        <v>111755.7</v>
      </c>
      <c r="E3592" s="25">
        <v>30668.2</v>
      </c>
      <c r="F3592" s="21">
        <v>0</v>
      </c>
      <c r="G3592" s="22">
        <f t="shared" si="56"/>
        <v>81087.5</v>
      </c>
      <c r="H3592" s="21">
        <v>0</v>
      </c>
      <c r="I3592" s="21">
        <v>0</v>
      </c>
    </row>
    <row r="3593" spans="1:9" ht="15" x14ac:dyDescent="0.25">
      <c r="A3593" s="24" t="s">
        <v>3896</v>
      </c>
      <c r="B3593" s="20">
        <v>0</v>
      </c>
      <c r="C3593" s="21">
        <v>0</v>
      </c>
      <c r="D3593" s="25">
        <v>113759.09999999999</v>
      </c>
      <c r="E3593" s="25">
        <v>78338.3</v>
      </c>
      <c r="F3593" s="21">
        <v>0</v>
      </c>
      <c r="G3593" s="22">
        <f t="shared" si="56"/>
        <v>35420.799999999988</v>
      </c>
      <c r="H3593" s="21">
        <v>0</v>
      </c>
      <c r="I3593" s="21">
        <v>0</v>
      </c>
    </row>
    <row r="3594" spans="1:9" ht="15" x14ac:dyDescent="0.25">
      <c r="A3594" s="24" t="s">
        <v>3705</v>
      </c>
      <c r="B3594" s="20">
        <v>0</v>
      </c>
      <c r="C3594" s="21">
        <v>0</v>
      </c>
      <c r="D3594" s="25">
        <v>170232.30000000002</v>
      </c>
      <c r="E3594" s="25">
        <v>89989.9</v>
      </c>
      <c r="F3594" s="21">
        <v>0</v>
      </c>
      <c r="G3594" s="22">
        <f t="shared" si="56"/>
        <v>80242.400000000023</v>
      </c>
      <c r="H3594" s="21">
        <v>0</v>
      </c>
      <c r="I3594" s="21">
        <v>0</v>
      </c>
    </row>
    <row r="3595" spans="1:9" ht="15" x14ac:dyDescent="0.25">
      <c r="A3595" s="24" t="s">
        <v>3897</v>
      </c>
      <c r="B3595" s="20">
        <v>0</v>
      </c>
      <c r="C3595" s="21">
        <v>0</v>
      </c>
      <c r="D3595" s="25">
        <v>148440.6</v>
      </c>
      <c r="E3595" s="25">
        <v>81211.000000000015</v>
      </c>
      <c r="F3595" s="21">
        <v>0</v>
      </c>
      <c r="G3595" s="22">
        <f t="shared" si="56"/>
        <v>67229.599999999991</v>
      </c>
      <c r="H3595" s="21">
        <v>0</v>
      </c>
      <c r="I3595" s="21">
        <v>0</v>
      </c>
    </row>
    <row r="3596" spans="1:9" ht="15" x14ac:dyDescent="0.25">
      <c r="A3596" s="24" t="s">
        <v>3525</v>
      </c>
      <c r="B3596" s="20">
        <v>0</v>
      </c>
      <c r="C3596" s="21">
        <v>0</v>
      </c>
      <c r="D3596" s="25">
        <v>95051.39999999998</v>
      </c>
      <c r="E3596" s="25">
        <v>1970</v>
      </c>
      <c r="F3596" s="21">
        <v>0</v>
      </c>
      <c r="G3596" s="22">
        <f t="shared" si="56"/>
        <v>93081.39999999998</v>
      </c>
      <c r="H3596" s="21">
        <v>0</v>
      </c>
      <c r="I3596" s="21">
        <v>0</v>
      </c>
    </row>
    <row r="3597" spans="1:9" ht="15" x14ac:dyDescent="0.25">
      <c r="A3597" s="24" t="s">
        <v>3898</v>
      </c>
      <c r="B3597" s="20">
        <v>0</v>
      </c>
      <c r="C3597" s="21">
        <v>0</v>
      </c>
      <c r="D3597" s="25">
        <v>173898.90000000002</v>
      </c>
      <c r="E3597" s="25">
        <v>98722.7</v>
      </c>
      <c r="F3597" s="21">
        <v>0</v>
      </c>
      <c r="G3597" s="22">
        <f t="shared" si="56"/>
        <v>75176.200000000026</v>
      </c>
      <c r="H3597" s="21">
        <v>0</v>
      </c>
      <c r="I3597" s="21">
        <v>0</v>
      </c>
    </row>
    <row r="3598" spans="1:9" ht="15" x14ac:dyDescent="0.25">
      <c r="A3598" s="24" t="s">
        <v>818</v>
      </c>
      <c r="B3598" s="20">
        <v>0</v>
      </c>
      <c r="C3598" s="21">
        <v>0</v>
      </c>
      <c r="D3598" s="25">
        <v>164184.29999999999</v>
      </c>
      <c r="E3598" s="25">
        <v>106699.6</v>
      </c>
      <c r="F3598" s="21">
        <v>0</v>
      </c>
      <c r="G3598" s="22">
        <f t="shared" si="56"/>
        <v>57484.699999999983</v>
      </c>
      <c r="H3598" s="21">
        <v>0</v>
      </c>
      <c r="I3598" s="21">
        <v>0</v>
      </c>
    </row>
    <row r="3599" spans="1:9" ht="15" x14ac:dyDescent="0.25">
      <c r="A3599" s="24" t="s">
        <v>3899</v>
      </c>
      <c r="B3599" s="20">
        <v>0</v>
      </c>
      <c r="C3599" s="21">
        <v>0</v>
      </c>
      <c r="D3599" s="25">
        <v>172084.49999999997</v>
      </c>
      <c r="E3599" s="25">
        <v>109795.09999999999</v>
      </c>
      <c r="F3599" s="21">
        <v>0</v>
      </c>
      <c r="G3599" s="22">
        <f t="shared" si="56"/>
        <v>62289.39999999998</v>
      </c>
      <c r="H3599" s="21">
        <v>0</v>
      </c>
      <c r="I3599" s="21">
        <v>0</v>
      </c>
    </row>
    <row r="3600" spans="1:9" ht="15" x14ac:dyDescent="0.25">
      <c r="A3600" s="24" t="s">
        <v>3900</v>
      </c>
      <c r="B3600" s="20">
        <v>0</v>
      </c>
      <c r="C3600" s="21">
        <v>0</v>
      </c>
      <c r="D3600" s="25">
        <v>6180.3</v>
      </c>
      <c r="E3600" s="25">
        <v>5035.8</v>
      </c>
      <c r="F3600" s="21">
        <v>0</v>
      </c>
      <c r="G3600" s="22">
        <f t="shared" si="56"/>
        <v>1144.5</v>
      </c>
      <c r="H3600" s="21">
        <v>0</v>
      </c>
      <c r="I3600" s="21">
        <v>0</v>
      </c>
    </row>
    <row r="3601" spans="1:9" ht="15" x14ac:dyDescent="0.25">
      <c r="A3601" s="24" t="s">
        <v>3901</v>
      </c>
      <c r="B3601" s="20">
        <v>0</v>
      </c>
      <c r="C3601" s="21">
        <v>0</v>
      </c>
      <c r="D3601" s="25">
        <v>162993.60000000001</v>
      </c>
      <c r="E3601" s="25">
        <v>111390.89999999998</v>
      </c>
      <c r="F3601" s="21">
        <v>0</v>
      </c>
      <c r="G3601" s="22">
        <f t="shared" si="56"/>
        <v>51602.700000000026</v>
      </c>
      <c r="H3601" s="21">
        <v>0</v>
      </c>
      <c r="I3601" s="21">
        <v>0</v>
      </c>
    </row>
    <row r="3602" spans="1:9" ht="15" x14ac:dyDescent="0.25">
      <c r="A3602" s="24" t="s">
        <v>3902</v>
      </c>
      <c r="B3602" s="20">
        <v>0</v>
      </c>
      <c r="C3602" s="21">
        <v>0</v>
      </c>
      <c r="D3602" s="25">
        <v>10697.4</v>
      </c>
      <c r="E3602" s="25">
        <v>283</v>
      </c>
      <c r="F3602" s="21">
        <v>0</v>
      </c>
      <c r="G3602" s="22">
        <f t="shared" si="56"/>
        <v>10414.4</v>
      </c>
      <c r="H3602" s="21">
        <v>0</v>
      </c>
      <c r="I3602" s="21">
        <v>0</v>
      </c>
    </row>
    <row r="3603" spans="1:9" ht="15" x14ac:dyDescent="0.25">
      <c r="A3603" s="24" t="s">
        <v>3903</v>
      </c>
      <c r="B3603" s="20">
        <v>0</v>
      </c>
      <c r="C3603" s="21">
        <v>0</v>
      </c>
      <c r="D3603" s="25">
        <v>14931</v>
      </c>
      <c r="E3603" s="25">
        <v>14143</v>
      </c>
      <c r="F3603" s="21">
        <v>0</v>
      </c>
      <c r="G3603" s="22">
        <f t="shared" si="56"/>
        <v>788</v>
      </c>
      <c r="H3603" s="21">
        <v>0</v>
      </c>
      <c r="I3603" s="21">
        <v>0</v>
      </c>
    </row>
    <row r="3604" spans="1:9" ht="15" x14ac:dyDescent="0.25">
      <c r="A3604" s="24" t="s">
        <v>3904</v>
      </c>
      <c r="B3604" s="20">
        <v>0</v>
      </c>
      <c r="C3604" s="21">
        <v>0</v>
      </c>
      <c r="D3604" s="25">
        <v>142846.19999999998</v>
      </c>
      <c r="E3604" s="25">
        <v>87574.7</v>
      </c>
      <c r="F3604" s="21">
        <v>0</v>
      </c>
      <c r="G3604" s="22">
        <f t="shared" si="56"/>
        <v>55271.499999999985</v>
      </c>
      <c r="H3604" s="21">
        <v>0</v>
      </c>
      <c r="I3604" s="21">
        <v>0</v>
      </c>
    </row>
    <row r="3605" spans="1:9" ht="15" x14ac:dyDescent="0.25">
      <c r="A3605" s="24" t="s">
        <v>3905</v>
      </c>
      <c r="B3605" s="20">
        <v>0</v>
      </c>
      <c r="C3605" s="21">
        <v>0</v>
      </c>
      <c r="D3605" s="25">
        <v>59062.500000000007</v>
      </c>
      <c r="E3605" s="25">
        <v>17707.800000000003</v>
      </c>
      <c r="F3605" s="21">
        <v>0</v>
      </c>
      <c r="G3605" s="22">
        <f t="shared" si="56"/>
        <v>41354.700000000004</v>
      </c>
      <c r="H3605" s="21">
        <v>0</v>
      </c>
      <c r="I3605" s="21">
        <v>0</v>
      </c>
    </row>
    <row r="3606" spans="1:9" ht="15" x14ac:dyDescent="0.25">
      <c r="A3606" s="24" t="s">
        <v>3906</v>
      </c>
      <c r="B3606" s="20">
        <v>0</v>
      </c>
      <c r="C3606" s="21">
        <v>0</v>
      </c>
      <c r="D3606" s="25">
        <v>8580.6</v>
      </c>
      <c r="E3606" s="25">
        <v>0</v>
      </c>
      <c r="F3606" s="21">
        <v>0</v>
      </c>
      <c r="G3606" s="22">
        <f t="shared" si="56"/>
        <v>8580.6</v>
      </c>
      <c r="H3606" s="21">
        <v>0</v>
      </c>
      <c r="I3606" s="21">
        <v>0</v>
      </c>
    </row>
    <row r="3607" spans="1:9" ht="15" x14ac:dyDescent="0.25">
      <c r="A3607" s="24" t="s">
        <v>3856</v>
      </c>
      <c r="B3607" s="20">
        <v>0</v>
      </c>
      <c r="C3607" s="21">
        <v>0</v>
      </c>
      <c r="D3607" s="25">
        <v>150493.88000000003</v>
      </c>
      <c r="E3607" s="25">
        <v>88585.079999999987</v>
      </c>
      <c r="F3607" s="21">
        <v>0</v>
      </c>
      <c r="G3607" s="22">
        <f t="shared" si="56"/>
        <v>61908.800000000047</v>
      </c>
      <c r="H3607" s="21">
        <v>0</v>
      </c>
      <c r="I3607" s="21">
        <v>0</v>
      </c>
    </row>
    <row r="3608" spans="1:9" ht="15" x14ac:dyDescent="0.25">
      <c r="A3608" s="24" t="s">
        <v>3907</v>
      </c>
      <c r="B3608" s="20">
        <v>0</v>
      </c>
      <c r="C3608" s="21">
        <v>0</v>
      </c>
      <c r="D3608" s="25">
        <v>139104.00000000003</v>
      </c>
      <c r="E3608" s="25">
        <v>70639.200000000012</v>
      </c>
      <c r="F3608" s="21">
        <v>0</v>
      </c>
      <c r="G3608" s="22">
        <f t="shared" si="56"/>
        <v>68464.800000000017</v>
      </c>
      <c r="H3608" s="21">
        <v>0</v>
      </c>
      <c r="I3608" s="21">
        <v>0</v>
      </c>
    </row>
    <row r="3609" spans="1:9" ht="15" x14ac:dyDescent="0.25">
      <c r="A3609" s="24" t="s">
        <v>3908</v>
      </c>
      <c r="B3609" s="20">
        <v>0</v>
      </c>
      <c r="C3609" s="21">
        <v>0</v>
      </c>
      <c r="D3609" s="25">
        <v>171990</v>
      </c>
      <c r="E3609" s="25">
        <v>157126</v>
      </c>
      <c r="F3609" s="21">
        <v>0</v>
      </c>
      <c r="G3609" s="22">
        <f t="shared" si="56"/>
        <v>14864</v>
      </c>
      <c r="H3609" s="21">
        <v>0</v>
      </c>
      <c r="I3609" s="21">
        <v>0</v>
      </c>
    </row>
    <row r="3610" spans="1:9" ht="15" x14ac:dyDescent="0.25">
      <c r="A3610" s="24" t="s">
        <v>3909</v>
      </c>
      <c r="B3610" s="20">
        <v>0</v>
      </c>
      <c r="C3610" s="21">
        <v>0</v>
      </c>
      <c r="D3610" s="25">
        <v>174465.9</v>
      </c>
      <c r="E3610" s="25">
        <v>146860.90000000002</v>
      </c>
      <c r="F3610" s="21">
        <v>0</v>
      </c>
      <c r="G3610" s="22">
        <f t="shared" si="56"/>
        <v>27604.999999999971</v>
      </c>
      <c r="H3610" s="21">
        <v>0</v>
      </c>
      <c r="I3610" s="21">
        <v>0</v>
      </c>
    </row>
    <row r="3611" spans="1:9" ht="15" x14ac:dyDescent="0.25">
      <c r="A3611" s="24" t="s">
        <v>3910</v>
      </c>
      <c r="B3611" s="20">
        <v>0</v>
      </c>
      <c r="C3611" s="21">
        <v>0</v>
      </c>
      <c r="D3611" s="25">
        <v>168739.20000000001</v>
      </c>
      <c r="E3611" s="25">
        <v>143675.59999999998</v>
      </c>
      <c r="F3611" s="21">
        <v>0</v>
      </c>
      <c r="G3611" s="22">
        <f t="shared" si="56"/>
        <v>25063.600000000035</v>
      </c>
      <c r="H3611" s="21">
        <v>0</v>
      </c>
      <c r="I3611" s="21">
        <v>0</v>
      </c>
    </row>
    <row r="3612" spans="1:9" ht="15" x14ac:dyDescent="0.25">
      <c r="A3612" s="24" t="s">
        <v>3911</v>
      </c>
      <c r="B3612" s="20">
        <v>0</v>
      </c>
      <c r="C3612" s="21">
        <v>0</v>
      </c>
      <c r="D3612" s="25">
        <v>80041.5</v>
      </c>
      <c r="E3612" s="25">
        <v>21457</v>
      </c>
      <c r="F3612" s="21">
        <v>0</v>
      </c>
      <c r="G3612" s="22">
        <f t="shared" si="56"/>
        <v>58584.5</v>
      </c>
      <c r="H3612" s="21">
        <v>0</v>
      </c>
      <c r="I3612" s="21">
        <v>0</v>
      </c>
    </row>
    <row r="3613" spans="1:9" ht="15" x14ac:dyDescent="0.25">
      <c r="A3613" s="24" t="s">
        <v>3912</v>
      </c>
      <c r="B3613" s="20">
        <v>0</v>
      </c>
      <c r="C3613" s="21">
        <v>0</v>
      </c>
      <c r="D3613" s="25">
        <v>148043.69999999998</v>
      </c>
      <c r="E3613" s="25">
        <v>132945.1</v>
      </c>
      <c r="F3613" s="21">
        <v>0</v>
      </c>
      <c r="G3613" s="22">
        <f t="shared" si="56"/>
        <v>15098.599999999977</v>
      </c>
      <c r="H3613" s="21">
        <v>0</v>
      </c>
      <c r="I3613" s="21">
        <v>0</v>
      </c>
    </row>
    <row r="3614" spans="1:9" ht="15" x14ac:dyDescent="0.25">
      <c r="A3614" s="24" t="s">
        <v>3913</v>
      </c>
      <c r="B3614" s="20">
        <v>0</v>
      </c>
      <c r="C3614" s="21">
        <v>0</v>
      </c>
      <c r="D3614" s="25">
        <v>154205.1</v>
      </c>
      <c r="E3614" s="25">
        <v>94796.099999999991</v>
      </c>
      <c r="F3614" s="21">
        <v>0</v>
      </c>
      <c r="G3614" s="22">
        <f t="shared" si="56"/>
        <v>59409.000000000015</v>
      </c>
      <c r="H3614" s="21">
        <v>0</v>
      </c>
      <c r="I3614" s="21">
        <v>0</v>
      </c>
    </row>
    <row r="3615" spans="1:9" ht="15" x14ac:dyDescent="0.25">
      <c r="A3615" s="24" t="s">
        <v>3914</v>
      </c>
      <c r="B3615" s="20">
        <v>0</v>
      </c>
      <c r="C3615" s="21">
        <v>0</v>
      </c>
      <c r="D3615" s="25">
        <v>126989.1</v>
      </c>
      <c r="E3615" s="25">
        <v>60316.3</v>
      </c>
      <c r="F3615" s="21">
        <v>0</v>
      </c>
      <c r="G3615" s="22">
        <f t="shared" si="56"/>
        <v>66672.800000000003</v>
      </c>
      <c r="H3615" s="21">
        <v>0</v>
      </c>
      <c r="I3615" s="21">
        <v>0</v>
      </c>
    </row>
    <row r="3616" spans="1:9" ht="15" x14ac:dyDescent="0.25">
      <c r="A3616" s="24" t="s">
        <v>3915</v>
      </c>
      <c r="B3616" s="20">
        <v>0</v>
      </c>
      <c r="C3616" s="21">
        <v>0</v>
      </c>
      <c r="D3616" s="25">
        <v>138593.69999999998</v>
      </c>
      <c r="E3616" s="25">
        <v>71458.600000000006</v>
      </c>
      <c r="F3616" s="21">
        <v>0</v>
      </c>
      <c r="G3616" s="22">
        <f t="shared" si="56"/>
        <v>67135.099999999977</v>
      </c>
      <c r="H3616" s="21">
        <v>0</v>
      </c>
      <c r="I3616" s="21">
        <v>0</v>
      </c>
    </row>
    <row r="3617" spans="1:9" ht="15" x14ac:dyDescent="0.25">
      <c r="A3617" s="24" t="s">
        <v>3916</v>
      </c>
      <c r="B3617" s="20">
        <v>0</v>
      </c>
      <c r="C3617" s="21">
        <v>0</v>
      </c>
      <c r="D3617" s="25">
        <v>128784.59999999999</v>
      </c>
      <c r="E3617" s="25">
        <v>29008.9</v>
      </c>
      <c r="F3617" s="21">
        <v>0</v>
      </c>
      <c r="G3617" s="22">
        <f t="shared" si="56"/>
        <v>99775.699999999983</v>
      </c>
      <c r="H3617" s="21">
        <v>0</v>
      </c>
      <c r="I3617" s="21">
        <v>0</v>
      </c>
    </row>
    <row r="3618" spans="1:9" ht="15" x14ac:dyDescent="0.25">
      <c r="A3618" s="24" t="s">
        <v>3917</v>
      </c>
      <c r="B3618" s="20">
        <v>0</v>
      </c>
      <c r="C3618" s="21">
        <v>0</v>
      </c>
      <c r="D3618" s="25">
        <v>166498.1</v>
      </c>
      <c r="E3618" s="25">
        <v>5971.7</v>
      </c>
      <c r="F3618" s="21">
        <v>0</v>
      </c>
      <c r="G3618" s="22">
        <f t="shared" si="56"/>
        <v>160526.39999999999</v>
      </c>
      <c r="H3618" s="21">
        <v>0</v>
      </c>
      <c r="I3618" s="21">
        <v>0</v>
      </c>
    </row>
    <row r="3619" spans="1:9" ht="15" x14ac:dyDescent="0.25">
      <c r="A3619" s="24" t="s">
        <v>3608</v>
      </c>
      <c r="B3619" s="20">
        <v>0</v>
      </c>
      <c r="C3619" s="21">
        <v>0</v>
      </c>
      <c r="D3619" s="25">
        <v>47854.799999999996</v>
      </c>
      <c r="E3619" s="25">
        <v>3840</v>
      </c>
      <c r="F3619" s="21">
        <v>0</v>
      </c>
      <c r="G3619" s="22">
        <f t="shared" si="56"/>
        <v>44014.799999999996</v>
      </c>
      <c r="H3619" s="21">
        <v>0</v>
      </c>
      <c r="I3619" s="21">
        <v>0</v>
      </c>
    </row>
    <row r="3620" spans="1:9" ht="15" x14ac:dyDescent="0.25">
      <c r="A3620" s="24" t="s">
        <v>3918</v>
      </c>
      <c r="B3620" s="20">
        <v>0</v>
      </c>
      <c r="C3620" s="21">
        <v>0</v>
      </c>
      <c r="D3620" s="25">
        <v>57115.8</v>
      </c>
      <c r="E3620" s="25">
        <v>4114.3999999999996</v>
      </c>
      <c r="F3620" s="21">
        <v>0</v>
      </c>
      <c r="G3620" s="22">
        <f t="shared" si="56"/>
        <v>53001.4</v>
      </c>
      <c r="H3620" s="21">
        <v>0</v>
      </c>
      <c r="I3620" s="21">
        <v>0</v>
      </c>
    </row>
    <row r="3621" spans="1:9" ht="15" x14ac:dyDescent="0.25">
      <c r="A3621" s="24" t="s">
        <v>3919</v>
      </c>
      <c r="B3621" s="20">
        <v>0</v>
      </c>
      <c r="C3621" s="21">
        <v>0</v>
      </c>
      <c r="D3621" s="25">
        <v>68663.7</v>
      </c>
      <c r="E3621" s="25">
        <v>0</v>
      </c>
      <c r="F3621" s="21">
        <v>0</v>
      </c>
      <c r="G3621" s="22">
        <f t="shared" si="56"/>
        <v>68663.7</v>
      </c>
      <c r="H3621" s="21">
        <v>0</v>
      </c>
      <c r="I3621" s="21">
        <v>0</v>
      </c>
    </row>
    <row r="3622" spans="1:9" ht="15" x14ac:dyDescent="0.25">
      <c r="A3622" s="24" t="s">
        <v>3920</v>
      </c>
      <c r="B3622" s="20">
        <v>0</v>
      </c>
      <c r="C3622" s="21">
        <v>0</v>
      </c>
      <c r="D3622" s="25">
        <v>114137.1</v>
      </c>
      <c r="E3622" s="25">
        <v>63283.1</v>
      </c>
      <c r="F3622" s="21">
        <v>0</v>
      </c>
      <c r="G3622" s="22">
        <f t="shared" si="56"/>
        <v>50854.000000000007</v>
      </c>
      <c r="H3622" s="21">
        <v>0</v>
      </c>
      <c r="I3622" s="21">
        <v>0</v>
      </c>
    </row>
    <row r="3623" spans="1:9" ht="15" x14ac:dyDescent="0.25">
      <c r="A3623" s="24" t="s">
        <v>3921</v>
      </c>
      <c r="B3623" s="20">
        <v>0</v>
      </c>
      <c r="C3623" s="21">
        <v>0</v>
      </c>
      <c r="D3623" s="25">
        <v>162804.6</v>
      </c>
      <c r="E3623" s="25">
        <v>24216.800000000003</v>
      </c>
      <c r="F3623" s="21">
        <v>0</v>
      </c>
      <c r="G3623" s="22">
        <f t="shared" si="56"/>
        <v>138587.79999999999</v>
      </c>
      <c r="H3623" s="21">
        <v>0</v>
      </c>
      <c r="I3623" s="21">
        <v>0</v>
      </c>
    </row>
    <row r="3624" spans="1:9" ht="15" x14ac:dyDescent="0.25">
      <c r="A3624" s="24" t="s">
        <v>3922</v>
      </c>
      <c r="B3624" s="20">
        <v>0</v>
      </c>
      <c r="C3624" s="21">
        <v>0</v>
      </c>
      <c r="D3624" s="25">
        <v>8731.7999999999993</v>
      </c>
      <c r="E3624" s="25">
        <v>1424</v>
      </c>
      <c r="F3624" s="21">
        <v>0</v>
      </c>
      <c r="G3624" s="22">
        <f t="shared" si="56"/>
        <v>7307.7999999999993</v>
      </c>
      <c r="H3624" s="21">
        <v>0</v>
      </c>
      <c r="I3624" s="21">
        <v>0</v>
      </c>
    </row>
    <row r="3625" spans="1:9" ht="15" x14ac:dyDescent="0.25">
      <c r="A3625" s="24" t="s">
        <v>3923</v>
      </c>
      <c r="B3625" s="20">
        <v>0</v>
      </c>
      <c r="C3625" s="21">
        <v>0</v>
      </c>
      <c r="D3625" s="25">
        <v>57248.1</v>
      </c>
      <c r="E3625" s="25">
        <v>30385.199999999997</v>
      </c>
      <c r="F3625" s="21">
        <v>0</v>
      </c>
      <c r="G3625" s="22">
        <f t="shared" si="56"/>
        <v>26862.9</v>
      </c>
      <c r="H3625" s="21">
        <v>0</v>
      </c>
      <c r="I3625" s="21">
        <v>0</v>
      </c>
    </row>
    <row r="3626" spans="1:9" ht="15" x14ac:dyDescent="0.25">
      <c r="A3626" s="24" t="s">
        <v>3924</v>
      </c>
      <c r="B3626" s="20">
        <v>0</v>
      </c>
      <c r="C3626" s="21">
        <v>0</v>
      </c>
      <c r="D3626" s="25">
        <v>73029.599999999991</v>
      </c>
      <c r="E3626" s="25">
        <v>4500</v>
      </c>
      <c r="F3626" s="21">
        <v>0</v>
      </c>
      <c r="G3626" s="22">
        <f t="shared" si="56"/>
        <v>68529.599999999991</v>
      </c>
      <c r="H3626" s="21">
        <v>0</v>
      </c>
      <c r="I3626" s="21">
        <v>0</v>
      </c>
    </row>
    <row r="3627" spans="1:9" ht="15" x14ac:dyDescent="0.25">
      <c r="A3627" s="24" t="s">
        <v>3925</v>
      </c>
      <c r="B3627" s="20">
        <v>0</v>
      </c>
      <c r="C3627" s="21">
        <v>0</v>
      </c>
      <c r="D3627" s="25">
        <v>36741.599999999999</v>
      </c>
      <c r="E3627" s="25">
        <v>17966.8</v>
      </c>
      <c r="F3627" s="21">
        <v>0</v>
      </c>
      <c r="G3627" s="22">
        <f t="shared" si="56"/>
        <v>18774.8</v>
      </c>
      <c r="H3627" s="21">
        <v>0</v>
      </c>
      <c r="I3627" s="21">
        <v>0</v>
      </c>
    </row>
    <row r="3628" spans="1:9" ht="15" x14ac:dyDescent="0.25">
      <c r="A3628" s="24" t="s">
        <v>3926</v>
      </c>
      <c r="B3628" s="20">
        <v>0</v>
      </c>
      <c r="C3628" s="21">
        <v>0</v>
      </c>
      <c r="D3628" s="25">
        <v>62370</v>
      </c>
      <c r="E3628" s="25">
        <v>18664</v>
      </c>
      <c r="F3628" s="21">
        <v>0</v>
      </c>
      <c r="G3628" s="22">
        <f t="shared" si="56"/>
        <v>43706</v>
      </c>
      <c r="H3628" s="21">
        <v>0</v>
      </c>
      <c r="I3628" s="21">
        <v>0</v>
      </c>
    </row>
    <row r="3629" spans="1:9" ht="15" x14ac:dyDescent="0.25">
      <c r="A3629" s="24" t="s">
        <v>3927</v>
      </c>
      <c r="B3629" s="20">
        <v>0</v>
      </c>
      <c r="C3629" s="21">
        <v>0</v>
      </c>
      <c r="D3629" s="25">
        <v>77490</v>
      </c>
      <c r="E3629" s="25">
        <v>23609.699999999997</v>
      </c>
      <c r="F3629" s="21">
        <v>0</v>
      </c>
      <c r="G3629" s="22">
        <f t="shared" si="56"/>
        <v>53880.3</v>
      </c>
      <c r="H3629" s="21">
        <v>0</v>
      </c>
      <c r="I3629" s="21">
        <v>0</v>
      </c>
    </row>
    <row r="3630" spans="1:9" ht="15" x14ac:dyDescent="0.25">
      <c r="A3630" s="24" t="s">
        <v>3928</v>
      </c>
      <c r="B3630" s="20">
        <v>0</v>
      </c>
      <c r="C3630" s="21">
        <v>0</v>
      </c>
      <c r="D3630" s="25">
        <v>130825.8</v>
      </c>
      <c r="E3630" s="25">
        <v>20222</v>
      </c>
      <c r="F3630" s="21">
        <v>0</v>
      </c>
      <c r="G3630" s="22">
        <f t="shared" si="56"/>
        <v>110603.8</v>
      </c>
      <c r="H3630" s="21">
        <v>0</v>
      </c>
      <c r="I3630" s="21">
        <v>0</v>
      </c>
    </row>
    <row r="3631" spans="1:9" ht="15" x14ac:dyDescent="0.25">
      <c r="A3631" s="24" t="s">
        <v>3857</v>
      </c>
      <c r="B3631" s="20">
        <v>0</v>
      </c>
      <c r="C3631" s="21">
        <v>0</v>
      </c>
      <c r="D3631" s="25">
        <v>76715.100000000006</v>
      </c>
      <c r="E3631" s="25">
        <v>14697.2</v>
      </c>
      <c r="F3631" s="21">
        <v>0</v>
      </c>
      <c r="G3631" s="22">
        <f t="shared" si="56"/>
        <v>62017.900000000009</v>
      </c>
      <c r="H3631" s="21">
        <v>0</v>
      </c>
      <c r="I3631" s="21">
        <v>0</v>
      </c>
    </row>
    <row r="3632" spans="1:9" ht="15" x14ac:dyDescent="0.25">
      <c r="A3632" s="24" t="s">
        <v>3929</v>
      </c>
      <c r="B3632" s="20">
        <v>0</v>
      </c>
      <c r="C3632" s="21">
        <v>0</v>
      </c>
      <c r="D3632" s="25">
        <v>151767</v>
      </c>
      <c r="E3632" s="25">
        <v>65740.5</v>
      </c>
      <c r="F3632" s="21">
        <v>0</v>
      </c>
      <c r="G3632" s="22">
        <f t="shared" si="56"/>
        <v>86026.5</v>
      </c>
      <c r="H3632" s="21">
        <v>0</v>
      </c>
      <c r="I3632" s="21">
        <v>0</v>
      </c>
    </row>
    <row r="3633" spans="1:9" ht="15" x14ac:dyDescent="0.25">
      <c r="A3633" s="24" t="s">
        <v>3930</v>
      </c>
      <c r="B3633" s="20">
        <v>0</v>
      </c>
      <c r="C3633" s="21">
        <v>0</v>
      </c>
      <c r="D3633" s="25">
        <v>101058.3</v>
      </c>
      <c r="E3633" s="25">
        <v>25945.5</v>
      </c>
      <c r="F3633" s="21">
        <v>0</v>
      </c>
      <c r="G3633" s="22">
        <f t="shared" si="56"/>
        <v>75112.800000000003</v>
      </c>
      <c r="H3633" s="21">
        <v>0</v>
      </c>
      <c r="I3633" s="21">
        <v>0</v>
      </c>
    </row>
    <row r="3634" spans="1:9" ht="15" x14ac:dyDescent="0.25">
      <c r="A3634" s="24" t="s">
        <v>3931</v>
      </c>
      <c r="B3634" s="20">
        <v>0</v>
      </c>
      <c r="C3634" s="21">
        <v>0</v>
      </c>
      <c r="D3634" s="25">
        <v>168323.4</v>
      </c>
      <c r="E3634" s="25">
        <v>55699.6</v>
      </c>
      <c r="F3634" s="21">
        <v>0</v>
      </c>
      <c r="G3634" s="22">
        <f t="shared" si="56"/>
        <v>112623.79999999999</v>
      </c>
      <c r="H3634" s="21">
        <v>0</v>
      </c>
      <c r="I3634" s="21">
        <v>0</v>
      </c>
    </row>
    <row r="3635" spans="1:9" ht="15" x14ac:dyDescent="0.25">
      <c r="A3635" s="24" t="s">
        <v>3932</v>
      </c>
      <c r="B3635" s="20">
        <v>0</v>
      </c>
      <c r="C3635" s="21">
        <v>0</v>
      </c>
      <c r="D3635" s="25">
        <v>92156.4</v>
      </c>
      <c r="E3635" s="25">
        <v>0</v>
      </c>
      <c r="F3635" s="21">
        <v>0</v>
      </c>
      <c r="G3635" s="22">
        <f t="shared" si="56"/>
        <v>92156.4</v>
      </c>
      <c r="H3635" s="21">
        <v>0</v>
      </c>
      <c r="I3635" s="21">
        <v>0</v>
      </c>
    </row>
    <row r="3636" spans="1:9" ht="15" x14ac:dyDescent="0.25">
      <c r="A3636" s="24" t="s">
        <v>3933</v>
      </c>
      <c r="B3636" s="20">
        <v>0</v>
      </c>
      <c r="C3636" s="21">
        <v>0</v>
      </c>
      <c r="D3636" s="25">
        <v>159119.1</v>
      </c>
      <c r="E3636" s="25">
        <v>51330.400000000001</v>
      </c>
      <c r="F3636" s="21">
        <v>0</v>
      </c>
      <c r="G3636" s="22">
        <f t="shared" si="56"/>
        <v>107788.70000000001</v>
      </c>
      <c r="H3636" s="21">
        <v>0</v>
      </c>
      <c r="I3636" s="21">
        <v>0</v>
      </c>
    </row>
    <row r="3637" spans="1:9" ht="15" x14ac:dyDescent="0.25">
      <c r="A3637" s="24" t="s">
        <v>3934</v>
      </c>
      <c r="B3637" s="20">
        <v>0</v>
      </c>
      <c r="C3637" s="21">
        <v>0</v>
      </c>
      <c r="D3637" s="25">
        <v>84653.1</v>
      </c>
      <c r="E3637" s="25">
        <v>21096.799999999999</v>
      </c>
      <c r="F3637" s="21">
        <v>0</v>
      </c>
      <c r="G3637" s="22">
        <f t="shared" si="56"/>
        <v>63556.3</v>
      </c>
      <c r="H3637" s="21">
        <v>0</v>
      </c>
      <c r="I3637" s="21">
        <v>0</v>
      </c>
    </row>
    <row r="3638" spans="1:9" ht="15" x14ac:dyDescent="0.25">
      <c r="A3638" s="24" t="s">
        <v>3858</v>
      </c>
      <c r="B3638" s="20">
        <v>0</v>
      </c>
      <c r="C3638" s="21">
        <v>0</v>
      </c>
      <c r="D3638" s="25">
        <v>149026.5</v>
      </c>
      <c r="E3638" s="25">
        <v>8523.9</v>
      </c>
      <c r="F3638" s="21">
        <v>0</v>
      </c>
      <c r="G3638" s="22">
        <f t="shared" si="56"/>
        <v>140502.6</v>
      </c>
      <c r="H3638" s="21">
        <v>0</v>
      </c>
      <c r="I3638" s="21">
        <v>0</v>
      </c>
    </row>
    <row r="3639" spans="1:9" ht="15" x14ac:dyDescent="0.25">
      <c r="A3639" s="24" t="s">
        <v>3935</v>
      </c>
      <c r="B3639" s="20">
        <v>0</v>
      </c>
      <c r="C3639" s="21">
        <v>0</v>
      </c>
      <c r="D3639" s="25">
        <v>9487.7999999999993</v>
      </c>
      <c r="E3639" s="25">
        <v>0</v>
      </c>
      <c r="F3639" s="21">
        <v>0</v>
      </c>
      <c r="G3639" s="22">
        <f t="shared" si="56"/>
        <v>9487.7999999999993</v>
      </c>
      <c r="H3639" s="21">
        <v>0</v>
      </c>
      <c r="I3639" s="21">
        <v>0</v>
      </c>
    </row>
    <row r="3640" spans="1:9" ht="15" x14ac:dyDescent="0.25">
      <c r="A3640" s="24" t="s">
        <v>3936</v>
      </c>
      <c r="B3640" s="20">
        <v>0</v>
      </c>
      <c r="C3640" s="21">
        <v>0</v>
      </c>
      <c r="D3640" s="25">
        <v>45927</v>
      </c>
      <c r="E3640" s="25">
        <v>0</v>
      </c>
      <c r="F3640" s="21">
        <v>0</v>
      </c>
      <c r="G3640" s="22">
        <f t="shared" si="56"/>
        <v>45927</v>
      </c>
      <c r="H3640" s="21">
        <v>0</v>
      </c>
      <c r="I3640" s="21">
        <v>0</v>
      </c>
    </row>
    <row r="3641" spans="1:9" ht="15" x14ac:dyDescent="0.25">
      <c r="A3641" s="24" t="s">
        <v>808</v>
      </c>
      <c r="B3641" s="20">
        <v>0</v>
      </c>
      <c r="C3641" s="21">
        <v>0</v>
      </c>
      <c r="D3641" s="25">
        <v>96068.7</v>
      </c>
      <c r="E3641" s="25">
        <v>35786.200000000004</v>
      </c>
      <c r="F3641" s="21">
        <v>0</v>
      </c>
      <c r="G3641" s="22">
        <f t="shared" si="56"/>
        <v>60282.499999999993</v>
      </c>
      <c r="H3641" s="21">
        <v>0</v>
      </c>
      <c r="I3641" s="21">
        <v>0</v>
      </c>
    </row>
    <row r="3642" spans="1:9" ht="15" x14ac:dyDescent="0.25">
      <c r="A3642" s="24" t="s">
        <v>810</v>
      </c>
      <c r="B3642" s="20">
        <v>0</v>
      </c>
      <c r="C3642" s="21">
        <v>0</v>
      </c>
      <c r="D3642" s="25">
        <v>78756.3</v>
      </c>
      <c r="E3642" s="25">
        <v>50055</v>
      </c>
      <c r="F3642" s="21">
        <v>0</v>
      </c>
      <c r="G3642" s="22">
        <f t="shared" si="56"/>
        <v>28701.300000000003</v>
      </c>
      <c r="H3642" s="21">
        <v>0</v>
      </c>
      <c r="I3642" s="21">
        <v>0</v>
      </c>
    </row>
    <row r="3643" spans="1:9" ht="15" x14ac:dyDescent="0.25">
      <c r="A3643" s="24" t="s">
        <v>3937</v>
      </c>
      <c r="B3643" s="20">
        <v>0</v>
      </c>
      <c r="C3643" s="21">
        <v>0</v>
      </c>
      <c r="D3643" s="25">
        <v>78359.400000000009</v>
      </c>
      <c r="E3643" s="25">
        <v>31758.399999999998</v>
      </c>
      <c r="F3643" s="21">
        <v>0</v>
      </c>
      <c r="G3643" s="22">
        <f t="shared" si="56"/>
        <v>46601.000000000015</v>
      </c>
      <c r="H3643" s="21">
        <v>0</v>
      </c>
      <c r="I3643" s="21">
        <v>0</v>
      </c>
    </row>
    <row r="3644" spans="1:9" ht="15" x14ac:dyDescent="0.25">
      <c r="A3644" s="24" t="s">
        <v>3137</v>
      </c>
      <c r="B3644" s="20">
        <v>0</v>
      </c>
      <c r="C3644" s="21">
        <v>0</v>
      </c>
      <c r="D3644" s="25">
        <v>78551.930000000008</v>
      </c>
      <c r="E3644" s="25">
        <v>14448.9</v>
      </c>
      <c r="F3644" s="21">
        <v>0</v>
      </c>
      <c r="G3644" s="22">
        <f t="shared" si="56"/>
        <v>64103.030000000006</v>
      </c>
      <c r="H3644" s="21">
        <v>0</v>
      </c>
      <c r="I3644" s="21">
        <v>0</v>
      </c>
    </row>
    <row r="3645" spans="1:9" ht="15" x14ac:dyDescent="0.25">
      <c r="A3645" s="24" t="s">
        <v>3938</v>
      </c>
      <c r="B3645" s="20">
        <v>0</v>
      </c>
      <c r="C3645" s="21">
        <v>0</v>
      </c>
      <c r="D3645" s="25">
        <v>175675.49999999997</v>
      </c>
      <c r="E3645" s="25">
        <v>50837.57</v>
      </c>
      <c r="F3645" s="21">
        <v>0</v>
      </c>
      <c r="G3645" s="22">
        <f t="shared" si="56"/>
        <v>124837.92999999996</v>
      </c>
      <c r="H3645" s="21">
        <v>0</v>
      </c>
      <c r="I3645" s="21">
        <v>0</v>
      </c>
    </row>
    <row r="3646" spans="1:9" ht="15" x14ac:dyDescent="0.25">
      <c r="A3646" s="24" t="s">
        <v>3141</v>
      </c>
      <c r="B3646" s="20">
        <v>0</v>
      </c>
      <c r="C3646" s="21">
        <v>0</v>
      </c>
      <c r="D3646" s="25">
        <v>81043.200000000012</v>
      </c>
      <c r="E3646" s="25">
        <v>44522</v>
      </c>
      <c r="F3646" s="21">
        <v>0</v>
      </c>
      <c r="G3646" s="22">
        <f t="shared" si="56"/>
        <v>36521.200000000012</v>
      </c>
      <c r="H3646" s="21">
        <v>0</v>
      </c>
      <c r="I3646" s="21">
        <v>0</v>
      </c>
    </row>
    <row r="3647" spans="1:9" ht="15" x14ac:dyDescent="0.25">
      <c r="A3647" s="24" t="s">
        <v>3898</v>
      </c>
      <c r="B3647" s="20">
        <v>0</v>
      </c>
      <c r="C3647" s="21">
        <v>0</v>
      </c>
      <c r="D3647" s="25">
        <v>83349</v>
      </c>
      <c r="E3647" s="25">
        <v>41859.199999999997</v>
      </c>
      <c r="F3647" s="21">
        <v>0</v>
      </c>
      <c r="G3647" s="22">
        <f t="shared" si="56"/>
        <v>41489.800000000003</v>
      </c>
      <c r="H3647" s="21">
        <v>0</v>
      </c>
      <c r="I3647" s="21">
        <v>0</v>
      </c>
    </row>
    <row r="3648" spans="1:9" ht="15" x14ac:dyDescent="0.25">
      <c r="A3648" s="24" t="s">
        <v>816</v>
      </c>
      <c r="B3648" s="20">
        <v>0</v>
      </c>
      <c r="C3648" s="21">
        <v>0</v>
      </c>
      <c r="D3648" s="25">
        <v>73593.8</v>
      </c>
      <c r="E3648" s="25">
        <v>6874</v>
      </c>
      <c r="F3648" s="21">
        <v>0</v>
      </c>
      <c r="G3648" s="22">
        <f t="shared" si="56"/>
        <v>66719.8</v>
      </c>
      <c r="H3648" s="21">
        <v>0</v>
      </c>
      <c r="I3648" s="21">
        <v>0</v>
      </c>
    </row>
    <row r="3649" spans="1:9" ht="15" x14ac:dyDescent="0.25">
      <c r="A3649" s="24" t="s">
        <v>818</v>
      </c>
      <c r="B3649" s="20">
        <v>0</v>
      </c>
      <c r="C3649" s="21">
        <v>0</v>
      </c>
      <c r="D3649" s="25">
        <v>81477.899999999994</v>
      </c>
      <c r="E3649" s="25">
        <v>32636.05</v>
      </c>
      <c r="F3649" s="21">
        <v>0</v>
      </c>
      <c r="G3649" s="22">
        <f t="shared" si="56"/>
        <v>48841.849999999991</v>
      </c>
      <c r="H3649" s="21">
        <v>0</v>
      </c>
      <c r="I3649" s="21">
        <v>0</v>
      </c>
    </row>
    <row r="3650" spans="1:9" ht="15" x14ac:dyDescent="0.25">
      <c r="A3650" s="24" t="s">
        <v>820</v>
      </c>
      <c r="B3650" s="20">
        <v>0</v>
      </c>
      <c r="C3650" s="21">
        <v>0</v>
      </c>
      <c r="D3650" s="25">
        <v>80268.3</v>
      </c>
      <c r="E3650" s="25">
        <v>29608</v>
      </c>
      <c r="F3650" s="21">
        <v>0</v>
      </c>
      <c r="G3650" s="22">
        <f t="shared" si="56"/>
        <v>50660.3</v>
      </c>
      <c r="H3650" s="21">
        <v>0</v>
      </c>
      <c r="I3650" s="21">
        <v>0</v>
      </c>
    </row>
    <row r="3651" spans="1:9" ht="15" x14ac:dyDescent="0.25">
      <c r="A3651" s="24" t="s">
        <v>3840</v>
      </c>
      <c r="B3651" s="20">
        <v>0</v>
      </c>
      <c r="C3651" s="21">
        <v>0</v>
      </c>
      <c r="D3651" s="25">
        <v>80551.8</v>
      </c>
      <c r="E3651" s="25">
        <v>35775</v>
      </c>
      <c r="F3651" s="21">
        <v>0</v>
      </c>
      <c r="G3651" s="22">
        <f t="shared" ref="G3651:G3714" si="57">D3651-E3651</f>
        <v>44776.800000000003</v>
      </c>
      <c r="H3651" s="21">
        <v>0</v>
      </c>
      <c r="I3651" s="21">
        <v>0</v>
      </c>
    </row>
    <row r="3652" spans="1:9" ht="15" x14ac:dyDescent="0.25">
      <c r="A3652" s="24" t="s">
        <v>3939</v>
      </c>
      <c r="B3652" s="20">
        <v>0</v>
      </c>
      <c r="C3652" s="21">
        <v>0</v>
      </c>
      <c r="D3652" s="25">
        <v>82800.899999999994</v>
      </c>
      <c r="E3652" s="25">
        <v>16350.4</v>
      </c>
      <c r="F3652" s="21">
        <v>0</v>
      </c>
      <c r="G3652" s="22">
        <f t="shared" si="57"/>
        <v>66450.5</v>
      </c>
      <c r="H3652" s="21">
        <v>0</v>
      </c>
      <c r="I3652" s="21">
        <v>0</v>
      </c>
    </row>
    <row r="3653" spans="1:9" ht="15" x14ac:dyDescent="0.25">
      <c r="A3653" s="24" t="s">
        <v>3940</v>
      </c>
      <c r="B3653" s="20">
        <v>0</v>
      </c>
      <c r="C3653" s="21">
        <v>0</v>
      </c>
      <c r="D3653" s="25">
        <v>73917.899999999994</v>
      </c>
      <c r="E3653" s="25">
        <v>37909.5</v>
      </c>
      <c r="F3653" s="21">
        <v>0</v>
      </c>
      <c r="G3653" s="22">
        <f t="shared" si="57"/>
        <v>36008.399999999994</v>
      </c>
      <c r="H3653" s="21">
        <v>0</v>
      </c>
      <c r="I3653" s="21">
        <v>0</v>
      </c>
    </row>
    <row r="3654" spans="1:9" ht="15" x14ac:dyDescent="0.25">
      <c r="A3654" s="24" t="s">
        <v>3165</v>
      </c>
      <c r="B3654" s="20">
        <v>0</v>
      </c>
      <c r="C3654" s="21">
        <v>0</v>
      </c>
      <c r="D3654" s="25">
        <v>83938.5</v>
      </c>
      <c r="E3654" s="25">
        <v>27366.400000000001</v>
      </c>
      <c r="F3654" s="21">
        <v>0</v>
      </c>
      <c r="G3654" s="22">
        <f t="shared" si="57"/>
        <v>56572.1</v>
      </c>
      <c r="H3654" s="21">
        <v>0</v>
      </c>
      <c r="I3654" s="21">
        <v>0</v>
      </c>
    </row>
    <row r="3655" spans="1:9" ht="15" x14ac:dyDescent="0.25">
      <c r="A3655" s="24" t="s">
        <v>3166</v>
      </c>
      <c r="B3655" s="20">
        <v>0</v>
      </c>
      <c r="C3655" s="21">
        <v>0</v>
      </c>
      <c r="D3655" s="25">
        <v>75921.3</v>
      </c>
      <c r="E3655" s="25">
        <v>17305.8</v>
      </c>
      <c r="F3655" s="21">
        <v>0</v>
      </c>
      <c r="G3655" s="22">
        <f t="shared" si="57"/>
        <v>58615.5</v>
      </c>
      <c r="H3655" s="21">
        <v>0</v>
      </c>
      <c r="I3655" s="21">
        <v>0</v>
      </c>
    </row>
    <row r="3656" spans="1:9" ht="15" x14ac:dyDescent="0.25">
      <c r="A3656" s="24" t="s">
        <v>3941</v>
      </c>
      <c r="B3656" s="20">
        <v>0</v>
      </c>
      <c r="C3656" s="21">
        <v>0</v>
      </c>
      <c r="D3656" s="25">
        <v>76923</v>
      </c>
      <c r="E3656" s="25">
        <v>0</v>
      </c>
      <c r="F3656" s="21">
        <v>0</v>
      </c>
      <c r="G3656" s="22">
        <f t="shared" si="57"/>
        <v>76923</v>
      </c>
      <c r="H3656" s="21">
        <v>0</v>
      </c>
      <c r="I3656" s="21">
        <v>0</v>
      </c>
    </row>
    <row r="3657" spans="1:9" ht="15" x14ac:dyDescent="0.25">
      <c r="A3657" s="24" t="s">
        <v>3942</v>
      </c>
      <c r="B3657" s="20">
        <v>0</v>
      </c>
      <c r="C3657" s="21">
        <v>0</v>
      </c>
      <c r="D3657" s="25">
        <v>59119.199999999997</v>
      </c>
      <c r="E3657" s="25">
        <v>0</v>
      </c>
      <c r="F3657" s="21">
        <v>0</v>
      </c>
      <c r="G3657" s="22">
        <f t="shared" si="57"/>
        <v>59119.199999999997</v>
      </c>
      <c r="H3657" s="21">
        <v>0</v>
      </c>
      <c r="I3657" s="21">
        <v>0</v>
      </c>
    </row>
    <row r="3658" spans="1:9" ht="15" x14ac:dyDescent="0.25">
      <c r="A3658" s="24" t="s">
        <v>3943</v>
      </c>
      <c r="B3658" s="20">
        <v>0</v>
      </c>
      <c r="C3658" s="21">
        <v>0</v>
      </c>
      <c r="D3658" s="25">
        <v>64883.7</v>
      </c>
      <c r="E3658" s="25">
        <v>6159</v>
      </c>
      <c r="F3658" s="21">
        <v>0</v>
      </c>
      <c r="G3658" s="22">
        <f t="shared" si="57"/>
        <v>58724.7</v>
      </c>
      <c r="H3658" s="21">
        <v>0</v>
      </c>
      <c r="I3658" s="21">
        <v>0</v>
      </c>
    </row>
    <row r="3659" spans="1:9" ht="15" x14ac:dyDescent="0.25">
      <c r="A3659" s="24" t="s">
        <v>3944</v>
      </c>
      <c r="B3659" s="20">
        <v>0</v>
      </c>
      <c r="C3659" s="21">
        <v>0</v>
      </c>
      <c r="D3659" s="25">
        <v>212686.80000000002</v>
      </c>
      <c r="E3659" s="25">
        <v>76438.210000000006</v>
      </c>
      <c r="F3659" s="21">
        <v>0</v>
      </c>
      <c r="G3659" s="22">
        <f t="shared" si="57"/>
        <v>136248.59000000003</v>
      </c>
      <c r="H3659" s="21">
        <v>0</v>
      </c>
      <c r="I3659" s="21">
        <v>0</v>
      </c>
    </row>
    <row r="3660" spans="1:9" ht="15" x14ac:dyDescent="0.25">
      <c r="A3660" s="24" t="s">
        <v>3945</v>
      </c>
      <c r="B3660" s="20">
        <v>0</v>
      </c>
      <c r="C3660" s="21">
        <v>0</v>
      </c>
      <c r="D3660" s="25">
        <v>375725.7</v>
      </c>
      <c r="E3660" s="25">
        <v>198399.84</v>
      </c>
      <c r="F3660" s="21">
        <v>0</v>
      </c>
      <c r="G3660" s="22">
        <f t="shared" si="57"/>
        <v>177325.86000000002</v>
      </c>
      <c r="H3660" s="21">
        <v>0</v>
      </c>
      <c r="I3660" s="21">
        <v>0</v>
      </c>
    </row>
    <row r="3661" spans="1:9" ht="15" x14ac:dyDescent="0.25">
      <c r="A3661" s="24" t="s">
        <v>3946</v>
      </c>
      <c r="B3661" s="20">
        <v>0</v>
      </c>
      <c r="C3661" s="21">
        <v>0</v>
      </c>
      <c r="D3661" s="25">
        <v>286966.40000000002</v>
      </c>
      <c r="E3661" s="25">
        <v>129956.60999999999</v>
      </c>
      <c r="F3661" s="21">
        <v>0</v>
      </c>
      <c r="G3661" s="22">
        <f t="shared" si="57"/>
        <v>157009.79000000004</v>
      </c>
      <c r="H3661" s="21">
        <v>0</v>
      </c>
      <c r="I3661" s="21">
        <v>0</v>
      </c>
    </row>
    <row r="3662" spans="1:9" ht="15" x14ac:dyDescent="0.25">
      <c r="A3662" s="24" t="s">
        <v>3947</v>
      </c>
      <c r="B3662" s="20">
        <v>0</v>
      </c>
      <c r="C3662" s="21">
        <v>0</v>
      </c>
      <c r="D3662" s="25">
        <v>152636.39999999997</v>
      </c>
      <c r="E3662" s="25">
        <v>84773.299999999988</v>
      </c>
      <c r="F3662" s="21">
        <v>0</v>
      </c>
      <c r="G3662" s="22">
        <f t="shared" si="57"/>
        <v>67863.099999999977</v>
      </c>
      <c r="H3662" s="21">
        <v>0</v>
      </c>
      <c r="I3662" s="21">
        <v>0</v>
      </c>
    </row>
    <row r="3663" spans="1:9" ht="15" x14ac:dyDescent="0.25">
      <c r="A3663" s="24" t="s">
        <v>3948</v>
      </c>
      <c r="B3663" s="20">
        <v>0</v>
      </c>
      <c r="C3663" s="21">
        <v>0</v>
      </c>
      <c r="D3663" s="25">
        <v>18283.5</v>
      </c>
      <c r="E3663" s="25">
        <v>17650.7</v>
      </c>
      <c r="F3663" s="21">
        <v>0</v>
      </c>
      <c r="G3663" s="22">
        <f t="shared" si="57"/>
        <v>632.79999999999927</v>
      </c>
      <c r="H3663" s="21">
        <v>0</v>
      </c>
      <c r="I3663" s="21">
        <v>0</v>
      </c>
    </row>
    <row r="3664" spans="1:9" ht="15" x14ac:dyDescent="0.25">
      <c r="A3664" s="24" t="s">
        <v>3949</v>
      </c>
      <c r="B3664" s="20">
        <v>0</v>
      </c>
      <c r="C3664" s="21">
        <v>0</v>
      </c>
      <c r="D3664" s="25">
        <v>93025.800000000017</v>
      </c>
      <c r="E3664" s="25">
        <v>10276.6</v>
      </c>
      <c r="F3664" s="21">
        <v>0</v>
      </c>
      <c r="G3664" s="22">
        <f t="shared" si="57"/>
        <v>82749.200000000012</v>
      </c>
      <c r="H3664" s="21">
        <v>0</v>
      </c>
      <c r="I3664" s="21">
        <v>0</v>
      </c>
    </row>
    <row r="3665" spans="1:9" ht="15" x14ac:dyDescent="0.25">
      <c r="A3665" s="24" t="s">
        <v>3950</v>
      </c>
      <c r="B3665" s="20">
        <v>0</v>
      </c>
      <c r="C3665" s="21">
        <v>0</v>
      </c>
      <c r="D3665" s="25">
        <v>132659.1</v>
      </c>
      <c r="E3665" s="25">
        <v>22084</v>
      </c>
      <c r="F3665" s="21">
        <v>0</v>
      </c>
      <c r="G3665" s="22">
        <f t="shared" si="57"/>
        <v>110575.1</v>
      </c>
      <c r="H3665" s="21">
        <v>0</v>
      </c>
      <c r="I3665" s="21">
        <v>0</v>
      </c>
    </row>
    <row r="3666" spans="1:9" ht="15" x14ac:dyDescent="0.25">
      <c r="A3666" s="24" t="s">
        <v>3951</v>
      </c>
      <c r="B3666" s="20">
        <v>0</v>
      </c>
      <c r="C3666" s="21">
        <v>0</v>
      </c>
      <c r="D3666" s="25">
        <v>119769.29999999997</v>
      </c>
      <c r="E3666" s="25">
        <v>646.5</v>
      </c>
      <c r="F3666" s="21">
        <v>0</v>
      </c>
      <c r="G3666" s="22">
        <f t="shared" si="57"/>
        <v>119122.79999999997</v>
      </c>
      <c r="H3666" s="21">
        <v>0</v>
      </c>
      <c r="I3666" s="21">
        <v>0</v>
      </c>
    </row>
    <row r="3667" spans="1:9" ht="15" x14ac:dyDescent="0.25">
      <c r="A3667" s="24" t="s">
        <v>3952</v>
      </c>
      <c r="B3667" s="20">
        <v>0</v>
      </c>
      <c r="C3667" s="21">
        <v>0</v>
      </c>
      <c r="D3667" s="25">
        <v>134983.80000000002</v>
      </c>
      <c r="E3667" s="25">
        <v>3476</v>
      </c>
      <c r="F3667" s="21">
        <v>0</v>
      </c>
      <c r="G3667" s="22">
        <f t="shared" si="57"/>
        <v>131507.80000000002</v>
      </c>
      <c r="H3667" s="21">
        <v>0</v>
      </c>
      <c r="I3667" s="21">
        <v>0</v>
      </c>
    </row>
    <row r="3668" spans="1:9" ht="15" x14ac:dyDescent="0.25">
      <c r="A3668" s="24" t="s">
        <v>3953</v>
      </c>
      <c r="B3668" s="20">
        <v>0</v>
      </c>
      <c r="C3668" s="21">
        <v>0</v>
      </c>
      <c r="D3668" s="25">
        <v>156227.39999999997</v>
      </c>
      <c r="E3668" s="25">
        <v>786</v>
      </c>
      <c r="F3668" s="21">
        <v>0</v>
      </c>
      <c r="G3668" s="22">
        <f t="shared" si="57"/>
        <v>155441.39999999997</v>
      </c>
      <c r="H3668" s="21">
        <v>0</v>
      </c>
      <c r="I3668" s="21">
        <v>0</v>
      </c>
    </row>
    <row r="3669" spans="1:9" ht="15" x14ac:dyDescent="0.25">
      <c r="A3669" s="24" t="s">
        <v>3954</v>
      </c>
      <c r="B3669" s="20">
        <v>0</v>
      </c>
      <c r="C3669" s="21">
        <v>0</v>
      </c>
      <c r="D3669" s="25">
        <v>150992.1</v>
      </c>
      <c r="E3669" s="25">
        <v>56578.69999999999</v>
      </c>
      <c r="F3669" s="21">
        <v>0</v>
      </c>
      <c r="G3669" s="22">
        <f t="shared" si="57"/>
        <v>94413.400000000023</v>
      </c>
      <c r="H3669" s="21">
        <v>0</v>
      </c>
      <c r="I3669" s="21">
        <v>0</v>
      </c>
    </row>
    <row r="3670" spans="1:9" ht="15" x14ac:dyDescent="0.25">
      <c r="A3670" s="24" t="s">
        <v>3955</v>
      </c>
      <c r="B3670" s="20">
        <v>0</v>
      </c>
      <c r="C3670" s="21">
        <v>0</v>
      </c>
      <c r="D3670" s="25">
        <v>112587.29999999999</v>
      </c>
      <c r="E3670" s="25">
        <v>5255.7</v>
      </c>
      <c r="F3670" s="21">
        <v>0</v>
      </c>
      <c r="G3670" s="22">
        <f t="shared" si="57"/>
        <v>107331.59999999999</v>
      </c>
      <c r="H3670" s="21">
        <v>0</v>
      </c>
      <c r="I3670" s="21">
        <v>0</v>
      </c>
    </row>
    <row r="3671" spans="1:9" ht="15" x14ac:dyDescent="0.25">
      <c r="A3671" s="24" t="s">
        <v>3956</v>
      </c>
      <c r="B3671" s="20">
        <v>0</v>
      </c>
      <c r="C3671" s="21">
        <v>0</v>
      </c>
      <c r="D3671" s="25">
        <v>121296.42</v>
      </c>
      <c r="E3671" s="25">
        <v>42660.1</v>
      </c>
      <c r="F3671" s="21">
        <v>0</v>
      </c>
      <c r="G3671" s="22">
        <f t="shared" si="57"/>
        <v>78636.320000000007</v>
      </c>
      <c r="H3671" s="21">
        <v>0</v>
      </c>
      <c r="I3671" s="21">
        <v>0</v>
      </c>
    </row>
    <row r="3672" spans="1:9" ht="15" x14ac:dyDescent="0.25">
      <c r="A3672" s="24" t="s">
        <v>3957</v>
      </c>
      <c r="B3672" s="20">
        <v>0</v>
      </c>
      <c r="C3672" s="21">
        <v>0</v>
      </c>
      <c r="D3672" s="25">
        <v>130683.69999999998</v>
      </c>
      <c r="E3672" s="25">
        <v>52802.1</v>
      </c>
      <c r="F3672" s="21">
        <v>0</v>
      </c>
      <c r="G3672" s="22">
        <f t="shared" si="57"/>
        <v>77881.599999999977</v>
      </c>
      <c r="H3672" s="21">
        <v>0</v>
      </c>
      <c r="I3672" s="21">
        <v>0</v>
      </c>
    </row>
    <row r="3673" spans="1:9" ht="15" x14ac:dyDescent="0.25">
      <c r="A3673" s="24" t="s">
        <v>3958</v>
      </c>
      <c r="B3673" s="20">
        <v>0</v>
      </c>
      <c r="C3673" s="21">
        <v>0</v>
      </c>
      <c r="D3673" s="25">
        <v>127238.3</v>
      </c>
      <c r="E3673" s="25">
        <v>40394.399999999994</v>
      </c>
      <c r="F3673" s="21">
        <v>0</v>
      </c>
      <c r="G3673" s="22">
        <f t="shared" si="57"/>
        <v>86843.900000000009</v>
      </c>
      <c r="H3673" s="21">
        <v>0</v>
      </c>
      <c r="I3673" s="21">
        <v>0</v>
      </c>
    </row>
    <row r="3674" spans="1:9" ht="15" x14ac:dyDescent="0.25">
      <c r="A3674" s="24" t="s">
        <v>3959</v>
      </c>
      <c r="B3674" s="20">
        <v>0</v>
      </c>
      <c r="C3674" s="21">
        <v>0</v>
      </c>
      <c r="D3674" s="25">
        <v>89434.8</v>
      </c>
      <c r="E3674" s="25">
        <v>14368.4</v>
      </c>
      <c r="F3674" s="21">
        <v>0</v>
      </c>
      <c r="G3674" s="22">
        <f t="shared" si="57"/>
        <v>75066.400000000009</v>
      </c>
      <c r="H3674" s="21">
        <v>0</v>
      </c>
      <c r="I3674" s="21">
        <v>0</v>
      </c>
    </row>
    <row r="3675" spans="1:9" ht="15" x14ac:dyDescent="0.25">
      <c r="A3675" s="24" t="s">
        <v>3960</v>
      </c>
      <c r="B3675" s="20">
        <v>0</v>
      </c>
      <c r="C3675" s="21">
        <v>0</v>
      </c>
      <c r="D3675" s="25">
        <v>41312.599999999991</v>
      </c>
      <c r="E3675" s="25">
        <v>820.8</v>
      </c>
      <c r="F3675" s="21">
        <v>0</v>
      </c>
      <c r="G3675" s="22">
        <f t="shared" si="57"/>
        <v>40491.799999999988</v>
      </c>
      <c r="H3675" s="21">
        <v>0</v>
      </c>
      <c r="I3675" s="21">
        <v>0</v>
      </c>
    </row>
    <row r="3676" spans="1:9" ht="15" x14ac:dyDescent="0.25">
      <c r="A3676" s="24" t="s">
        <v>3961</v>
      </c>
      <c r="B3676" s="20">
        <v>0</v>
      </c>
      <c r="C3676" s="21">
        <v>0</v>
      </c>
      <c r="D3676" s="25">
        <v>74163.600000000006</v>
      </c>
      <c r="E3676" s="25">
        <v>0</v>
      </c>
      <c r="F3676" s="21">
        <v>0</v>
      </c>
      <c r="G3676" s="22">
        <f t="shared" si="57"/>
        <v>74163.600000000006</v>
      </c>
      <c r="H3676" s="21">
        <v>0</v>
      </c>
      <c r="I3676" s="21">
        <v>0</v>
      </c>
    </row>
    <row r="3677" spans="1:9" ht="15" x14ac:dyDescent="0.25">
      <c r="A3677" s="24" t="s">
        <v>3962</v>
      </c>
      <c r="B3677" s="20">
        <v>0</v>
      </c>
      <c r="C3677" s="21">
        <v>0</v>
      </c>
      <c r="D3677" s="25">
        <v>112973.70000000001</v>
      </c>
      <c r="E3677" s="25">
        <v>10830</v>
      </c>
      <c r="F3677" s="21">
        <v>0</v>
      </c>
      <c r="G3677" s="22">
        <f t="shared" si="57"/>
        <v>102143.70000000001</v>
      </c>
      <c r="H3677" s="21">
        <v>0</v>
      </c>
      <c r="I3677" s="21">
        <v>0</v>
      </c>
    </row>
    <row r="3678" spans="1:9" ht="15" x14ac:dyDescent="0.25">
      <c r="A3678" s="24" t="s">
        <v>3963</v>
      </c>
      <c r="B3678" s="20">
        <v>0</v>
      </c>
      <c r="C3678" s="21">
        <v>0</v>
      </c>
      <c r="D3678" s="25">
        <v>129068.10000000002</v>
      </c>
      <c r="E3678" s="25">
        <v>45960.7</v>
      </c>
      <c r="F3678" s="21">
        <v>0</v>
      </c>
      <c r="G3678" s="22">
        <f t="shared" si="57"/>
        <v>83107.400000000023</v>
      </c>
      <c r="H3678" s="21">
        <v>0</v>
      </c>
      <c r="I3678" s="21">
        <v>0</v>
      </c>
    </row>
    <row r="3679" spans="1:9" ht="15" x14ac:dyDescent="0.25">
      <c r="A3679" s="24" t="s">
        <v>3964</v>
      </c>
      <c r="B3679" s="20">
        <v>0</v>
      </c>
      <c r="C3679" s="21">
        <v>0</v>
      </c>
      <c r="D3679" s="25">
        <v>95652.9</v>
      </c>
      <c r="E3679" s="25">
        <v>289.2</v>
      </c>
      <c r="F3679" s="21">
        <v>0</v>
      </c>
      <c r="G3679" s="22">
        <f t="shared" si="57"/>
        <v>95363.7</v>
      </c>
      <c r="H3679" s="21">
        <v>0</v>
      </c>
      <c r="I3679" s="21">
        <v>0</v>
      </c>
    </row>
    <row r="3680" spans="1:9" ht="15" x14ac:dyDescent="0.25">
      <c r="A3680" s="24" t="s">
        <v>3965</v>
      </c>
      <c r="B3680" s="20">
        <v>0</v>
      </c>
      <c r="C3680" s="21">
        <v>0</v>
      </c>
      <c r="D3680" s="25">
        <v>147459.68999999997</v>
      </c>
      <c r="E3680" s="25">
        <v>11070.4</v>
      </c>
      <c r="F3680" s="21">
        <v>0</v>
      </c>
      <c r="G3680" s="22">
        <f t="shared" si="57"/>
        <v>136389.28999999998</v>
      </c>
      <c r="H3680" s="21">
        <v>0</v>
      </c>
      <c r="I3680" s="21">
        <v>0</v>
      </c>
    </row>
    <row r="3681" spans="1:9" ht="15" x14ac:dyDescent="0.25">
      <c r="A3681" s="24" t="s">
        <v>3966</v>
      </c>
      <c r="B3681" s="20">
        <v>0</v>
      </c>
      <c r="C3681" s="21">
        <v>0</v>
      </c>
      <c r="D3681" s="25">
        <v>117860.4</v>
      </c>
      <c r="E3681" s="25">
        <v>4020.8</v>
      </c>
      <c r="F3681" s="21">
        <v>0</v>
      </c>
      <c r="G3681" s="22">
        <f t="shared" si="57"/>
        <v>113839.59999999999</v>
      </c>
      <c r="H3681" s="21">
        <v>0</v>
      </c>
      <c r="I3681" s="21">
        <v>0</v>
      </c>
    </row>
    <row r="3682" spans="1:9" ht="15" x14ac:dyDescent="0.25">
      <c r="A3682" s="24" t="s">
        <v>3967</v>
      </c>
      <c r="B3682" s="20">
        <v>0</v>
      </c>
      <c r="C3682" s="21">
        <v>0</v>
      </c>
      <c r="D3682" s="25">
        <v>269047.38</v>
      </c>
      <c r="E3682" s="25">
        <v>39499.699999999997</v>
      </c>
      <c r="F3682" s="21">
        <v>0</v>
      </c>
      <c r="G3682" s="22">
        <f t="shared" si="57"/>
        <v>229547.68</v>
      </c>
      <c r="H3682" s="21">
        <v>0</v>
      </c>
      <c r="I3682" s="21">
        <v>0</v>
      </c>
    </row>
    <row r="3683" spans="1:9" ht="15" x14ac:dyDescent="0.25">
      <c r="A3683" s="24" t="s">
        <v>3968</v>
      </c>
      <c r="B3683" s="20">
        <v>0</v>
      </c>
      <c r="C3683" s="21">
        <v>0</v>
      </c>
      <c r="D3683" s="25">
        <v>31090.5</v>
      </c>
      <c r="E3683" s="25">
        <v>10317.200000000001</v>
      </c>
      <c r="F3683" s="21">
        <v>0</v>
      </c>
      <c r="G3683" s="22">
        <f t="shared" si="57"/>
        <v>20773.3</v>
      </c>
      <c r="H3683" s="21">
        <v>0</v>
      </c>
      <c r="I3683" s="21">
        <v>0</v>
      </c>
    </row>
    <row r="3684" spans="1:9" ht="15" x14ac:dyDescent="0.25">
      <c r="A3684" s="24" t="s">
        <v>3969</v>
      </c>
      <c r="B3684" s="20">
        <v>0</v>
      </c>
      <c r="C3684" s="21">
        <v>0</v>
      </c>
      <c r="D3684" s="25">
        <v>49045.5</v>
      </c>
      <c r="E3684" s="25">
        <v>0</v>
      </c>
      <c r="F3684" s="21">
        <v>0</v>
      </c>
      <c r="G3684" s="22">
        <f t="shared" si="57"/>
        <v>49045.5</v>
      </c>
      <c r="H3684" s="21">
        <v>0</v>
      </c>
      <c r="I3684" s="21">
        <v>0</v>
      </c>
    </row>
    <row r="3685" spans="1:9" ht="15" x14ac:dyDescent="0.25">
      <c r="A3685" s="24" t="s">
        <v>3970</v>
      </c>
      <c r="B3685" s="20">
        <v>0</v>
      </c>
      <c r="C3685" s="21">
        <v>0</v>
      </c>
      <c r="D3685" s="25">
        <v>53487</v>
      </c>
      <c r="E3685" s="25">
        <v>2545</v>
      </c>
      <c r="F3685" s="21">
        <v>0</v>
      </c>
      <c r="G3685" s="22">
        <f t="shared" si="57"/>
        <v>50942</v>
      </c>
      <c r="H3685" s="21">
        <v>0</v>
      </c>
      <c r="I3685" s="21">
        <v>0</v>
      </c>
    </row>
    <row r="3686" spans="1:9" ht="15" x14ac:dyDescent="0.25">
      <c r="A3686" s="24" t="s">
        <v>3971</v>
      </c>
      <c r="B3686" s="20">
        <v>0</v>
      </c>
      <c r="C3686" s="21">
        <v>0</v>
      </c>
      <c r="D3686" s="25">
        <v>161349.30000000002</v>
      </c>
      <c r="E3686" s="25">
        <v>24207.4</v>
      </c>
      <c r="F3686" s="21">
        <v>0</v>
      </c>
      <c r="G3686" s="22">
        <f t="shared" si="57"/>
        <v>137141.90000000002</v>
      </c>
      <c r="H3686" s="21">
        <v>0</v>
      </c>
      <c r="I3686" s="21">
        <v>0</v>
      </c>
    </row>
    <row r="3687" spans="1:9" ht="15" x14ac:dyDescent="0.25">
      <c r="A3687" s="24" t="s">
        <v>3972</v>
      </c>
      <c r="B3687" s="20">
        <v>0</v>
      </c>
      <c r="C3687" s="21">
        <v>0</v>
      </c>
      <c r="D3687" s="25">
        <v>129556.70000000001</v>
      </c>
      <c r="E3687" s="25">
        <v>31905.7</v>
      </c>
      <c r="F3687" s="21">
        <v>0</v>
      </c>
      <c r="G3687" s="22">
        <f t="shared" si="57"/>
        <v>97651.000000000015</v>
      </c>
      <c r="H3687" s="21">
        <v>0</v>
      </c>
      <c r="I3687" s="21">
        <v>0</v>
      </c>
    </row>
    <row r="3688" spans="1:9" ht="15" x14ac:dyDescent="0.25">
      <c r="A3688" s="24" t="s">
        <v>3973</v>
      </c>
      <c r="B3688" s="20">
        <v>0</v>
      </c>
      <c r="C3688" s="21">
        <v>0</v>
      </c>
      <c r="D3688" s="25">
        <v>128461.89999999998</v>
      </c>
      <c r="E3688" s="25">
        <v>32184.399999999998</v>
      </c>
      <c r="F3688" s="21">
        <v>0</v>
      </c>
      <c r="G3688" s="22">
        <f t="shared" si="57"/>
        <v>96277.499999999985</v>
      </c>
      <c r="H3688" s="21">
        <v>0</v>
      </c>
      <c r="I3688" s="21">
        <v>0</v>
      </c>
    </row>
    <row r="3689" spans="1:9" ht="15" x14ac:dyDescent="0.25">
      <c r="A3689" s="24" t="s">
        <v>3974</v>
      </c>
      <c r="B3689" s="20">
        <v>0</v>
      </c>
      <c r="C3689" s="21">
        <v>0</v>
      </c>
      <c r="D3689" s="25">
        <v>103957.7</v>
      </c>
      <c r="E3689" s="25">
        <v>28332.800000000003</v>
      </c>
      <c r="F3689" s="21">
        <v>0</v>
      </c>
      <c r="G3689" s="22">
        <f t="shared" si="57"/>
        <v>75624.899999999994</v>
      </c>
      <c r="H3689" s="21">
        <v>0</v>
      </c>
      <c r="I3689" s="21">
        <v>0</v>
      </c>
    </row>
    <row r="3690" spans="1:9" ht="15" x14ac:dyDescent="0.25">
      <c r="A3690" s="24" t="s">
        <v>3975</v>
      </c>
      <c r="B3690" s="20">
        <v>0</v>
      </c>
      <c r="C3690" s="21">
        <v>0</v>
      </c>
      <c r="D3690" s="25">
        <v>132680.1</v>
      </c>
      <c r="E3690" s="25">
        <v>22966.300000000003</v>
      </c>
      <c r="F3690" s="21">
        <v>0</v>
      </c>
      <c r="G3690" s="22">
        <f t="shared" si="57"/>
        <v>109713.8</v>
      </c>
      <c r="H3690" s="21">
        <v>0</v>
      </c>
      <c r="I3690" s="21">
        <v>0</v>
      </c>
    </row>
    <row r="3691" spans="1:9" ht="15" x14ac:dyDescent="0.25">
      <c r="A3691" s="24" t="s">
        <v>3976</v>
      </c>
      <c r="B3691" s="20">
        <v>0</v>
      </c>
      <c r="C3691" s="21">
        <v>0</v>
      </c>
      <c r="D3691" s="25">
        <v>86580.9</v>
      </c>
      <c r="E3691" s="25">
        <v>47345.599999999999</v>
      </c>
      <c r="F3691" s="21">
        <v>0</v>
      </c>
      <c r="G3691" s="22">
        <f t="shared" si="57"/>
        <v>39235.299999999996</v>
      </c>
      <c r="H3691" s="21">
        <v>0</v>
      </c>
      <c r="I3691" s="21">
        <v>0</v>
      </c>
    </row>
    <row r="3692" spans="1:9" ht="15" x14ac:dyDescent="0.25">
      <c r="A3692" s="24" t="s">
        <v>3977</v>
      </c>
      <c r="B3692" s="20">
        <v>0</v>
      </c>
      <c r="C3692" s="21">
        <v>0</v>
      </c>
      <c r="D3692" s="25">
        <v>94556.7</v>
      </c>
      <c r="E3692" s="25">
        <v>52015.6</v>
      </c>
      <c r="F3692" s="21">
        <v>0</v>
      </c>
      <c r="G3692" s="22">
        <f t="shared" si="57"/>
        <v>42541.1</v>
      </c>
      <c r="H3692" s="21">
        <v>0</v>
      </c>
      <c r="I3692" s="21">
        <v>0</v>
      </c>
    </row>
    <row r="3693" spans="1:9" ht="15" x14ac:dyDescent="0.25">
      <c r="A3693" s="24" t="s">
        <v>3978</v>
      </c>
      <c r="B3693" s="20">
        <v>0</v>
      </c>
      <c r="C3693" s="21">
        <v>0</v>
      </c>
      <c r="D3693" s="25">
        <v>73086.3</v>
      </c>
      <c r="E3693" s="25">
        <v>5400</v>
      </c>
      <c r="F3693" s="21">
        <v>0</v>
      </c>
      <c r="G3693" s="22">
        <f t="shared" si="57"/>
        <v>67686.3</v>
      </c>
      <c r="H3693" s="21">
        <v>0</v>
      </c>
      <c r="I3693" s="21">
        <v>0</v>
      </c>
    </row>
    <row r="3694" spans="1:9" ht="15" x14ac:dyDescent="0.25">
      <c r="A3694" s="24" t="s">
        <v>3979</v>
      </c>
      <c r="B3694" s="20">
        <v>0</v>
      </c>
      <c r="C3694" s="21">
        <v>0</v>
      </c>
      <c r="D3694" s="25">
        <v>111453.3</v>
      </c>
      <c r="E3694" s="25">
        <v>43186.2</v>
      </c>
      <c r="F3694" s="21">
        <v>0</v>
      </c>
      <c r="G3694" s="22">
        <f t="shared" si="57"/>
        <v>68267.100000000006</v>
      </c>
      <c r="H3694" s="21">
        <v>0</v>
      </c>
      <c r="I3694" s="21">
        <v>0</v>
      </c>
    </row>
    <row r="3695" spans="1:9" ht="15" x14ac:dyDescent="0.25">
      <c r="A3695" s="24" t="s">
        <v>3980</v>
      </c>
      <c r="B3695" s="20">
        <v>0</v>
      </c>
      <c r="C3695" s="21">
        <v>0</v>
      </c>
      <c r="D3695" s="25">
        <v>91268.099999999991</v>
      </c>
      <c r="E3695" s="25">
        <v>17825.900000000001</v>
      </c>
      <c r="F3695" s="21">
        <v>0</v>
      </c>
      <c r="G3695" s="22">
        <f t="shared" si="57"/>
        <v>73442.199999999983</v>
      </c>
      <c r="H3695" s="21">
        <v>0</v>
      </c>
      <c r="I3695" s="21">
        <v>0</v>
      </c>
    </row>
    <row r="3696" spans="1:9" ht="15" x14ac:dyDescent="0.25">
      <c r="A3696" s="24" t="s">
        <v>3981</v>
      </c>
      <c r="B3696" s="20">
        <v>0</v>
      </c>
      <c r="C3696" s="21">
        <v>0</v>
      </c>
      <c r="D3696" s="25">
        <v>168984.9</v>
      </c>
      <c r="E3696" s="25">
        <v>67265.100000000006</v>
      </c>
      <c r="F3696" s="21">
        <v>0</v>
      </c>
      <c r="G3696" s="22">
        <f t="shared" si="57"/>
        <v>101719.79999999999</v>
      </c>
      <c r="H3696" s="21">
        <v>0</v>
      </c>
      <c r="I3696" s="21">
        <v>0</v>
      </c>
    </row>
    <row r="3697" spans="1:9" ht="15" x14ac:dyDescent="0.25">
      <c r="A3697" s="24" t="s">
        <v>3982</v>
      </c>
      <c r="B3697" s="20">
        <v>0</v>
      </c>
      <c r="C3697" s="21">
        <v>0</v>
      </c>
      <c r="D3697" s="25">
        <v>654996.9</v>
      </c>
      <c r="E3697" s="25">
        <v>119419.50000000001</v>
      </c>
      <c r="F3697" s="21">
        <v>0</v>
      </c>
      <c r="G3697" s="22">
        <f t="shared" si="57"/>
        <v>535577.4</v>
      </c>
      <c r="H3697" s="21">
        <v>0</v>
      </c>
      <c r="I3697" s="21">
        <v>0</v>
      </c>
    </row>
    <row r="3698" spans="1:9" ht="15" x14ac:dyDescent="0.25">
      <c r="A3698" s="24" t="s">
        <v>3983</v>
      </c>
      <c r="B3698" s="20">
        <v>0</v>
      </c>
      <c r="C3698" s="21">
        <v>0</v>
      </c>
      <c r="D3698" s="25">
        <v>133830.90000000002</v>
      </c>
      <c r="E3698" s="25">
        <v>5129.8</v>
      </c>
      <c r="F3698" s="21">
        <v>0</v>
      </c>
      <c r="G3698" s="22">
        <f t="shared" si="57"/>
        <v>128701.10000000002</v>
      </c>
      <c r="H3698" s="21">
        <v>0</v>
      </c>
      <c r="I3698" s="21">
        <v>0</v>
      </c>
    </row>
    <row r="3699" spans="1:9" ht="15" x14ac:dyDescent="0.25">
      <c r="A3699" s="24" t="s">
        <v>3984</v>
      </c>
      <c r="B3699" s="20">
        <v>0</v>
      </c>
      <c r="C3699" s="21">
        <v>0</v>
      </c>
      <c r="D3699" s="25">
        <v>71404.2</v>
      </c>
      <c r="E3699" s="25">
        <v>10456</v>
      </c>
      <c r="F3699" s="21">
        <v>0</v>
      </c>
      <c r="G3699" s="22">
        <f t="shared" si="57"/>
        <v>60948.2</v>
      </c>
      <c r="H3699" s="21">
        <v>0</v>
      </c>
      <c r="I3699" s="21">
        <v>0</v>
      </c>
    </row>
    <row r="3700" spans="1:9" ht="15" x14ac:dyDescent="0.25">
      <c r="A3700" s="24" t="s">
        <v>3985</v>
      </c>
      <c r="B3700" s="20">
        <v>0</v>
      </c>
      <c r="C3700" s="21">
        <v>0</v>
      </c>
      <c r="D3700" s="25">
        <v>129616.20000000001</v>
      </c>
      <c r="E3700" s="25">
        <v>3920</v>
      </c>
      <c r="F3700" s="21">
        <v>0</v>
      </c>
      <c r="G3700" s="22">
        <f t="shared" si="57"/>
        <v>125696.20000000001</v>
      </c>
      <c r="H3700" s="21">
        <v>0</v>
      </c>
      <c r="I3700" s="21">
        <v>0</v>
      </c>
    </row>
    <row r="3701" spans="1:9" ht="15" x14ac:dyDescent="0.25">
      <c r="A3701" s="24" t="s">
        <v>3986</v>
      </c>
      <c r="B3701" s="20">
        <v>0</v>
      </c>
      <c r="C3701" s="21">
        <v>0</v>
      </c>
      <c r="D3701" s="25">
        <v>44963.1</v>
      </c>
      <c r="E3701" s="25">
        <v>0</v>
      </c>
      <c r="F3701" s="21">
        <v>0</v>
      </c>
      <c r="G3701" s="22">
        <f t="shared" si="57"/>
        <v>44963.1</v>
      </c>
      <c r="H3701" s="21">
        <v>0</v>
      </c>
      <c r="I3701" s="21">
        <v>0</v>
      </c>
    </row>
    <row r="3702" spans="1:9" ht="15" x14ac:dyDescent="0.25">
      <c r="A3702" s="24" t="s">
        <v>3987</v>
      </c>
      <c r="B3702" s="20">
        <v>0</v>
      </c>
      <c r="C3702" s="21">
        <v>0</v>
      </c>
      <c r="D3702" s="25">
        <v>60120.900000000009</v>
      </c>
      <c r="E3702" s="25">
        <v>371</v>
      </c>
      <c r="F3702" s="21">
        <v>0</v>
      </c>
      <c r="G3702" s="22">
        <f t="shared" si="57"/>
        <v>59749.900000000009</v>
      </c>
      <c r="H3702" s="21">
        <v>0</v>
      </c>
      <c r="I3702" s="21">
        <v>0</v>
      </c>
    </row>
    <row r="3703" spans="1:9" ht="15" x14ac:dyDescent="0.25">
      <c r="A3703" s="24" t="s">
        <v>3988</v>
      </c>
      <c r="B3703" s="20">
        <v>0</v>
      </c>
      <c r="C3703" s="21">
        <v>0</v>
      </c>
      <c r="D3703" s="25">
        <v>82857.600000000006</v>
      </c>
      <c r="E3703" s="25">
        <v>26153.9</v>
      </c>
      <c r="F3703" s="21">
        <v>0</v>
      </c>
      <c r="G3703" s="22">
        <f t="shared" si="57"/>
        <v>56703.700000000004</v>
      </c>
      <c r="H3703" s="21">
        <v>0</v>
      </c>
      <c r="I3703" s="21">
        <v>0</v>
      </c>
    </row>
    <row r="3704" spans="1:9" ht="15" x14ac:dyDescent="0.25">
      <c r="A3704" s="24" t="s">
        <v>3989</v>
      </c>
      <c r="B3704" s="20">
        <v>0</v>
      </c>
      <c r="C3704" s="21">
        <v>0</v>
      </c>
      <c r="D3704" s="25">
        <v>59950.799999999996</v>
      </c>
      <c r="E3704" s="25">
        <v>9741.7000000000007</v>
      </c>
      <c r="F3704" s="21">
        <v>0</v>
      </c>
      <c r="G3704" s="22">
        <f t="shared" si="57"/>
        <v>50209.099999999991</v>
      </c>
      <c r="H3704" s="21">
        <v>0</v>
      </c>
      <c r="I3704" s="21">
        <v>0</v>
      </c>
    </row>
    <row r="3705" spans="1:9" ht="15" x14ac:dyDescent="0.25">
      <c r="A3705" s="24" t="s">
        <v>3990</v>
      </c>
      <c r="B3705" s="20">
        <v>0</v>
      </c>
      <c r="C3705" s="21">
        <v>0</v>
      </c>
      <c r="D3705" s="25">
        <v>91816.2</v>
      </c>
      <c r="E3705" s="25">
        <v>28940.2</v>
      </c>
      <c r="F3705" s="21">
        <v>0</v>
      </c>
      <c r="G3705" s="22">
        <f t="shared" si="57"/>
        <v>62876</v>
      </c>
      <c r="H3705" s="21">
        <v>0</v>
      </c>
      <c r="I3705" s="21">
        <v>0</v>
      </c>
    </row>
    <row r="3706" spans="1:9" ht="15" x14ac:dyDescent="0.25">
      <c r="A3706" s="24" t="s">
        <v>3991</v>
      </c>
      <c r="B3706" s="20">
        <v>0</v>
      </c>
      <c r="C3706" s="21">
        <v>0</v>
      </c>
      <c r="D3706" s="25">
        <v>142307.9</v>
      </c>
      <c r="E3706" s="25">
        <v>9826.5</v>
      </c>
      <c r="F3706" s="21">
        <v>0</v>
      </c>
      <c r="G3706" s="22">
        <f t="shared" si="57"/>
        <v>132481.4</v>
      </c>
      <c r="H3706" s="21">
        <v>0</v>
      </c>
      <c r="I3706" s="21">
        <v>0</v>
      </c>
    </row>
    <row r="3707" spans="1:9" ht="15" x14ac:dyDescent="0.25">
      <c r="A3707" s="24" t="s">
        <v>3992</v>
      </c>
      <c r="B3707" s="20">
        <v>0</v>
      </c>
      <c r="C3707" s="21">
        <v>0</v>
      </c>
      <c r="D3707" s="25">
        <v>204516.90000000002</v>
      </c>
      <c r="E3707" s="25">
        <v>16067.5</v>
      </c>
      <c r="F3707" s="21">
        <v>0</v>
      </c>
      <c r="G3707" s="22">
        <f t="shared" si="57"/>
        <v>188449.40000000002</v>
      </c>
      <c r="H3707" s="21">
        <v>0</v>
      </c>
      <c r="I3707" s="21">
        <v>0</v>
      </c>
    </row>
    <row r="3708" spans="1:9" ht="15" x14ac:dyDescent="0.25">
      <c r="A3708" s="24" t="s">
        <v>3993</v>
      </c>
      <c r="B3708" s="20">
        <v>0</v>
      </c>
      <c r="C3708" s="21">
        <v>0</v>
      </c>
      <c r="D3708" s="25">
        <v>483246.3</v>
      </c>
      <c r="E3708" s="25">
        <v>214137.1</v>
      </c>
      <c r="F3708" s="21">
        <v>0</v>
      </c>
      <c r="G3708" s="22">
        <f t="shared" si="57"/>
        <v>269109.19999999995</v>
      </c>
      <c r="H3708" s="21">
        <v>0</v>
      </c>
      <c r="I3708" s="21">
        <v>0</v>
      </c>
    </row>
    <row r="3709" spans="1:9" ht="15" x14ac:dyDescent="0.25">
      <c r="A3709" s="24" t="s">
        <v>3994</v>
      </c>
      <c r="B3709" s="20">
        <v>0</v>
      </c>
      <c r="C3709" s="21">
        <v>0</v>
      </c>
      <c r="D3709" s="25">
        <v>441761.59999999992</v>
      </c>
      <c r="E3709" s="25">
        <v>342.8</v>
      </c>
      <c r="F3709" s="21">
        <v>0</v>
      </c>
      <c r="G3709" s="22">
        <f t="shared" si="57"/>
        <v>441418.79999999993</v>
      </c>
      <c r="H3709" s="21">
        <v>0</v>
      </c>
      <c r="I3709" s="21">
        <v>0</v>
      </c>
    </row>
    <row r="3710" spans="1:9" ht="15" x14ac:dyDescent="0.25">
      <c r="A3710" s="24" t="s">
        <v>3995</v>
      </c>
      <c r="B3710" s="20">
        <v>0</v>
      </c>
      <c r="C3710" s="21">
        <v>0</v>
      </c>
      <c r="D3710" s="25">
        <v>107918.3</v>
      </c>
      <c r="E3710" s="25">
        <v>21904.699999999997</v>
      </c>
      <c r="F3710" s="21">
        <v>0</v>
      </c>
      <c r="G3710" s="22">
        <f t="shared" si="57"/>
        <v>86013.6</v>
      </c>
      <c r="H3710" s="21">
        <v>0</v>
      </c>
      <c r="I3710" s="21">
        <v>0</v>
      </c>
    </row>
    <row r="3711" spans="1:9" ht="15" x14ac:dyDescent="0.25">
      <c r="A3711" s="24" t="s">
        <v>3996</v>
      </c>
      <c r="B3711" s="20">
        <v>0</v>
      </c>
      <c r="C3711" s="21">
        <v>0</v>
      </c>
      <c r="D3711" s="25">
        <v>519409.8</v>
      </c>
      <c r="E3711" s="25">
        <v>78956</v>
      </c>
      <c r="F3711" s="21">
        <v>0</v>
      </c>
      <c r="G3711" s="22">
        <f t="shared" si="57"/>
        <v>440453.8</v>
      </c>
      <c r="H3711" s="21">
        <v>0</v>
      </c>
      <c r="I3711" s="21">
        <v>0</v>
      </c>
    </row>
    <row r="3712" spans="1:9" ht="15" x14ac:dyDescent="0.25">
      <c r="A3712" s="24" t="s">
        <v>3997</v>
      </c>
      <c r="B3712" s="20">
        <v>0</v>
      </c>
      <c r="C3712" s="21">
        <v>0</v>
      </c>
      <c r="D3712" s="25">
        <v>414968.39999999997</v>
      </c>
      <c r="E3712" s="25">
        <v>51087.600000000006</v>
      </c>
      <c r="F3712" s="21">
        <v>0</v>
      </c>
      <c r="G3712" s="22">
        <f t="shared" si="57"/>
        <v>363880.79999999993</v>
      </c>
      <c r="H3712" s="21">
        <v>0</v>
      </c>
      <c r="I3712" s="21">
        <v>0</v>
      </c>
    </row>
    <row r="3713" spans="1:9" ht="15" x14ac:dyDescent="0.25">
      <c r="A3713" s="24" t="s">
        <v>3998</v>
      </c>
      <c r="B3713" s="20">
        <v>0</v>
      </c>
      <c r="C3713" s="21">
        <v>0</v>
      </c>
      <c r="D3713" s="25">
        <v>546153.30000000005</v>
      </c>
      <c r="E3713" s="25">
        <v>34077.5</v>
      </c>
      <c r="F3713" s="21">
        <v>0</v>
      </c>
      <c r="G3713" s="22">
        <f t="shared" si="57"/>
        <v>512075.80000000005</v>
      </c>
      <c r="H3713" s="21">
        <v>0</v>
      </c>
      <c r="I3713" s="21">
        <v>0</v>
      </c>
    </row>
    <row r="3714" spans="1:9" ht="15" x14ac:dyDescent="0.25">
      <c r="A3714" s="24" t="s">
        <v>3999</v>
      </c>
      <c r="B3714" s="20">
        <v>0</v>
      </c>
      <c r="C3714" s="21">
        <v>0</v>
      </c>
      <c r="D3714" s="25">
        <v>250859.7</v>
      </c>
      <c r="E3714" s="25">
        <v>18149.8</v>
      </c>
      <c r="F3714" s="21">
        <v>0</v>
      </c>
      <c r="G3714" s="22">
        <f t="shared" si="57"/>
        <v>232709.90000000002</v>
      </c>
      <c r="H3714" s="21">
        <v>0</v>
      </c>
      <c r="I3714" s="21">
        <v>0</v>
      </c>
    </row>
    <row r="3715" spans="1:9" ht="15" x14ac:dyDescent="0.25">
      <c r="A3715" s="24" t="s">
        <v>4000</v>
      </c>
      <c r="B3715" s="20">
        <v>0</v>
      </c>
      <c r="C3715" s="21">
        <v>0</v>
      </c>
      <c r="D3715" s="25">
        <v>430334.10000000009</v>
      </c>
      <c r="E3715" s="25">
        <v>71515.7</v>
      </c>
      <c r="F3715" s="21">
        <v>0</v>
      </c>
      <c r="G3715" s="22">
        <f t="shared" ref="G3715:G3778" si="58">D3715-E3715</f>
        <v>358818.40000000008</v>
      </c>
      <c r="H3715" s="21">
        <v>0</v>
      </c>
      <c r="I3715" s="21">
        <v>0</v>
      </c>
    </row>
    <row r="3716" spans="1:9" ht="15" x14ac:dyDescent="0.25">
      <c r="A3716" s="24" t="s">
        <v>4001</v>
      </c>
      <c r="B3716" s="20">
        <v>0</v>
      </c>
      <c r="C3716" s="21">
        <v>0</v>
      </c>
      <c r="D3716" s="25">
        <v>52808</v>
      </c>
      <c r="E3716" s="25">
        <v>7517.2</v>
      </c>
      <c r="F3716" s="21">
        <v>0</v>
      </c>
      <c r="G3716" s="22">
        <f t="shared" si="58"/>
        <v>45290.8</v>
      </c>
      <c r="H3716" s="21">
        <v>0</v>
      </c>
      <c r="I3716" s="21">
        <v>0</v>
      </c>
    </row>
    <row r="3717" spans="1:9" ht="15" x14ac:dyDescent="0.25">
      <c r="A3717" s="24" t="s">
        <v>3426</v>
      </c>
      <c r="B3717" s="20">
        <v>0</v>
      </c>
      <c r="C3717" s="21">
        <v>0</v>
      </c>
      <c r="D3717" s="25">
        <v>45000.9</v>
      </c>
      <c r="E3717" s="25">
        <v>4796</v>
      </c>
      <c r="F3717" s="21">
        <v>0</v>
      </c>
      <c r="G3717" s="22">
        <f t="shared" si="58"/>
        <v>40204.9</v>
      </c>
      <c r="H3717" s="21">
        <v>0</v>
      </c>
      <c r="I3717" s="21">
        <v>0</v>
      </c>
    </row>
    <row r="3718" spans="1:9" ht="15" x14ac:dyDescent="0.25">
      <c r="A3718" s="24" t="s">
        <v>1865</v>
      </c>
      <c r="B3718" s="20">
        <v>0</v>
      </c>
      <c r="C3718" s="21">
        <v>0</v>
      </c>
      <c r="D3718" s="25">
        <v>75618.899999999994</v>
      </c>
      <c r="E3718" s="25">
        <v>14439.2</v>
      </c>
      <c r="F3718" s="21">
        <v>0</v>
      </c>
      <c r="G3718" s="22">
        <f t="shared" si="58"/>
        <v>61179.7</v>
      </c>
      <c r="H3718" s="21">
        <v>0</v>
      </c>
      <c r="I3718" s="21">
        <v>0</v>
      </c>
    </row>
    <row r="3719" spans="1:9" ht="15" x14ac:dyDescent="0.25">
      <c r="A3719" s="24" t="s">
        <v>4002</v>
      </c>
      <c r="B3719" s="20">
        <v>0</v>
      </c>
      <c r="C3719" s="21">
        <v>0</v>
      </c>
      <c r="D3719" s="25">
        <v>8061.27</v>
      </c>
      <c r="E3719" s="25">
        <v>0</v>
      </c>
      <c r="F3719" s="21">
        <v>0</v>
      </c>
      <c r="G3719" s="22">
        <f t="shared" si="58"/>
        <v>8061.27</v>
      </c>
      <c r="H3719" s="21">
        <v>0</v>
      </c>
      <c r="I3719" s="21">
        <v>0</v>
      </c>
    </row>
    <row r="3720" spans="1:9" ht="15" x14ac:dyDescent="0.25">
      <c r="A3720" s="24" t="s">
        <v>4003</v>
      </c>
      <c r="B3720" s="20">
        <v>0</v>
      </c>
      <c r="C3720" s="21">
        <v>0</v>
      </c>
      <c r="D3720" s="25">
        <v>9015.2999999999993</v>
      </c>
      <c r="E3720" s="25">
        <v>0</v>
      </c>
      <c r="F3720" s="21">
        <v>0</v>
      </c>
      <c r="G3720" s="22">
        <f t="shared" si="58"/>
        <v>9015.2999999999993</v>
      </c>
      <c r="H3720" s="21">
        <v>0</v>
      </c>
      <c r="I3720" s="21">
        <v>0</v>
      </c>
    </row>
    <row r="3721" spans="1:9" ht="15" x14ac:dyDescent="0.25">
      <c r="A3721" s="24" t="s">
        <v>4004</v>
      </c>
      <c r="B3721" s="20">
        <v>0</v>
      </c>
      <c r="C3721" s="21">
        <v>0</v>
      </c>
      <c r="D3721" s="25">
        <v>218775.8</v>
      </c>
      <c r="E3721" s="25">
        <v>48535.600000000006</v>
      </c>
      <c r="F3721" s="21">
        <v>0</v>
      </c>
      <c r="G3721" s="22">
        <f t="shared" si="58"/>
        <v>170240.19999999998</v>
      </c>
      <c r="H3721" s="21">
        <v>0</v>
      </c>
      <c r="I3721" s="21">
        <v>0</v>
      </c>
    </row>
    <row r="3722" spans="1:9" ht="15" x14ac:dyDescent="0.25">
      <c r="A3722" s="24" t="s">
        <v>4005</v>
      </c>
      <c r="B3722" s="20">
        <v>0</v>
      </c>
      <c r="C3722" s="21">
        <v>0</v>
      </c>
      <c r="D3722" s="25">
        <v>140770.9</v>
      </c>
      <c r="E3722" s="25">
        <v>21576.3</v>
      </c>
      <c r="F3722" s="21">
        <v>0</v>
      </c>
      <c r="G3722" s="22">
        <f t="shared" si="58"/>
        <v>119194.59999999999</v>
      </c>
      <c r="H3722" s="21">
        <v>0</v>
      </c>
      <c r="I3722" s="21">
        <v>0</v>
      </c>
    </row>
    <row r="3723" spans="1:9" ht="15" x14ac:dyDescent="0.25">
      <c r="A3723" s="24" t="s">
        <v>4006</v>
      </c>
      <c r="B3723" s="20">
        <v>0</v>
      </c>
      <c r="C3723" s="21">
        <v>0</v>
      </c>
      <c r="D3723" s="25">
        <v>35928.899999999994</v>
      </c>
      <c r="E3723" s="25">
        <v>25612.799999999999</v>
      </c>
      <c r="F3723" s="21">
        <v>0</v>
      </c>
      <c r="G3723" s="22">
        <f t="shared" si="58"/>
        <v>10316.099999999995</v>
      </c>
      <c r="H3723" s="21">
        <v>0</v>
      </c>
      <c r="I3723" s="21">
        <v>0</v>
      </c>
    </row>
    <row r="3724" spans="1:9" ht="15" x14ac:dyDescent="0.25">
      <c r="A3724" s="24" t="s">
        <v>3523</v>
      </c>
      <c r="B3724" s="20">
        <v>0</v>
      </c>
      <c r="C3724" s="21">
        <v>0</v>
      </c>
      <c r="D3724" s="25">
        <v>74957.399999999994</v>
      </c>
      <c r="E3724" s="25">
        <v>6873.2</v>
      </c>
      <c r="F3724" s="21">
        <v>0</v>
      </c>
      <c r="G3724" s="22">
        <f t="shared" si="58"/>
        <v>68084.2</v>
      </c>
      <c r="H3724" s="21">
        <v>0</v>
      </c>
      <c r="I3724" s="21">
        <v>0</v>
      </c>
    </row>
    <row r="3725" spans="1:9" ht="15" x14ac:dyDescent="0.25">
      <c r="A3725" s="24" t="s">
        <v>3824</v>
      </c>
      <c r="B3725" s="20">
        <v>0</v>
      </c>
      <c r="C3725" s="21">
        <v>0</v>
      </c>
      <c r="D3725" s="25">
        <v>153019.19999999998</v>
      </c>
      <c r="E3725" s="25">
        <v>55049.55</v>
      </c>
      <c r="F3725" s="21">
        <v>0</v>
      </c>
      <c r="G3725" s="22">
        <f t="shared" si="58"/>
        <v>97969.64999999998</v>
      </c>
      <c r="H3725" s="21">
        <v>0</v>
      </c>
      <c r="I3725" s="21">
        <v>0</v>
      </c>
    </row>
    <row r="3726" spans="1:9" ht="15" x14ac:dyDescent="0.25">
      <c r="A3726" s="24" t="s">
        <v>4007</v>
      </c>
      <c r="B3726" s="20">
        <v>0</v>
      </c>
      <c r="C3726" s="21">
        <v>0</v>
      </c>
      <c r="D3726" s="25">
        <v>117718.5</v>
      </c>
      <c r="E3726" s="25">
        <v>75445.87999999999</v>
      </c>
      <c r="F3726" s="21">
        <v>0</v>
      </c>
      <c r="G3726" s="22">
        <f t="shared" si="58"/>
        <v>42272.62000000001</v>
      </c>
      <c r="H3726" s="21">
        <v>0</v>
      </c>
      <c r="I3726" s="21">
        <v>0</v>
      </c>
    </row>
    <row r="3727" spans="1:9" ht="15" x14ac:dyDescent="0.25">
      <c r="A3727" s="24" t="s">
        <v>3707</v>
      </c>
      <c r="B3727" s="20">
        <v>0</v>
      </c>
      <c r="C3727" s="21">
        <v>0</v>
      </c>
      <c r="D3727" s="25">
        <v>173376</v>
      </c>
      <c r="E3727" s="25">
        <v>138423.4</v>
      </c>
      <c r="F3727" s="21">
        <v>0</v>
      </c>
      <c r="G3727" s="22">
        <f t="shared" si="58"/>
        <v>34952.600000000006</v>
      </c>
      <c r="H3727" s="21">
        <v>0</v>
      </c>
      <c r="I3727" s="21">
        <v>0</v>
      </c>
    </row>
    <row r="3728" spans="1:9" ht="15" x14ac:dyDescent="0.25">
      <c r="A3728" s="24" t="s">
        <v>4008</v>
      </c>
      <c r="B3728" s="20">
        <v>0</v>
      </c>
      <c r="C3728" s="21">
        <v>0</v>
      </c>
      <c r="D3728" s="25">
        <v>92402.1</v>
      </c>
      <c r="E3728" s="25">
        <v>36456.899999999994</v>
      </c>
      <c r="F3728" s="21">
        <v>0</v>
      </c>
      <c r="G3728" s="22">
        <f t="shared" si="58"/>
        <v>55945.200000000012</v>
      </c>
      <c r="H3728" s="21">
        <v>0</v>
      </c>
      <c r="I3728" s="21">
        <v>0</v>
      </c>
    </row>
    <row r="3729" spans="1:9" ht="15" x14ac:dyDescent="0.25">
      <c r="A3729" s="24" t="s">
        <v>3708</v>
      </c>
      <c r="B3729" s="20">
        <v>0</v>
      </c>
      <c r="C3729" s="21">
        <v>0</v>
      </c>
      <c r="D3729" s="25">
        <v>132545.70000000001</v>
      </c>
      <c r="E3729" s="25">
        <v>46652</v>
      </c>
      <c r="F3729" s="21">
        <v>0</v>
      </c>
      <c r="G3729" s="22">
        <f t="shared" si="58"/>
        <v>85893.700000000012</v>
      </c>
      <c r="H3729" s="21">
        <v>0</v>
      </c>
      <c r="I3729" s="21">
        <v>0</v>
      </c>
    </row>
    <row r="3730" spans="1:9" ht="15" x14ac:dyDescent="0.25">
      <c r="A3730" s="24" t="s">
        <v>4009</v>
      </c>
      <c r="B3730" s="20">
        <v>0</v>
      </c>
      <c r="C3730" s="21">
        <v>0</v>
      </c>
      <c r="D3730" s="25">
        <v>119523.59999999999</v>
      </c>
      <c r="E3730" s="25">
        <v>18204.2</v>
      </c>
      <c r="F3730" s="21">
        <v>0</v>
      </c>
      <c r="G3730" s="22">
        <f t="shared" si="58"/>
        <v>101319.4</v>
      </c>
      <c r="H3730" s="21">
        <v>0</v>
      </c>
      <c r="I3730" s="21">
        <v>0</v>
      </c>
    </row>
    <row r="3731" spans="1:9" ht="15" x14ac:dyDescent="0.25">
      <c r="A3731" s="24" t="s">
        <v>658</v>
      </c>
      <c r="B3731" s="20">
        <v>0</v>
      </c>
      <c r="C3731" s="21">
        <v>0</v>
      </c>
      <c r="D3731" s="25">
        <v>126081.90000000001</v>
      </c>
      <c r="E3731" s="25">
        <v>95346.3</v>
      </c>
      <c r="F3731" s="21">
        <v>0</v>
      </c>
      <c r="G3731" s="22">
        <f t="shared" si="58"/>
        <v>30735.600000000006</v>
      </c>
      <c r="H3731" s="21">
        <v>0</v>
      </c>
      <c r="I3731" s="21">
        <v>0</v>
      </c>
    </row>
    <row r="3732" spans="1:9" ht="15" x14ac:dyDescent="0.25">
      <c r="A3732" s="24" t="s">
        <v>4010</v>
      </c>
      <c r="B3732" s="20">
        <v>0</v>
      </c>
      <c r="C3732" s="21">
        <v>0</v>
      </c>
      <c r="D3732" s="25">
        <v>66055.5</v>
      </c>
      <c r="E3732" s="25">
        <v>30606</v>
      </c>
      <c r="F3732" s="21">
        <v>0</v>
      </c>
      <c r="G3732" s="22">
        <f t="shared" si="58"/>
        <v>35449.5</v>
      </c>
      <c r="H3732" s="21">
        <v>0</v>
      </c>
      <c r="I3732" s="21">
        <v>0</v>
      </c>
    </row>
    <row r="3733" spans="1:9" ht="15" x14ac:dyDescent="0.25">
      <c r="A3733" s="24" t="s">
        <v>660</v>
      </c>
      <c r="B3733" s="20">
        <v>0</v>
      </c>
      <c r="C3733" s="21">
        <v>0</v>
      </c>
      <c r="D3733" s="25">
        <v>76904.099999999991</v>
      </c>
      <c r="E3733" s="25">
        <v>18697.900000000001</v>
      </c>
      <c r="F3733" s="21">
        <v>0</v>
      </c>
      <c r="G3733" s="22">
        <f t="shared" si="58"/>
        <v>58206.19999999999</v>
      </c>
      <c r="H3733" s="21">
        <v>0</v>
      </c>
      <c r="I3733" s="21">
        <v>0</v>
      </c>
    </row>
    <row r="3734" spans="1:9" ht="15" x14ac:dyDescent="0.25">
      <c r="A3734" s="24" t="s">
        <v>4011</v>
      </c>
      <c r="B3734" s="20">
        <v>0</v>
      </c>
      <c r="C3734" s="21">
        <v>0</v>
      </c>
      <c r="D3734" s="25">
        <v>146663.80000000002</v>
      </c>
      <c r="E3734" s="25">
        <v>60717.500000000007</v>
      </c>
      <c r="F3734" s="21">
        <v>0</v>
      </c>
      <c r="G3734" s="22">
        <f t="shared" si="58"/>
        <v>85946.300000000017</v>
      </c>
      <c r="H3734" s="21">
        <v>0</v>
      </c>
      <c r="I3734" s="21">
        <v>0</v>
      </c>
    </row>
    <row r="3735" spans="1:9" ht="15" x14ac:dyDescent="0.25">
      <c r="A3735" s="24" t="s">
        <v>661</v>
      </c>
      <c r="B3735" s="20">
        <v>0</v>
      </c>
      <c r="C3735" s="21">
        <v>0</v>
      </c>
      <c r="D3735" s="25">
        <v>142373.69999999998</v>
      </c>
      <c r="E3735" s="25">
        <v>40108.899999999994</v>
      </c>
      <c r="F3735" s="21">
        <v>0</v>
      </c>
      <c r="G3735" s="22">
        <f t="shared" si="58"/>
        <v>102264.79999999999</v>
      </c>
      <c r="H3735" s="21">
        <v>0</v>
      </c>
      <c r="I3735" s="21">
        <v>0</v>
      </c>
    </row>
    <row r="3736" spans="1:9" ht="15" x14ac:dyDescent="0.25">
      <c r="A3736" s="24" t="s">
        <v>4012</v>
      </c>
      <c r="B3736" s="20">
        <v>0</v>
      </c>
      <c r="C3736" s="21">
        <v>0</v>
      </c>
      <c r="D3736" s="25">
        <v>68455.8</v>
      </c>
      <c r="E3736" s="25">
        <v>22604.2</v>
      </c>
      <c r="F3736" s="21">
        <v>0</v>
      </c>
      <c r="G3736" s="22">
        <f t="shared" si="58"/>
        <v>45851.600000000006</v>
      </c>
      <c r="H3736" s="21">
        <v>0</v>
      </c>
      <c r="I3736" s="21">
        <v>0</v>
      </c>
    </row>
    <row r="3737" spans="1:9" ht="15" x14ac:dyDescent="0.25">
      <c r="A3737" s="24" t="s">
        <v>4013</v>
      </c>
      <c r="B3737" s="20">
        <v>0</v>
      </c>
      <c r="C3737" s="21">
        <v>0</v>
      </c>
      <c r="D3737" s="25">
        <v>35335.05999999999</v>
      </c>
      <c r="E3737" s="25">
        <v>8407.0600000000013</v>
      </c>
      <c r="F3737" s="21">
        <v>0</v>
      </c>
      <c r="G3737" s="22">
        <f t="shared" si="58"/>
        <v>26927.999999999989</v>
      </c>
      <c r="H3737" s="21">
        <v>0</v>
      </c>
      <c r="I3737" s="21">
        <v>0</v>
      </c>
    </row>
    <row r="3738" spans="1:9" ht="15" x14ac:dyDescent="0.25">
      <c r="A3738" s="24" t="s">
        <v>4014</v>
      </c>
      <c r="B3738" s="20">
        <v>0</v>
      </c>
      <c r="C3738" s="21">
        <v>0</v>
      </c>
      <c r="D3738" s="25">
        <v>65998.8</v>
      </c>
      <c r="E3738" s="25">
        <v>58700</v>
      </c>
      <c r="F3738" s="21">
        <v>0</v>
      </c>
      <c r="G3738" s="22">
        <f t="shared" si="58"/>
        <v>7298.8000000000029</v>
      </c>
      <c r="H3738" s="21">
        <v>0</v>
      </c>
      <c r="I3738" s="21">
        <v>0</v>
      </c>
    </row>
    <row r="3739" spans="1:9" ht="15" x14ac:dyDescent="0.25">
      <c r="A3739" s="24" t="s">
        <v>4015</v>
      </c>
      <c r="B3739" s="20">
        <v>0</v>
      </c>
      <c r="C3739" s="21">
        <v>0</v>
      </c>
      <c r="D3739" s="25">
        <v>161349.30000000002</v>
      </c>
      <c r="E3739" s="25">
        <v>92187</v>
      </c>
      <c r="F3739" s="21">
        <v>0</v>
      </c>
      <c r="G3739" s="22">
        <f t="shared" si="58"/>
        <v>69162.300000000017</v>
      </c>
      <c r="H3739" s="21">
        <v>0</v>
      </c>
      <c r="I3739" s="21">
        <v>0</v>
      </c>
    </row>
    <row r="3740" spans="1:9" ht="15" x14ac:dyDescent="0.25">
      <c r="A3740" s="24" t="s">
        <v>4016</v>
      </c>
      <c r="B3740" s="20">
        <v>0</v>
      </c>
      <c r="C3740" s="21">
        <v>0</v>
      </c>
      <c r="D3740" s="25">
        <v>9809.1</v>
      </c>
      <c r="E3740" s="25">
        <v>0</v>
      </c>
      <c r="F3740" s="21">
        <v>0</v>
      </c>
      <c r="G3740" s="22">
        <f t="shared" si="58"/>
        <v>9809.1</v>
      </c>
      <c r="H3740" s="21">
        <v>0</v>
      </c>
      <c r="I3740" s="21">
        <v>0</v>
      </c>
    </row>
    <row r="3741" spans="1:9" ht="15" x14ac:dyDescent="0.25">
      <c r="A3741" s="24" t="s">
        <v>4017</v>
      </c>
      <c r="B3741" s="20">
        <v>0</v>
      </c>
      <c r="C3741" s="21">
        <v>0</v>
      </c>
      <c r="D3741" s="25">
        <v>73710</v>
      </c>
      <c r="E3741" s="25">
        <v>44878.7</v>
      </c>
      <c r="F3741" s="21">
        <v>0</v>
      </c>
      <c r="G3741" s="22">
        <f t="shared" si="58"/>
        <v>28831.300000000003</v>
      </c>
      <c r="H3741" s="21">
        <v>0</v>
      </c>
      <c r="I3741" s="21">
        <v>0</v>
      </c>
    </row>
    <row r="3742" spans="1:9" ht="15" x14ac:dyDescent="0.25">
      <c r="A3742" s="24" t="s">
        <v>4018</v>
      </c>
      <c r="B3742" s="20">
        <v>0</v>
      </c>
      <c r="C3742" s="21">
        <v>0</v>
      </c>
      <c r="D3742" s="25">
        <v>37648.799999999996</v>
      </c>
      <c r="E3742" s="25">
        <v>18933.599999999999</v>
      </c>
      <c r="F3742" s="21">
        <v>0</v>
      </c>
      <c r="G3742" s="22">
        <f t="shared" si="58"/>
        <v>18715.199999999997</v>
      </c>
      <c r="H3742" s="21">
        <v>0</v>
      </c>
      <c r="I3742" s="21">
        <v>0</v>
      </c>
    </row>
    <row r="3743" spans="1:9" ht="15" x14ac:dyDescent="0.25">
      <c r="A3743" s="24" t="s">
        <v>4019</v>
      </c>
      <c r="B3743" s="20">
        <v>0</v>
      </c>
      <c r="C3743" s="21">
        <v>0</v>
      </c>
      <c r="D3743" s="25">
        <v>68077.799999999988</v>
      </c>
      <c r="E3743" s="25">
        <v>6117.2</v>
      </c>
      <c r="F3743" s="21">
        <v>0</v>
      </c>
      <c r="G3743" s="22">
        <f t="shared" si="58"/>
        <v>61960.599999999991</v>
      </c>
      <c r="H3743" s="21">
        <v>0</v>
      </c>
      <c r="I3743" s="21">
        <v>0</v>
      </c>
    </row>
    <row r="3744" spans="1:9" ht="15" x14ac:dyDescent="0.25">
      <c r="A3744" s="24" t="s">
        <v>4020</v>
      </c>
      <c r="B3744" s="20">
        <v>0</v>
      </c>
      <c r="C3744" s="21">
        <v>0</v>
      </c>
      <c r="D3744" s="25">
        <v>51502.5</v>
      </c>
      <c r="E3744" s="25">
        <v>37892.6</v>
      </c>
      <c r="F3744" s="21">
        <v>0</v>
      </c>
      <c r="G3744" s="22">
        <f t="shared" si="58"/>
        <v>13609.900000000001</v>
      </c>
      <c r="H3744" s="21">
        <v>0</v>
      </c>
      <c r="I3744" s="21">
        <v>0</v>
      </c>
    </row>
    <row r="3745" spans="1:9" ht="15" x14ac:dyDescent="0.25">
      <c r="A3745" s="24" t="s">
        <v>4021</v>
      </c>
      <c r="B3745" s="20">
        <v>0</v>
      </c>
      <c r="C3745" s="21">
        <v>0</v>
      </c>
      <c r="D3745" s="25">
        <v>71598.8</v>
      </c>
      <c r="E3745" s="25">
        <v>37304.1</v>
      </c>
      <c r="F3745" s="21">
        <v>0</v>
      </c>
      <c r="G3745" s="22">
        <f t="shared" si="58"/>
        <v>34294.700000000004</v>
      </c>
      <c r="H3745" s="21">
        <v>0</v>
      </c>
      <c r="I3745" s="21">
        <v>0</v>
      </c>
    </row>
    <row r="3746" spans="1:9" ht="15" x14ac:dyDescent="0.25">
      <c r="A3746" s="24" t="s">
        <v>4022</v>
      </c>
      <c r="B3746" s="20">
        <v>0</v>
      </c>
      <c r="C3746" s="21">
        <v>0</v>
      </c>
      <c r="D3746" s="25">
        <v>93487.699999999983</v>
      </c>
      <c r="E3746" s="25">
        <v>22376</v>
      </c>
      <c r="F3746" s="21">
        <v>0</v>
      </c>
      <c r="G3746" s="22">
        <f t="shared" si="58"/>
        <v>71111.699999999983</v>
      </c>
      <c r="H3746" s="21">
        <v>0</v>
      </c>
      <c r="I3746" s="21">
        <v>0</v>
      </c>
    </row>
    <row r="3747" spans="1:9" ht="15" x14ac:dyDescent="0.25">
      <c r="A3747" s="24" t="s">
        <v>4023</v>
      </c>
      <c r="B3747" s="20">
        <v>0</v>
      </c>
      <c r="C3747" s="21">
        <v>0</v>
      </c>
      <c r="D3747" s="25">
        <v>141353.09999999998</v>
      </c>
      <c r="E3747" s="25">
        <v>71061.100000000006</v>
      </c>
      <c r="F3747" s="21">
        <v>0</v>
      </c>
      <c r="G3747" s="22">
        <f t="shared" si="58"/>
        <v>70291.999999999971</v>
      </c>
      <c r="H3747" s="21">
        <v>0</v>
      </c>
      <c r="I3747" s="21">
        <v>0</v>
      </c>
    </row>
    <row r="3748" spans="1:9" ht="15" x14ac:dyDescent="0.25">
      <c r="A3748" s="24" t="s">
        <v>3528</v>
      </c>
      <c r="B3748" s="20">
        <v>0</v>
      </c>
      <c r="C3748" s="21">
        <v>0</v>
      </c>
      <c r="D3748" s="25">
        <v>183910.7</v>
      </c>
      <c r="E3748" s="25">
        <v>61426.799999999996</v>
      </c>
      <c r="F3748" s="21">
        <v>0</v>
      </c>
      <c r="G3748" s="22">
        <f t="shared" si="58"/>
        <v>122483.90000000002</v>
      </c>
      <c r="H3748" s="21">
        <v>0</v>
      </c>
      <c r="I3748" s="21">
        <v>0</v>
      </c>
    </row>
    <row r="3749" spans="1:9" ht="15" x14ac:dyDescent="0.25">
      <c r="A3749" s="24" t="s">
        <v>3530</v>
      </c>
      <c r="B3749" s="20">
        <v>0</v>
      </c>
      <c r="C3749" s="21">
        <v>0</v>
      </c>
      <c r="D3749" s="25">
        <v>187596.41999999995</v>
      </c>
      <c r="E3749" s="25">
        <v>114560.9</v>
      </c>
      <c r="F3749" s="21">
        <v>0</v>
      </c>
      <c r="G3749" s="22">
        <f t="shared" si="58"/>
        <v>73035.51999999996</v>
      </c>
      <c r="H3749" s="21">
        <v>0</v>
      </c>
      <c r="I3749" s="21">
        <v>0</v>
      </c>
    </row>
    <row r="3750" spans="1:9" ht="15" x14ac:dyDescent="0.25">
      <c r="A3750" s="24" t="s">
        <v>4024</v>
      </c>
      <c r="B3750" s="20">
        <v>0</v>
      </c>
      <c r="C3750" s="21">
        <v>0</v>
      </c>
      <c r="D3750" s="25">
        <v>64694.7</v>
      </c>
      <c r="E3750" s="25">
        <v>14700.7</v>
      </c>
      <c r="F3750" s="21">
        <v>0</v>
      </c>
      <c r="G3750" s="22">
        <f t="shared" si="58"/>
        <v>49994</v>
      </c>
      <c r="H3750" s="21">
        <v>0</v>
      </c>
      <c r="I3750" s="21">
        <v>0</v>
      </c>
    </row>
    <row r="3751" spans="1:9" ht="15" x14ac:dyDescent="0.25">
      <c r="A3751" s="24" t="s">
        <v>4025</v>
      </c>
      <c r="B3751" s="20">
        <v>0</v>
      </c>
      <c r="C3751" s="21">
        <v>0</v>
      </c>
      <c r="D3751" s="25">
        <v>34246.799999999996</v>
      </c>
      <c r="E3751" s="25">
        <v>0</v>
      </c>
      <c r="F3751" s="21">
        <v>0</v>
      </c>
      <c r="G3751" s="22">
        <f t="shared" si="58"/>
        <v>34246.799999999996</v>
      </c>
      <c r="H3751" s="21">
        <v>0</v>
      </c>
      <c r="I3751" s="21">
        <v>0</v>
      </c>
    </row>
    <row r="3752" spans="1:9" ht="15" x14ac:dyDescent="0.25">
      <c r="A3752" s="24" t="s">
        <v>4026</v>
      </c>
      <c r="B3752" s="20">
        <v>0</v>
      </c>
      <c r="C3752" s="21">
        <v>0</v>
      </c>
      <c r="D3752" s="25">
        <v>59610.6</v>
      </c>
      <c r="E3752" s="25">
        <v>21646</v>
      </c>
      <c r="F3752" s="21">
        <v>0</v>
      </c>
      <c r="G3752" s="22">
        <f t="shared" si="58"/>
        <v>37964.6</v>
      </c>
      <c r="H3752" s="21">
        <v>0</v>
      </c>
      <c r="I3752" s="21">
        <v>0</v>
      </c>
    </row>
    <row r="3753" spans="1:9" ht="15" x14ac:dyDescent="0.25">
      <c r="A3753" s="24" t="s">
        <v>4027</v>
      </c>
      <c r="B3753" s="20">
        <v>0</v>
      </c>
      <c r="C3753" s="21">
        <v>0</v>
      </c>
      <c r="D3753" s="25">
        <v>51653.700000000004</v>
      </c>
      <c r="E3753" s="25">
        <v>33634.400000000001</v>
      </c>
      <c r="F3753" s="21">
        <v>0</v>
      </c>
      <c r="G3753" s="22">
        <f t="shared" si="58"/>
        <v>18019.300000000003</v>
      </c>
      <c r="H3753" s="21">
        <v>0</v>
      </c>
      <c r="I3753" s="21">
        <v>0</v>
      </c>
    </row>
    <row r="3754" spans="1:9" ht="15" x14ac:dyDescent="0.25">
      <c r="A3754" s="24" t="s">
        <v>4028</v>
      </c>
      <c r="B3754" s="20">
        <v>0</v>
      </c>
      <c r="C3754" s="21">
        <v>0</v>
      </c>
      <c r="D3754" s="25">
        <v>51956.1</v>
      </c>
      <c r="E3754" s="25">
        <v>36849.599999999999</v>
      </c>
      <c r="F3754" s="21">
        <v>0</v>
      </c>
      <c r="G3754" s="22">
        <f t="shared" si="58"/>
        <v>15106.5</v>
      </c>
      <c r="H3754" s="21">
        <v>0</v>
      </c>
      <c r="I3754" s="21">
        <v>0</v>
      </c>
    </row>
    <row r="3755" spans="1:9" ht="15" x14ac:dyDescent="0.25">
      <c r="A3755" s="24" t="s">
        <v>4029</v>
      </c>
      <c r="B3755" s="20">
        <v>0</v>
      </c>
      <c r="C3755" s="21">
        <v>0</v>
      </c>
      <c r="D3755" s="25">
        <v>148648.5</v>
      </c>
      <c r="E3755" s="25">
        <v>71722.8</v>
      </c>
      <c r="F3755" s="21">
        <v>0</v>
      </c>
      <c r="G3755" s="22">
        <f t="shared" si="58"/>
        <v>76925.7</v>
      </c>
      <c r="H3755" s="21">
        <v>0</v>
      </c>
      <c r="I3755" s="21">
        <v>0</v>
      </c>
    </row>
    <row r="3756" spans="1:9" ht="15" x14ac:dyDescent="0.25">
      <c r="A3756" s="24" t="s">
        <v>4030</v>
      </c>
      <c r="B3756" s="20">
        <v>0</v>
      </c>
      <c r="C3756" s="21">
        <v>0</v>
      </c>
      <c r="D3756" s="25">
        <v>160272</v>
      </c>
      <c r="E3756" s="25">
        <v>64589.200000000004</v>
      </c>
      <c r="F3756" s="21">
        <v>0</v>
      </c>
      <c r="G3756" s="22">
        <f t="shared" si="58"/>
        <v>95682.799999999988</v>
      </c>
      <c r="H3756" s="21">
        <v>0</v>
      </c>
      <c r="I3756" s="21">
        <v>0</v>
      </c>
    </row>
    <row r="3757" spans="1:9" ht="15" x14ac:dyDescent="0.25">
      <c r="A3757" s="24" t="s">
        <v>4031</v>
      </c>
      <c r="B3757" s="20">
        <v>0</v>
      </c>
      <c r="C3757" s="21">
        <v>0</v>
      </c>
      <c r="D3757" s="25">
        <v>136648.9</v>
      </c>
      <c r="E3757" s="25">
        <v>51289.7</v>
      </c>
      <c r="F3757" s="21">
        <v>0</v>
      </c>
      <c r="G3757" s="22">
        <f t="shared" si="58"/>
        <v>85359.2</v>
      </c>
      <c r="H3757" s="21">
        <v>0</v>
      </c>
      <c r="I3757" s="21">
        <v>0</v>
      </c>
    </row>
    <row r="3758" spans="1:9" ht="15" x14ac:dyDescent="0.25">
      <c r="A3758" s="24" t="s">
        <v>3150</v>
      </c>
      <c r="B3758" s="20">
        <v>0</v>
      </c>
      <c r="C3758" s="21">
        <v>0</v>
      </c>
      <c r="D3758" s="25">
        <v>22261.5</v>
      </c>
      <c r="E3758" s="25">
        <v>0</v>
      </c>
      <c r="F3758" s="21">
        <v>0</v>
      </c>
      <c r="G3758" s="22">
        <f t="shared" si="58"/>
        <v>22261.5</v>
      </c>
      <c r="H3758" s="21">
        <v>0</v>
      </c>
      <c r="I3758" s="21">
        <v>0</v>
      </c>
    </row>
    <row r="3759" spans="1:9" ht="15" x14ac:dyDescent="0.25">
      <c r="A3759" s="24" t="s">
        <v>3156</v>
      </c>
      <c r="B3759" s="20">
        <v>0</v>
      </c>
      <c r="C3759" s="21">
        <v>0</v>
      </c>
      <c r="D3759" s="25">
        <v>130391.09999999999</v>
      </c>
      <c r="E3759" s="25">
        <v>68067.399999999994</v>
      </c>
      <c r="F3759" s="21">
        <v>0</v>
      </c>
      <c r="G3759" s="22">
        <f t="shared" si="58"/>
        <v>62323.7</v>
      </c>
      <c r="H3759" s="21">
        <v>0</v>
      </c>
      <c r="I3759" s="21">
        <v>0</v>
      </c>
    </row>
    <row r="3760" spans="1:9" ht="15" x14ac:dyDescent="0.25">
      <c r="A3760" s="24" t="s">
        <v>4032</v>
      </c>
      <c r="B3760" s="20">
        <v>0</v>
      </c>
      <c r="C3760" s="21">
        <v>0</v>
      </c>
      <c r="D3760" s="25">
        <v>346701.6</v>
      </c>
      <c r="E3760" s="25">
        <v>188860.3</v>
      </c>
      <c r="F3760" s="21">
        <v>0</v>
      </c>
      <c r="G3760" s="22">
        <f t="shared" si="58"/>
        <v>157841.29999999999</v>
      </c>
      <c r="H3760" s="21">
        <v>0</v>
      </c>
      <c r="I3760" s="21">
        <v>0</v>
      </c>
    </row>
    <row r="3761" spans="1:9" ht="15" x14ac:dyDescent="0.25">
      <c r="A3761" s="24" t="s">
        <v>4033</v>
      </c>
      <c r="B3761" s="20">
        <v>0</v>
      </c>
      <c r="C3761" s="21">
        <v>0</v>
      </c>
      <c r="D3761" s="25">
        <v>758797.20000000007</v>
      </c>
      <c r="E3761" s="25">
        <v>296823.67</v>
      </c>
      <c r="F3761" s="21">
        <v>0</v>
      </c>
      <c r="G3761" s="22">
        <f t="shared" si="58"/>
        <v>461973.53000000009</v>
      </c>
      <c r="H3761" s="21">
        <v>0</v>
      </c>
      <c r="I3761" s="21">
        <v>0</v>
      </c>
    </row>
    <row r="3762" spans="1:9" ht="15" x14ac:dyDescent="0.25">
      <c r="A3762" s="24" t="s">
        <v>4034</v>
      </c>
      <c r="B3762" s="20">
        <v>0</v>
      </c>
      <c r="C3762" s="21">
        <v>0</v>
      </c>
      <c r="D3762" s="25">
        <v>9412.2000000000007</v>
      </c>
      <c r="E3762" s="25">
        <v>8665.2000000000007</v>
      </c>
      <c r="F3762" s="21">
        <v>0</v>
      </c>
      <c r="G3762" s="22">
        <f t="shared" si="58"/>
        <v>747</v>
      </c>
      <c r="H3762" s="21">
        <v>0</v>
      </c>
      <c r="I3762" s="21">
        <v>0</v>
      </c>
    </row>
    <row r="3763" spans="1:9" ht="15" x14ac:dyDescent="0.25">
      <c r="A3763" s="24" t="s">
        <v>4035</v>
      </c>
      <c r="B3763" s="20">
        <v>0</v>
      </c>
      <c r="C3763" s="21">
        <v>0</v>
      </c>
      <c r="D3763" s="25">
        <v>150084.9</v>
      </c>
      <c r="E3763" s="25">
        <v>32034.300000000003</v>
      </c>
      <c r="F3763" s="21">
        <v>0</v>
      </c>
      <c r="G3763" s="22">
        <f t="shared" si="58"/>
        <v>118050.59999999999</v>
      </c>
      <c r="H3763" s="21">
        <v>0</v>
      </c>
      <c r="I3763" s="21">
        <v>0</v>
      </c>
    </row>
    <row r="3764" spans="1:9" ht="15" x14ac:dyDescent="0.25">
      <c r="A3764" s="24" t="s">
        <v>2818</v>
      </c>
      <c r="B3764" s="20">
        <v>0</v>
      </c>
      <c r="C3764" s="21">
        <v>0</v>
      </c>
      <c r="D3764" s="25">
        <v>92780.099999999977</v>
      </c>
      <c r="E3764" s="25">
        <v>28376.800000000003</v>
      </c>
      <c r="F3764" s="21">
        <v>0</v>
      </c>
      <c r="G3764" s="22">
        <f t="shared" si="58"/>
        <v>64403.299999999974</v>
      </c>
      <c r="H3764" s="21">
        <v>0</v>
      </c>
      <c r="I3764" s="21">
        <v>0</v>
      </c>
    </row>
    <row r="3765" spans="1:9" ht="15" x14ac:dyDescent="0.25">
      <c r="A3765" s="24" t="s">
        <v>2819</v>
      </c>
      <c r="B3765" s="20">
        <v>0</v>
      </c>
      <c r="C3765" s="21">
        <v>0</v>
      </c>
      <c r="D3765" s="25">
        <v>72727.199999999997</v>
      </c>
      <c r="E3765" s="25">
        <v>29514.699999999997</v>
      </c>
      <c r="F3765" s="21">
        <v>0</v>
      </c>
      <c r="G3765" s="22">
        <f t="shared" si="58"/>
        <v>43212.5</v>
      </c>
      <c r="H3765" s="21">
        <v>0</v>
      </c>
      <c r="I3765" s="21">
        <v>0</v>
      </c>
    </row>
    <row r="3766" spans="1:9" ht="15" x14ac:dyDescent="0.25">
      <c r="A3766" s="24" t="s">
        <v>3745</v>
      </c>
      <c r="B3766" s="20">
        <v>0</v>
      </c>
      <c r="C3766" s="21">
        <v>0</v>
      </c>
      <c r="D3766" s="25">
        <v>158268.6</v>
      </c>
      <c r="E3766" s="25">
        <v>25137.7</v>
      </c>
      <c r="F3766" s="21">
        <v>0</v>
      </c>
      <c r="G3766" s="22">
        <f t="shared" si="58"/>
        <v>133130.9</v>
      </c>
      <c r="H3766" s="21">
        <v>0</v>
      </c>
      <c r="I3766" s="21">
        <v>0</v>
      </c>
    </row>
    <row r="3767" spans="1:9" ht="15" x14ac:dyDescent="0.25">
      <c r="A3767" s="24" t="s">
        <v>4036</v>
      </c>
      <c r="B3767" s="20">
        <v>0</v>
      </c>
      <c r="C3767" s="21">
        <v>0</v>
      </c>
      <c r="D3767" s="25">
        <v>83405.7</v>
      </c>
      <c r="E3767" s="25">
        <v>46689</v>
      </c>
      <c r="F3767" s="21">
        <v>0</v>
      </c>
      <c r="G3767" s="22">
        <f t="shared" si="58"/>
        <v>36716.699999999997</v>
      </c>
      <c r="H3767" s="21">
        <v>0</v>
      </c>
      <c r="I3767" s="21">
        <v>0</v>
      </c>
    </row>
    <row r="3768" spans="1:9" ht="15" x14ac:dyDescent="0.25">
      <c r="A3768" s="24" t="s">
        <v>4037</v>
      </c>
      <c r="B3768" s="20">
        <v>0</v>
      </c>
      <c r="C3768" s="21">
        <v>0</v>
      </c>
      <c r="D3768" s="25">
        <v>37913.4</v>
      </c>
      <c r="E3768" s="25">
        <v>718</v>
      </c>
      <c r="F3768" s="21">
        <v>0</v>
      </c>
      <c r="G3768" s="22">
        <f t="shared" si="58"/>
        <v>37195.4</v>
      </c>
      <c r="H3768" s="21">
        <v>0</v>
      </c>
      <c r="I3768" s="21">
        <v>0</v>
      </c>
    </row>
    <row r="3769" spans="1:9" ht="15" x14ac:dyDescent="0.25">
      <c r="A3769" s="24" t="s">
        <v>4038</v>
      </c>
      <c r="B3769" s="20">
        <v>0</v>
      </c>
      <c r="C3769" s="21">
        <v>0</v>
      </c>
      <c r="D3769" s="25">
        <v>43583.4</v>
      </c>
      <c r="E3769" s="25">
        <v>0</v>
      </c>
      <c r="F3769" s="21">
        <v>0</v>
      </c>
      <c r="G3769" s="22">
        <f t="shared" si="58"/>
        <v>43583.4</v>
      </c>
      <c r="H3769" s="21">
        <v>0</v>
      </c>
      <c r="I3769" s="21">
        <v>0</v>
      </c>
    </row>
    <row r="3770" spans="1:9" ht="15" x14ac:dyDescent="0.25">
      <c r="A3770" s="24" t="s">
        <v>4039</v>
      </c>
      <c r="B3770" s="20">
        <v>0</v>
      </c>
      <c r="C3770" s="21">
        <v>0</v>
      </c>
      <c r="D3770" s="25">
        <v>61651.799999999996</v>
      </c>
      <c r="E3770" s="25">
        <v>14462.400000000001</v>
      </c>
      <c r="F3770" s="21">
        <v>0</v>
      </c>
      <c r="G3770" s="22">
        <f t="shared" si="58"/>
        <v>47189.399999999994</v>
      </c>
      <c r="H3770" s="21">
        <v>0</v>
      </c>
      <c r="I3770" s="21">
        <v>0</v>
      </c>
    </row>
    <row r="3771" spans="1:9" ht="15" x14ac:dyDescent="0.25">
      <c r="A3771" s="24" t="s">
        <v>4040</v>
      </c>
      <c r="B3771" s="20">
        <v>0</v>
      </c>
      <c r="C3771" s="21">
        <v>0</v>
      </c>
      <c r="D3771" s="25">
        <v>59667.3</v>
      </c>
      <c r="E3771" s="25">
        <v>0</v>
      </c>
      <c r="F3771" s="21">
        <v>0</v>
      </c>
      <c r="G3771" s="22">
        <f t="shared" si="58"/>
        <v>59667.3</v>
      </c>
      <c r="H3771" s="21">
        <v>0</v>
      </c>
      <c r="I3771" s="21">
        <v>0</v>
      </c>
    </row>
    <row r="3772" spans="1:9" ht="15" x14ac:dyDescent="0.25">
      <c r="A3772" s="24" t="s">
        <v>4041</v>
      </c>
      <c r="B3772" s="20">
        <v>0</v>
      </c>
      <c r="C3772" s="21">
        <v>0</v>
      </c>
      <c r="D3772" s="25">
        <v>420222.60000000003</v>
      </c>
      <c r="E3772" s="25">
        <v>197796.09999999998</v>
      </c>
      <c r="F3772" s="21">
        <v>0</v>
      </c>
      <c r="G3772" s="22">
        <f t="shared" si="58"/>
        <v>222426.50000000006</v>
      </c>
      <c r="H3772" s="21">
        <v>0</v>
      </c>
      <c r="I3772" s="21">
        <v>0</v>
      </c>
    </row>
    <row r="3773" spans="1:9" ht="15" x14ac:dyDescent="0.25">
      <c r="A3773" s="24" t="s">
        <v>4042</v>
      </c>
      <c r="B3773" s="20">
        <v>0</v>
      </c>
      <c r="C3773" s="21">
        <v>0</v>
      </c>
      <c r="D3773" s="25">
        <v>16499.7</v>
      </c>
      <c r="E3773" s="25">
        <v>4864</v>
      </c>
      <c r="F3773" s="21">
        <v>0</v>
      </c>
      <c r="G3773" s="22">
        <f t="shared" si="58"/>
        <v>11635.7</v>
      </c>
      <c r="H3773" s="21">
        <v>0</v>
      </c>
      <c r="I3773" s="21">
        <v>0</v>
      </c>
    </row>
    <row r="3774" spans="1:9" ht="15" x14ac:dyDescent="0.25">
      <c r="A3774" s="24" t="s">
        <v>4043</v>
      </c>
      <c r="B3774" s="20">
        <v>0</v>
      </c>
      <c r="C3774" s="21">
        <v>0</v>
      </c>
      <c r="D3774" s="25">
        <v>89355.42</v>
      </c>
      <c r="E3774" s="25">
        <v>23108.02</v>
      </c>
      <c r="F3774" s="21">
        <v>0</v>
      </c>
      <c r="G3774" s="22">
        <f t="shared" si="58"/>
        <v>66247.399999999994</v>
      </c>
      <c r="H3774" s="21">
        <v>0</v>
      </c>
      <c r="I3774" s="21">
        <v>0</v>
      </c>
    </row>
    <row r="3775" spans="1:9" ht="15" x14ac:dyDescent="0.25">
      <c r="A3775" s="24" t="s">
        <v>3150</v>
      </c>
      <c r="B3775" s="20">
        <v>0</v>
      </c>
      <c r="C3775" s="21">
        <v>0</v>
      </c>
      <c r="D3775" s="25">
        <v>33112.800000000003</v>
      </c>
      <c r="E3775" s="25">
        <v>9620.1</v>
      </c>
      <c r="F3775" s="21">
        <v>0</v>
      </c>
      <c r="G3775" s="22">
        <f t="shared" si="58"/>
        <v>23492.700000000004</v>
      </c>
      <c r="H3775" s="21">
        <v>0</v>
      </c>
      <c r="I3775" s="21">
        <v>0</v>
      </c>
    </row>
    <row r="3776" spans="1:9" ht="15" x14ac:dyDescent="0.25">
      <c r="A3776" s="24" t="s">
        <v>3155</v>
      </c>
      <c r="B3776" s="20">
        <v>0</v>
      </c>
      <c r="C3776" s="21">
        <v>0</v>
      </c>
      <c r="D3776" s="25">
        <v>6993</v>
      </c>
      <c r="E3776" s="25">
        <v>6993</v>
      </c>
      <c r="F3776" s="21">
        <v>0</v>
      </c>
      <c r="G3776" s="22">
        <f t="shared" si="58"/>
        <v>0</v>
      </c>
      <c r="H3776" s="21">
        <v>0</v>
      </c>
      <c r="I3776" s="21">
        <v>0</v>
      </c>
    </row>
    <row r="3777" spans="1:9" ht="15" x14ac:dyDescent="0.25">
      <c r="A3777" s="24" t="s">
        <v>3610</v>
      </c>
      <c r="B3777" s="20">
        <v>0</v>
      </c>
      <c r="C3777" s="21">
        <v>0</v>
      </c>
      <c r="D3777" s="25">
        <v>70459.199999999997</v>
      </c>
      <c r="E3777" s="25">
        <v>4867.7</v>
      </c>
      <c r="F3777" s="21">
        <v>0</v>
      </c>
      <c r="G3777" s="22">
        <f t="shared" si="58"/>
        <v>65591.5</v>
      </c>
      <c r="H3777" s="21">
        <v>0</v>
      </c>
      <c r="I3777" s="21">
        <v>0</v>
      </c>
    </row>
    <row r="3778" spans="1:9" ht="15" x14ac:dyDescent="0.25">
      <c r="A3778" s="24" t="s">
        <v>3611</v>
      </c>
      <c r="B3778" s="20">
        <v>0</v>
      </c>
      <c r="C3778" s="21">
        <v>0</v>
      </c>
      <c r="D3778" s="25">
        <v>46305</v>
      </c>
      <c r="E3778" s="25">
        <v>0</v>
      </c>
      <c r="F3778" s="21">
        <v>0</v>
      </c>
      <c r="G3778" s="22">
        <f t="shared" si="58"/>
        <v>46305</v>
      </c>
      <c r="H3778" s="21">
        <v>0</v>
      </c>
      <c r="I3778" s="21">
        <v>0</v>
      </c>
    </row>
    <row r="3779" spans="1:9" ht="15" x14ac:dyDescent="0.25">
      <c r="A3779" s="24" t="s">
        <v>3891</v>
      </c>
      <c r="B3779" s="20">
        <v>0</v>
      </c>
      <c r="C3779" s="21">
        <v>0</v>
      </c>
      <c r="D3779" s="25">
        <v>99187.199999999983</v>
      </c>
      <c r="E3779" s="25">
        <v>0</v>
      </c>
      <c r="F3779" s="21">
        <v>0</v>
      </c>
      <c r="G3779" s="22">
        <f t="shared" ref="G3779:G3842" si="59">D3779-E3779</f>
        <v>99187.199999999983</v>
      </c>
      <c r="H3779" s="21">
        <v>0</v>
      </c>
      <c r="I3779" s="21">
        <v>0</v>
      </c>
    </row>
    <row r="3780" spans="1:9" ht="15" x14ac:dyDescent="0.25">
      <c r="A3780" s="24" t="s">
        <v>3892</v>
      </c>
      <c r="B3780" s="20">
        <v>0</v>
      </c>
      <c r="C3780" s="21">
        <v>0</v>
      </c>
      <c r="D3780" s="25">
        <v>86788.799999999988</v>
      </c>
      <c r="E3780" s="25">
        <v>0</v>
      </c>
      <c r="F3780" s="21">
        <v>0</v>
      </c>
      <c r="G3780" s="22">
        <f t="shared" si="59"/>
        <v>86788.799999999988</v>
      </c>
      <c r="H3780" s="21">
        <v>0</v>
      </c>
      <c r="I3780" s="21">
        <v>0</v>
      </c>
    </row>
    <row r="3781" spans="1:9" ht="15" x14ac:dyDescent="0.25">
      <c r="A3781" s="24" t="s">
        <v>4044</v>
      </c>
      <c r="B3781" s="20">
        <v>0</v>
      </c>
      <c r="C3781" s="21">
        <v>0</v>
      </c>
      <c r="D3781" s="25">
        <v>193347</v>
      </c>
      <c r="E3781" s="25">
        <v>0</v>
      </c>
      <c r="F3781" s="21">
        <v>0</v>
      </c>
      <c r="G3781" s="22">
        <f t="shared" si="59"/>
        <v>193347</v>
      </c>
      <c r="H3781" s="21">
        <v>0</v>
      </c>
      <c r="I3781" s="21">
        <v>0</v>
      </c>
    </row>
    <row r="3782" spans="1:9" ht="15" x14ac:dyDescent="0.25">
      <c r="A3782" s="24" t="s">
        <v>4045</v>
      </c>
      <c r="B3782" s="20">
        <v>0</v>
      </c>
      <c r="C3782" s="21">
        <v>0</v>
      </c>
      <c r="D3782" s="25">
        <v>243936.62999999998</v>
      </c>
      <c r="E3782" s="25">
        <v>94726.300000000017</v>
      </c>
      <c r="F3782" s="21">
        <v>0</v>
      </c>
      <c r="G3782" s="22">
        <f t="shared" si="59"/>
        <v>149210.32999999996</v>
      </c>
      <c r="H3782" s="21">
        <v>0</v>
      </c>
      <c r="I3782" s="21">
        <v>0</v>
      </c>
    </row>
    <row r="3783" spans="1:9" ht="15" x14ac:dyDescent="0.25">
      <c r="A3783" s="24" t="s">
        <v>4046</v>
      </c>
      <c r="B3783" s="20">
        <v>0</v>
      </c>
      <c r="C3783" s="21">
        <v>0</v>
      </c>
      <c r="D3783" s="25">
        <v>48251.7</v>
      </c>
      <c r="E3783" s="25">
        <v>20601.8</v>
      </c>
      <c r="F3783" s="21">
        <v>0</v>
      </c>
      <c r="G3783" s="22">
        <f t="shared" si="59"/>
        <v>27649.899999999998</v>
      </c>
      <c r="H3783" s="21">
        <v>0</v>
      </c>
      <c r="I3783" s="21">
        <v>0</v>
      </c>
    </row>
    <row r="3784" spans="1:9" ht="15" x14ac:dyDescent="0.25">
      <c r="A3784" s="24" t="s">
        <v>4047</v>
      </c>
      <c r="B3784" s="20">
        <v>0</v>
      </c>
      <c r="C3784" s="21">
        <v>0</v>
      </c>
      <c r="D3784" s="25">
        <v>107314.2</v>
      </c>
      <c r="E3784" s="25">
        <v>4996.7999999999993</v>
      </c>
      <c r="F3784" s="21">
        <v>0</v>
      </c>
      <c r="G3784" s="22">
        <f t="shared" si="59"/>
        <v>102317.4</v>
      </c>
      <c r="H3784" s="21">
        <v>0</v>
      </c>
      <c r="I3784" s="21">
        <v>0</v>
      </c>
    </row>
    <row r="3785" spans="1:9" ht="15" x14ac:dyDescent="0.25">
      <c r="A3785" s="24" t="s">
        <v>3066</v>
      </c>
      <c r="B3785" s="20">
        <v>0</v>
      </c>
      <c r="C3785" s="21">
        <v>0</v>
      </c>
      <c r="D3785" s="25">
        <v>235476.53999999998</v>
      </c>
      <c r="E3785" s="25">
        <v>14719.470000000001</v>
      </c>
      <c r="F3785" s="21">
        <v>0</v>
      </c>
      <c r="G3785" s="22">
        <f t="shared" si="59"/>
        <v>220757.06999999998</v>
      </c>
      <c r="H3785" s="21">
        <v>0</v>
      </c>
      <c r="I3785" s="21">
        <v>0</v>
      </c>
    </row>
    <row r="3786" spans="1:9" ht="15" x14ac:dyDescent="0.25">
      <c r="A3786" s="24" t="s">
        <v>4048</v>
      </c>
      <c r="B3786" s="20">
        <v>0</v>
      </c>
      <c r="C3786" s="21">
        <v>0</v>
      </c>
      <c r="D3786" s="25">
        <v>418767.25000000006</v>
      </c>
      <c r="E3786" s="25">
        <v>151823.31000000003</v>
      </c>
      <c r="F3786" s="21">
        <v>0</v>
      </c>
      <c r="G3786" s="22">
        <f t="shared" si="59"/>
        <v>266943.94000000006</v>
      </c>
      <c r="H3786" s="21">
        <v>0</v>
      </c>
      <c r="I3786" s="21">
        <v>0</v>
      </c>
    </row>
    <row r="3787" spans="1:9" ht="15" x14ac:dyDescent="0.25">
      <c r="A3787" s="24" t="s">
        <v>4049</v>
      </c>
      <c r="B3787" s="20">
        <v>0</v>
      </c>
      <c r="C3787" s="21">
        <v>0</v>
      </c>
      <c r="D3787" s="25">
        <v>807684.34999999986</v>
      </c>
      <c r="E3787" s="25">
        <v>328072.05000000005</v>
      </c>
      <c r="F3787" s="21">
        <v>0</v>
      </c>
      <c r="G3787" s="22">
        <f t="shared" si="59"/>
        <v>479612.29999999981</v>
      </c>
      <c r="H3787" s="21">
        <v>0</v>
      </c>
      <c r="I3787" s="21">
        <v>0</v>
      </c>
    </row>
    <row r="3788" spans="1:9" ht="15" x14ac:dyDescent="0.25">
      <c r="A3788" s="24" t="s">
        <v>3071</v>
      </c>
      <c r="B3788" s="20">
        <v>0</v>
      </c>
      <c r="C3788" s="21">
        <v>0</v>
      </c>
      <c r="D3788" s="25">
        <v>654351.40000000026</v>
      </c>
      <c r="E3788" s="25">
        <v>385522.27999999997</v>
      </c>
      <c r="F3788" s="21">
        <v>0</v>
      </c>
      <c r="G3788" s="22">
        <f t="shared" si="59"/>
        <v>268829.12000000029</v>
      </c>
      <c r="H3788" s="21">
        <v>0</v>
      </c>
      <c r="I3788" s="21">
        <v>0</v>
      </c>
    </row>
    <row r="3789" spans="1:9" ht="15" x14ac:dyDescent="0.25">
      <c r="A3789" s="24" t="s">
        <v>3072</v>
      </c>
      <c r="B3789" s="20">
        <v>0</v>
      </c>
      <c r="C3789" s="21">
        <v>0</v>
      </c>
      <c r="D3789" s="25">
        <v>878026.35000000009</v>
      </c>
      <c r="E3789" s="25">
        <v>357591.0500000001</v>
      </c>
      <c r="F3789" s="21">
        <v>0</v>
      </c>
      <c r="G3789" s="22">
        <f t="shared" si="59"/>
        <v>520435.3</v>
      </c>
      <c r="H3789" s="21">
        <v>0</v>
      </c>
      <c r="I3789" s="21">
        <v>0</v>
      </c>
    </row>
    <row r="3790" spans="1:9" ht="15" x14ac:dyDescent="0.25">
      <c r="A3790" s="24" t="s">
        <v>3075</v>
      </c>
      <c r="B3790" s="20">
        <v>0</v>
      </c>
      <c r="C3790" s="21">
        <v>0</v>
      </c>
      <c r="D3790" s="25">
        <v>706934.20000000007</v>
      </c>
      <c r="E3790" s="25">
        <v>347712.2</v>
      </c>
      <c r="F3790" s="21">
        <v>0</v>
      </c>
      <c r="G3790" s="22">
        <f t="shared" si="59"/>
        <v>359222.00000000006</v>
      </c>
      <c r="H3790" s="21">
        <v>0</v>
      </c>
      <c r="I3790" s="21">
        <v>0</v>
      </c>
    </row>
    <row r="3791" spans="1:9" ht="15" x14ac:dyDescent="0.25">
      <c r="A3791" s="24" t="s">
        <v>4050</v>
      </c>
      <c r="B3791" s="20">
        <v>0</v>
      </c>
      <c r="C3791" s="21">
        <v>0</v>
      </c>
      <c r="D3791" s="25">
        <v>305154.88</v>
      </c>
      <c r="E3791" s="25">
        <v>10438.68</v>
      </c>
      <c r="F3791" s="21">
        <v>0</v>
      </c>
      <c r="G3791" s="22">
        <f t="shared" si="59"/>
        <v>294716.2</v>
      </c>
      <c r="H3791" s="21">
        <v>0</v>
      </c>
      <c r="I3791" s="21">
        <v>0</v>
      </c>
    </row>
    <row r="3792" spans="1:9" ht="15" x14ac:dyDescent="0.25">
      <c r="A3792" s="24" t="s">
        <v>4051</v>
      </c>
      <c r="B3792" s="20">
        <v>0</v>
      </c>
      <c r="C3792" s="21">
        <v>0</v>
      </c>
      <c r="D3792" s="25">
        <v>396692.19999999995</v>
      </c>
      <c r="E3792" s="25">
        <v>0</v>
      </c>
      <c r="F3792" s="21">
        <v>0</v>
      </c>
      <c r="G3792" s="22">
        <f t="shared" si="59"/>
        <v>396692.19999999995</v>
      </c>
      <c r="H3792" s="21">
        <v>0</v>
      </c>
      <c r="I3792" s="21">
        <v>0</v>
      </c>
    </row>
    <row r="3793" spans="1:9" ht="15" x14ac:dyDescent="0.25">
      <c r="A3793" s="24" t="s">
        <v>3086</v>
      </c>
      <c r="B3793" s="20">
        <v>0</v>
      </c>
      <c r="C3793" s="21">
        <v>0</v>
      </c>
      <c r="D3793" s="25">
        <v>1022242.1499999997</v>
      </c>
      <c r="E3793" s="25">
        <v>453698.44000000006</v>
      </c>
      <c r="F3793" s="21">
        <v>0</v>
      </c>
      <c r="G3793" s="22">
        <f t="shared" si="59"/>
        <v>568543.70999999961</v>
      </c>
      <c r="H3793" s="21">
        <v>0</v>
      </c>
      <c r="I3793" s="21">
        <v>0</v>
      </c>
    </row>
    <row r="3794" spans="1:9" ht="15" x14ac:dyDescent="0.25">
      <c r="A3794" s="24" t="s">
        <v>3087</v>
      </c>
      <c r="B3794" s="20">
        <v>0</v>
      </c>
      <c r="C3794" s="21">
        <v>0</v>
      </c>
      <c r="D3794" s="25">
        <v>1163916.8500000001</v>
      </c>
      <c r="E3794" s="25">
        <v>440625.40000000008</v>
      </c>
      <c r="F3794" s="21">
        <v>0</v>
      </c>
      <c r="G3794" s="22">
        <f t="shared" si="59"/>
        <v>723291.45</v>
      </c>
      <c r="H3794" s="21">
        <v>0</v>
      </c>
      <c r="I3794" s="21">
        <v>0</v>
      </c>
    </row>
    <row r="3795" spans="1:9" ht="15" x14ac:dyDescent="0.25">
      <c r="A3795" s="24" t="s">
        <v>4052</v>
      </c>
      <c r="B3795" s="20">
        <v>0</v>
      </c>
      <c r="C3795" s="21">
        <v>0</v>
      </c>
      <c r="D3795" s="25">
        <v>1191754.1899999997</v>
      </c>
      <c r="E3795" s="25">
        <v>325443.18</v>
      </c>
      <c r="F3795" s="21">
        <v>0</v>
      </c>
      <c r="G3795" s="22">
        <f t="shared" si="59"/>
        <v>866311.00999999978</v>
      </c>
      <c r="H3795" s="21">
        <v>0</v>
      </c>
      <c r="I3795" s="21">
        <v>0</v>
      </c>
    </row>
    <row r="3796" spans="1:9" ht="15" x14ac:dyDescent="0.25">
      <c r="A3796" s="24" t="s">
        <v>3088</v>
      </c>
      <c r="B3796" s="20">
        <v>0</v>
      </c>
      <c r="C3796" s="21">
        <v>0</v>
      </c>
      <c r="D3796" s="25">
        <v>1255775.7799999993</v>
      </c>
      <c r="E3796" s="25">
        <v>475701.91000000003</v>
      </c>
      <c r="F3796" s="21">
        <v>0</v>
      </c>
      <c r="G3796" s="22">
        <f t="shared" si="59"/>
        <v>780073.8699999993</v>
      </c>
      <c r="H3796" s="21">
        <v>0</v>
      </c>
      <c r="I3796" s="21">
        <v>0</v>
      </c>
    </row>
    <row r="3797" spans="1:9" ht="15" x14ac:dyDescent="0.25">
      <c r="A3797" s="24" t="s">
        <v>3296</v>
      </c>
      <c r="B3797" s="20">
        <v>0</v>
      </c>
      <c r="C3797" s="21">
        <v>0</v>
      </c>
      <c r="D3797" s="25">
        <v>611713.99999999977</v>
      </c>
      <c r="E3797" s="25">
        <v>312784.90000000008</v>
      </c>
      <c r="F3797" s="21">
        <v>0</v>
      </c>
      <c r="G3797" s="22">
        <f t="shared" si="59"/>
        <v>298929.09999999969</v>
      </c>
      <c r="H3797" s="21">
        <v>0</v>
      </c>
      <c r="I3797" s="21">
        <v>0</v>
      </c>
    </row>
    <row r="3798" spans="1:9" ht="15" x14ac:dyDescent="0.25">
      <c r="A3798" s="24" t="s">
        <v>3089</v>
      </c>
      <c r="B3798" s="20">
        <v>0</v>
      </c>
      <c r="C3798" s="21">
        <v>0</v>
      </c>
      <c r="D3798" s="25">
        <v>411565.80000000005</v>
      </c>
      <c r="E3798" s="25">
        <v>224821.50000000003</v>
      </c>
      <c r="F3798" s="21">
        <v>0</v>
      </c>
      <c r="G3798" s="22">
        <f t="shared" si="59"/>
        <v>186744.30000000002</v>
      </c>
      <c r="H3798" s="21">
        <v>0</v>
      </c>
      <c r="I3798" s="21">
        <v>0</v>
      </c>
    </row>
    <row r="3799" spans="1:9" ht="15" x14ac:dyDescent="0.25">
      <c r="A3799" s="24" t="s">
        <v>3090</v>
      </c>
      <c r="B3799" s="20">
        <v>0</v>
      </c>
      <c r="C3799" s="21">
        <v>0</v>
      </c>
      <c r="D3799" s="25">
        <v>478329.89999999997</v>
      </c>
      <c r="E3799" s="25">
        <v>91033.93</v>
      </c>
      <c r="F3799" s="21">
        <v>0</v>
      </c>
      <c r="G3799" s="22">
        <f t="shared" si="59"/>
        <v>387295.97</v>
      </c>
      <c r="H3799" s="21">
        <v>0</v>
      </c>
      <c r="I3799" s="21">
        <v>0</v>
      </c>
    </row>
    <row r="3800" spans="1:9" ht="15" x14ac:dyDescent="0.25">
      <c r="A3800" s="24" t="s">
        <v>3091</v>
      </c>
      <c r="B3800" s="20">
        <v>0</v>
      </c>
      <c r="C3800" s="21">
        <v>0</v>
      </c>
      <c r="D3800" s="25">
        <v>716828.85000000044</v>
      </c>
      <c r="E3800" s="25">
        <v>265814.24</v>
      </c>
      <c r="F3800" s="21">
        <v>0</v>
      </c>
      <c r="G3800" s="22">
        <f t="shared" si="59"/>
        <v>451014.61000000045</v>
      </c>
      <c r="H3800" s="21">
        <v>0</v>
      </c>
      <c r="I3800" s="21">
        <v>0</v>
      </c>
    </row>
    <row r="3801" spans="1:9" ht="15" x14ac:dyDescent="0.25">
      <c r="A3801" s="24" t="s">
        <v>3100</v>
      </c>
      <c r="B3801" s="20">
        <v>0</v>
      </c>
      <c r="C3801" s="21">
        <v>0</v>
      </c>
      <c r="D3801" s="25">
        <v>584765.19999999984</v>
      </c>
      <c r="E3801" s="25">
        <v>315627.4599999999</v>
      </c>
      <c r="F3801" s="21">
        <v>0</v>
      </c>
      <c r="G3801" s="22">
        <f t="shared" si="59"/>
        <v>269137.73999999993</v>
      </c>
      <c r="H3801" s="21">
        <v>0</v>
      </c>
      <c r="I3801" s="21">
        <v>0</v>
      </c>
    </row>
    <row r="3802" spans="1:9" ht="15" x14ac:dyDescent="0.25">
      <c r="A3802" s="24" t="s">
        <v>3105</v>
      </c>
      <c r="B3802" s="20">
        <v>0</v>
      </c>
      <c r="C3802" s="21">
        <v>0</v>
      </c>
      <c r="D3802" s="25">
        <v>1349666.0500000005</v>
      </c>
      <c r="E3802" s="25">
        <v>649497.25000000012</v>
      </c>
      <c r="F3802" s="21">
        <v>0</v>
      </c>
      <c r="G3802" s="22">
        <f t="shared" si="59"/>
        <v>700168.8000000004</v>
      </c>
      <c r="H3802" s="21">
        <v>0</v>
      </c>
      <c r="I3802" s="21">
        <v>0</v>
      </c>
    </row>
    <row r="3803" spans="1:9" ht="15" x14ac:dyDescent="0.25">
      <c r="A3803" s="24" t="s">
        <v>3106</v>
      </c>
      <c r="B3803" s="20">
        <v>0</v>
      </c>
      <c r="C3803" s="21">
        <v>0</v>
      </c>
      <c r="D3803" s="25">
        <v>17369.2</v>
      </c>
      <c r="E3803" s="25">
        <v>0</v>
      </c>
      <c r="F3803" s="21">
        <v>0</v>
      </c>
      <c r="G3803" s="22">
        <f t="shared" si="59"/>
        <v>17369.2</v>
      </c>
      <c r="H3803" s="21">
        <v>0</v>
      </c>
      <c r="I3803" s="21">
        <v>0</v>
      </c>
    </row>
    <row r="3804" spans="1:9" ht="15" x14ac:dyDescent="0.25">
      <c r="A3804" s="24" t="s">
        <v>4053</v>
      </c>
      <c r="B3804" s="20">
        <v>0</v>
      </c>
      <c r="C3804" s="21">
        <v>0</v>
      </c>
      <c r="D3804" s="25">
        <v>13545.29</v>
      </c>
      <c r="E3804" s="25">
        <v>0</v>
      </c>
      <c r="F3804" s="21">
        <v>0</v>
      </c>
      <c r="G3804" s="22">
        <f t="shared" si="59"/>
        <v>13545.29</v>
      </c>
      <c r="H3804" s="21">
        <v>0</v>
      </c>
      <c r="I3804" s="21">
        <v>0</v>
      </c>
    </row>
    <row r="3805" spans="1:9" ht="15" x14ac:dyDescent="0.25">
      <c r="A3805" s="24" t="s">
        <v>509</v>
      </c>
      <c r="B3805" s="20">
        <v>0</v>
      </c>
      <c r="C3805" s="21">
        <v>0</v>
      </c>
      <c r="D3805" s="25">
        <v>450927.95000000007</v>
      </c>
      <c r="E3805" s="25">
        <v>161566.75</v>
      </c>
      <c r="F3805" s="21">
        <v>0</v>
      </c>
      <c r="G3805" s="22">
        <f t="shared" si="59"/>
        <v>289361.20000000007</v>
      </c>
      <c r="H3805" s="21">
        <v>0</v>
      </c>
      <c r="I3805" s="21">
        <v>0</v>
      </c>
    </row>
    <row r="3806" spans="1:9" ht="15" x14ac:dyDescent="0.25">
      <c r="A3806" s="24" t="s">
        <v>4054</v>
      </c>
      <c r="B3806" s="20">
        <v>0</v>
      </c>
      <c r="C3806" s="21">
        <v>0</v>
      </c>
      <c r="D3806" s="25">
        <v>1065701.78</v>
      </c>
      <c r="E3806" s="25">
        <v>341064.32</v>
      </c>
      <c r="F3806" s="21">
        <v>0</v>
      </c>
      <c r="G3806" s="22">
        <f t="shared" si="59"/>
        <v>724637.46</v>
      </c>
      <c r="H3806" s="21">
        <v>0</v>
      </c>
      <c r="I3806" s="21">
        <v>0</v>
      </c>
    </row>
    <row r="3807" spans="1:9" ht="15" x14ac:dyDescent="0.25">
      <c r="A3807" s="24" t="s">
        <v>3830</v>
      </c>
      <c r="B3807" s="20">
        <v>0</v>
      </c>
      <c r="C3807" s="21">
        <v>0</v>
      </c>
      <c r="D3807" s="25">
        <v>509121.53000000014</v>
      </c>
      <c r="E3807" s="25">
        <v>177939.40000000002</v>
      </c>
      <c r="F3807" s="21">
        <v>0</v>
      </c>
      <c r="G3807" s="22">
        <f t="shared" si="59"/>
        <v>331182.13000000012</v>
      </c>
      <c r="H3807" s="21">
        <v>0</v>
      </c>
      <c r="I3807" s="21">
        <v>0</v>
      </c>
    </row>
    <row r="3808" spans="1:9" ht="15" x14ac:dyDescent="0.25">
      <c r="A3808" s="24" t="s">
        <v>3906</v>
      </c>
      <c r="B3808" s="20">
        <v>0</v>
      </c>
      <c r="C3808" s="21">
        <v>0</v>
      </c>
      <c r="D3808" s="25">
        <v>454292.86</v>
      </c>
      <c r="E3808" s="25">
        <v>218141.46</v>
      </c>
      <c r="F3808" s="21">
        <v>0</v>
      </c>
      <c r="G3808" s="22">
        <f t="shared" si="59"/>
        <v>236151.4</v>
      </c>
      <c r="H3808" s="21">
        <v>0</v>
      </c>
      <c r="I3808" s="21">
        <v>0</v>
      </c>
    </row>
    <row r="3809" spans="1:9" ht="15" x14ac:dyDescent="0.25">
      <c r="A3809" s="24" t="s">
        <v>4055</v>
      </c>
      <c r="B3809" s="20">
        <v>0</v>
      </c>
      <c r="C3809" s="21">
        <v>0</v>
      </c>
      <c r="D3809" s="25">
        <v>412044.46000000008</v>
      </c>
      <c r="E3809" s="25">
        <v>153820.72</v>
      </c>
      <c r="F3809" s="21">
        <v>0</v>
      </c>
      <c r="G3809" s="22">
        <f t="shared" si="59"/>
        <v>258223.74000000008</v>
      </c>
      <c r="H3809" s="21">
        <v>0</v>
      </c>
      <c r="I3809" s="21">
        <v>0</v>
      </c>
    </row>
    <row r="3810" spans="1:9" ht="15" x14ac:dyDescent="0.25">
      <c r="A3810" s="24" t="s">
        <v>4056</v>
      </c>
      <c r="B3810" s="20">
        <v>0</v>
      </c>
      <c r="C3810" s="21">
        <v>0</v>
      </c>
      <c r="D3810" s="25">
        <v>15250.859999999999</v>
      </c>
      <c r="E3810" s="25">
        <v>215</v>
      </c>
      <c r="F3810" s="21">
        <v>0</v>
      </c>
      <c r="G3810" s="22">
        <f t="shared" si="59"/>
        <v>15035.859999999999</v>
      </c>
      <c r="H3810" s="21">
        <v>0</v>
      </c>
      <c r="I3810" s="21">
        <v>0</v>
      </c>
    </row>
    <row r="3811" spans="1:9" ht="15" x14ac:dyDescent="0.25">
      <c r="A3811" s="24" t="s">
        <v>3899</v>
      </c>
      <c r="B3811" s="20">
        <v>0</v>
      </c>
      <c r="C3811" s="21">
        <v>0</v>
      </c>
      <c r="D3811" s="25">
        <v>449288.99999999994</v>
      </c>
      <c r="E3811" s="25">
        <v>124644.60000000002</v>
      </c>
      <c r="F3811" s="21">
        <v>0</v>
      </c>
      <c r="G3811" s="22">
        <f t="shared" si="59"/>
        <v>324644.39999999991</v>
      </c>
      <c r="H3811" s="21">
        <v>0</v>
      </c>
      <c r="I3811" s="21">
        <v>0</v>
      </c>
    </row>
    <row r="3812" spans="1:9" ht="15" x14ac:dyDescent="0.25">
      <c r="A3812" s="24" t="s">
        <v>3900</v>
      </c>
      <c r="B3812" s="20">
        <v>0</v>
      </c>
      <c r="C3812" s="21">
        <v>0</v>
      </c>
      <c r="D3812" s="25">
        <v>686845.66999999993</v>
      </c>
      <c r="E3812" s="25">
        <v>215123.10000000006</v>
      </c>
      <c r="F3812" s="21">
        <v>0</v>
      </c>
      <c r="G3812" s="22">
        <f t="shared" si="59"/>
        <v>471722.56999999983</v>
      </c>
      <c r="H3812" s="21">
        <v>0</v>
      </c>
      <c r="I3812" s="21">
        <v>0</v>
      </c>
    </row>
    <row r="3813" spans="1:9" ht="15" x14ac:dyDescent="0.25">
      <c r="A3813" s="24" t="s">
        <v>4057</v>
      </c>
      <c r="B3813" s="20">
        <v>0</v>
      </c>
      <c r="C3813" s="21">
        <v>0</v>
      </c>
      <c r="D3813" s="25">
        <v>733515.16000000015</v>
      </c>
      <c r="E3813" s="25">
        <v>287500.25</v>
      </c>
      <c r="F3813" s="21">
        <v>0</v>
      </c>
      <c r="G3813" s="22">
        <f t="shared" si="59"/>
        <v>446014.91000000015</v>
      </c>
      <c r="H3813" s="21">
        <v>0</v>
      </c>
      <c r="I3813" s="21">
        <v>0</v>
      </c>
    </row>
    <row r="3814" spans="1:9" ht="15" x14ac:dyDescent="0.25">
      <c r="A3814" s="24" t="s">
        <v>4058</v>
      </c>
      <c r="B3814" s="20">
        <v>0</v>
      </c>
      <c r="C3814" s="21">
        <v>0</v>
      </c>
      <c r="D3814" s="25">
        <v>1003121.7100000003</v>
      </c>
      <c r="E3814" s="25">
        <v>314796.70000000007</v>
      </c>
      <c r="F3814" s="21">
        <v>0</v>
      </c>
      <c r="G3814" s="22">
        <f t="shared" si="59"/>
        <v>688325.01000000024</v>
      </c>
      <c r="H3814" s="21">
        <v>0</v>
      </c>
      <c r="I3814" s="21">
        <v>0</v>
      </c>
    </row>
    <row r="3815" spans="1:9" ht="15" x14ac:dyDescent="0.25">
      <c r="A3815" s="24" t="s">
        <v>3833</v>
      </c>
      <c r="B3815" s="20">
        <v>0</v>
      </c>
      <c r="C3815" s="21">
        <v>0</v>
      </c>
      <c r="D3815" s="25">
        <v>5872.9</v>
      </c>
      <c r="E3815" s="25">
        <v>2780</v>
      </c>
      <c r="F3815" s="21">
        <v>0</v>
      </c>
      <c r="G3815" s="22">
        <f t="shared" si="59"/>
        <v>3092.8999999999996</v>
      </c>
      <c r="H3815" s="21">
        <v>0</v>
      </c>
      <c r="I3815" s="21">
        <v>0</v>
      </c>
    </row>
    <row r="3816" spans="1:9" ht="15" x14ac:dyDescent="0.25">
      <c r="A3816" s="24" t="s">
        <v>4059</v>
      </c>
      <c r="B3816" s="20">
        <v>0</v>
      </c>
      <c r="C3816" s="21">
        <v>0</v>
      </c>
      <c r="D3816" s="25">
        <v>8023.01</v>
      </c>
      <c r="E3816" s="25">
        <v>0</v>
      </c>
      <c r="F3816" s="21">
        <v>0</v>
      </c>
      <c r="G3816" s="22">
        <f t="shared" si="59"/>
        <v>8023.01</v>
      </c>
      <c r="H3816" s="21">
        <v>0</v>
      </c>
      <c r="I3816" s="21">
        <v>0</v>
      </c>
    </row>
    <row r="3817" spans="1:9" ht="15" x14ac:dyDescent="0.25">
      <c r="A3817" s="24" t="s">
        <v>4060</v>
      </c>
      <c r="B3817" s="20">
        <v>0</v>
      </c>
      <c r="C3817" s="21">
        <v>0</v>
      </c>
      <c r="D3817" s="25">
        <v>404327.16000000003</v>
      </c>
      <c r="E3817" s="25">
        <v>198523.77000000002</v>
      </c>
      <c r="F3817" s="21">
        <v>0</v>
      </c>
      <c r="G3817" s="22">
        <f t="shared" si="59"/>
        <v>205803.39</v>
      </c>
      <c r="H3817" s="21">
        <v>0</v>
      </c>
      <c r="I3817" s="21">
        <v>0</v>
      </c>
    </row>
    <row r="3818" spans="1:9" ht="15" x14ac:dyDescent="0.25">
      <c r="A3818" s="24" t="s">
        <v>4061</v>
      </c>
      <c r="B3818" s="20">
        <v>0</v>
      </c>
      <c r="C3818" s="21">
        <v>0</v>
      </c>
      <c r="D3818" s="25">
        <v>381517.89</v>
      </c>
      <c r="E3818" s="25">
        <v>131475.47</v>
      </c>
      <c r="F3818" s="21">
        <v>0</v>
      </c>
      <c r="G3818" s="22">
        <f t="shared" si="59"/>
        <v>250042.42</v>
      </c>
      <c r="H3818" s="21">
        <v>0</v>
      </c>
      <c r="I3818" s="21">
        <v>0</v>
      </c>
    </row>
    <row r="3819" spans="1:9" ht="15" x14ac:dyDescent="0.25">
      <c r="A3819" s="24" t="s">
        <v>4062</v>
      </c>
      <c r="B3819" s="20">
        <v>0</v>
      </c>
      <c r="C3819" s="21">
        <v>0</v>
      </c>
      <c r="D3819" s="25">
        <v>492592.10000000009</v>
      </c>
      <c r="E3819" s="25">
        <v>171885.27000000002</v>
      </c>
      <c r="F3819" s="21">
        <v>0</v>
      </c>
      <c r="G3819" s="22">
        <f t="shared" si="59"/>
        <v>320706.83000000007</v>
      </c>
      <c r="H3819" s="21">
        <v>0</v>
      </c>
      <c r="I3819" s="21">
        <v>0</v>
      </c>
    </row>
    <row r="3820" spans="1:9" ht="15" x14ac:dyDescent="0.25">
      <c r="A3820" s="24" t="s">
        <v>4063</v>
      </c>
      <c r="B3820" s="20">
        <v>0</v>
      </c>
      <c r="C3820" s="21">
        <v>0</v>
      </c>
      <c r="D3820" s="25">
        <v>494527.74999999988</v>
      </c>
      <c r="E3820" s="25">
        <v>173293.19</v>
      </c>
      <c r="F3820" s="21">
        <v>0</v>
      </c>
      <c r="G3820" s="22">
        <f t="shared" si="59"/>
        <v>321234.55999999988</v>
      </c>
      <c r="H3820" s="21">
        <v>0</v>
      </c>
      <c r="I3820" s="21">
        <v>0</v>
      </c>
    </row>
    <row r="3821" spans="1:9" ht="15" x14ac:dyDescent="0.25">
      <c r="A3821" s="24" t="s">
        <v>3584</v>
      </c>
      <c r="B3821" s="20">
        <v>0</v>
      </c>
      <c r="C3821" s="21">
        <v>0</v>
      </c>
      <c r="D3821" s="25">
        <v>459953.29000000004</v>
      </c>
      <c r="E3821" s="25">
        <v>23806.14</v>
      </c>
      <c r="F3821" s="21">
        <v>0</v>
      </c>
      <c r="G3821" s="22">
        <f t="shared" si="59"/>
        <v>436147.15</v>
      </c>
      <c r="H3821" s="21">
        <v>0</v>
      </c>
      <c r="I3821" s="21">
        <v>0</v>
      </c>
    </row>
    <row r="3822" spans="1:9" ht="15" x14ac:dyDescent="0.25">
      <c r="A3822" s="24" t="s">
        <v>4064</v>
      </c>
      <c r="B3822" s="20">
        <v>0</v>
      </c>
      <c r="C3822" s="21">
        <v>0</v>
      </c>
      <c r="D3822" s="25">
        <v>8476.56</v>
      </c>
      <c r="E3822" s="25">
        <v>0</v>
      </c>
      <c r="F3822" s="21">
        <v>0</v>
      </c>
      <c r="G3822" s="22">
        <f t="shared" si="59"/>
        <v>8476.56</v>
      </c>
      <c r="H3822" s="21">
        <v>0</v>
      </c>
      <c r="I3822" s="21">
        <v>0</v>
      </c>
    </row>
    <row r="3823" spans="1:9" ht="15" x14ac:dyDescent="0.25">
      <c r="A3823" s="24" t="s">
        <v>4065</v>
      </c>
      <c r="B3823" s="20">
        <v>0</v>
      </c>
      <c r="C3823" s="21">
        <v>0</v>
      </c>
      <c r="D3823" s="25">
        <v>394783.06000000006</v>
      </c>
      <c r="E3823" s="25">
        <v>178680.86000000004</v>
      </c>
      <c r="F3823" s="21">
        <v>0</v>
      </c>
      <c r="G3823" s="22">
        <f t="shared" si="59"/>
        <v>216102.2</v>
      </c>
      <c r="H3823" s="21">
        <v>0</v>
      </c>
      <c r="I3823" s="21">
        <v>0</v>
      </c>
    </row>
    <row r="3824" spans="1:9" ht="15" x14ac:dyDescent="0.25">
      <c r="A3824" s="24" t="s">
        <v>4066</v>
      </c>
      <c r="B3824" s="20">
        <v>0</v>
      </c>
      <c r="C3824" s="21">
        <v>0</v>
      </c>
      <c r="D3824" s="25">
        <v>417169.5</v>
      </c>
      <c r="E3824" s="25">
        <v>159578.6</v>
      </c>
      <c r="F3824" s="21">
        <v>0</v>
      </c>
      <c r="G3824" s="22">
        <f t="shared" si="59"/>
        <v>257590.9</v>
      </c>
      <c r="H3824" s="21">
        <v>0</v>
      </c>
      <c r="I3824" s="21">
        <v>0</v>
      </c>
    </row>
    <row r="3825" spans="1:9" ht="15" x14ac:dyDescent="0.25">
      <c r="A3825" s="24" t="s">
        <v>4067</v>
      </c>
      <c r="B3825" s="20">
        <v>0</v>
      </c>
      <c r="C3825" s="21">
        <v>0</v>
      </c>
      <c r="D3825" s="25">
        <v>952104.34999999974</v>
      </c>
      <c r="E3825" s="25">
        <v>387380.5</v>
      </c>
      <c r="F3825" s="21">
        <v>0</v>
      </c>
      <c r="G3825" s="22">
        <f t="shared" si="59"/>
        <v>564723.84999999974</v>
      </c>
      <c r="H3825" s="21">
        <v>0</v>
      </c>
      <c r="I3825" s="21">
        <v>0</v>
      </c>
    </row>
    <row r="3826" spans="1:9" ht="15" x14ac:dyDescent="0.25">
      <c r="A3826" s="24" t="s">
        <v>4068</v>
      </c>
      <c r="B3826" s="20">
        <v>0</v>
      </c>
      <c r="C3826" s="21">
        <v>0</v>
      </c>
      <c r="D3826" s="25">
        <v>931237.69999999984</v>
      </c>
      <c r="E3826" s="25">
        <v>287886.60000000003</v>
      </c>
      <c r="F3826" s="21">
        <v>0</v>
      </c>
      <c r="G3826" s="22">
        <f t="shared" si="59"/>
        <v>643351.09999999986</v>
      </c>
      <c r="H3826" s="21">
        <v>0</v>
      </c>
      <c r="I3826" s="21">
        <v>0</v>
      </c>
    </row>
    <row r="3827" spans="1:9" ht="15" x14ac:dyDescent="0.25">
      <c r="A3827" s="24" t="s">
        <v>4069</v>
      </c>
      <c r="B3827" s="20">
        <v>0</v>
      </c>
      <c r="C3827" s="21">
        <v>0</v>
      </c>
      <c r="D3827" s="25">
        <v>632580.29999999993</v>
      </c>
      <c r="E3827" s="25">
        <v>267910.20000000007</v>
      </c>
      <c r="F3827" s="21">
        <v>0</v>
      </c>
      <c r="G3827" s="22">
        <f t="shared" si="59"/>
        <v>364670.09999999986</v>
      </c>
      <c r="H3827" s="21">
        <v>0</v>
      </c>
      <c r="I3827" s="21">
        <v>0</v>
      </c>
    </row>
    <row r="3828" spans="1:9" ht="15" x14ac:dyDescent="0.25">
      <c r="A3828" s="24" t="s">
        <v>4070</v>
      </c>
      <c r="B3828" s="20">
        <v>0</v>
      </c>
      <c r="C3828" s="21">
        <v>0</v>
      </c>
      <c r="D3828" s="25">
        <v>236646.02000000002</v>
      </c>
      <c r="E3828" s="25">
        <v>163015.92000000001</v>
      </c>
      <c r="F3828" s="21">
        <v>0</v>
      </c>
      <c r="G3828" s="22">
        <f t="shared" si="59"/>
        <v>73630.100000000006</v>
      </c>
      <c r="H3828" s="21">
        <v>0</v>
      </c>
      <c r="I3828" s="21">
        <v>0</v>
      </c>
    </row>
    <row r="3829" spans="1:9" ht="15" x14ac:dyDescent="0.25">
      <c r="A3829" s="24" t="s">
        <v>4071</v>
      </c>
      <c r="B3829" s="20">
        <v>0</v>
      </c>
      <c r="C3829" s="21">
        <v>0</v>
      </c>
      <c r="D3829" s="25">
        <v>541464.27999999991</v>
      </c>
      <c r="E3829" s="25">
        <v>167741.94000000003</v>
      </c>
      <c r="F3829" s="21">
        <v>0</v>
      </c>
      <c r="G3829" s="22">
        <f t="shared" si="59"/>
        <v>373722.33999999985</v>
      </c>
      <c r="H3829" s="21">
        <v>0</v>
      </c>
      <c r="I3829" s="21">
        <v>0</v>
      </c>
    </row>
    <row r="3830" spans="1:9" ht="15" x14ac:dyDescent="0.25">
      <c r="A3830" s="24" t="s">
        <v>4072</v>
      </c>
      <c r="B3830" s="20">
        <v>0</v>
      </c>
      <c r="C3830" s="21">
        <v>0</v>
      </c>
      <c r="D3830" s="25">
        <v>401158.7</v>
      </c>
      <c r="E3830" s="25">
        <v>200702.75</v>
      </c>
      <c r="F3830" s="21">
        <v>0</v>
      </c>
      <c r="G3830" s="22">
        <f t="shared" si="59"/>
        <v>200455.95</v>
      </c>
      <c r="H3830" s="21">
        <v>0</v>
      </c>
      <c r="I3830" s="21">
        <v>0</v>
      </c>
    </row>
    <row r="3831" spans="1:9" ht="15" x14ac:dyDescent="0.25">
      <c r="A3831" s="24" t="s">
        <v>4073</v>
      </c>
      <c r="B3831" s="20">
        <v>0</v>
      </c>
      <c r="C3831" s="21">
        <v>0</v>
      </c>
      <c r="D3831" s="25">
        <v>1461863.9799999991</v>
      </c>
      <c r="E3831" s="25">
        <v>570413.88</v>
      </c>
      <c r="F3831" s="21">
        <v>0</v>
      </c>
      <c r="G3831" s="22">
        <f t="shared" si="59"/>
        <v>891450.09999999905</v>
      </c>
      <c r="H3831" s="21">
        <v>0</v>
      </c>
      <c r="I3831" s="21">
        <v>0</v>
      </c>
    </row>
    <row r="3832" spans="1:9" ht="15" x14ac:dyDescent="0.25">
      <c r="A3832" s="24" t="s">
        <v>4074</v>
      </c>
      <c r="B3832" s="20">
        <v>0</v>
      </c>
      <c r="C3832" s="21">
        <v>0</v>
      </c>
      <c r="D3832" s="25">
        <v>514096.99999999983</v>
      </c>
      <c r="E3832" s="25">
        <v>205647.80000000002</v>
      </c>
      <c r="F3832" s="21">
        <v>0</v>
      </c>
      <c r="G3832" s="22">
        <f t="shared" si="59"/>
        <v>308449.19999999984</v>
      </c>
      <c r="H3832" s="21">
        <v>0</v>
      </c>
      <c r="I3832" s="21">
        <v>0</v>
      </c>
    </row>
    <row r="3833" spans="1:9" ht="15" x14ac:dyDescent="0.25">
      <c r="A3833" s="24" t="s">
        <v>4075</v>
      </c>
      <c r="B3833" s="20">
        <v>0</v>
      </c>
      <c r="C3833" s="21">
        <v>0</v>
      </c>
      <c r="D3833" s="25">
        <v>803519.30999999971</v>
      </c>
      <c r="E3833" s="25">
        <v>230477.29</v>
      </c>
      <c r="F3833" s="21">
        <v>0</v>
      </c>
      <c r="G3833" s="22">
        <f t="shared" si="59"/>
        <v>573042.01999999967</v>
      </c>
      <c r="H3833" s="21">
        <v>0</v>
      </c>
      <c r="I3833" s="21">
        <v>0</v>
      </c>
    </row>
    <row r="3834" spans="1:9" ht="15" x14ac:dyDescent="0.25">
      <c r="A3834" s="24" t="s">
        <v>4076</v>
      </c>
      <c r="B3834" s="20">
        <v>0</v>
      </c>
      <c r="C3834" s="21">
        <v>0</v>
      </c>
      <c r="D3834" s="25">
        <v>653491.14000000013</v>
      </c>
      <c r="E3834" s="25">
        <v>275791.75</v>
      </c>
      <c r="F3834" s="21">
        <v>0</v>
      </c>
      <c r="G3834" s="22">
        <f t="shared" si="59"/>
        <v>377699.39000000013</v>
      </c>
      <c r="H3834" s="21">
        <v>0</v>
      </c>
      <c r="I3834" s="21">
        <v>0</v>
      </c>
    </row>
    <row r="3835" spans="1:9" ht="15" x14ac:dyDescent="0.25">
      <c r="A3835" s="24" t="s">
        <v>4077</v>
      </c>
      <c r="B3835" s="20">
        <v>0</v>
      </c>
      <c r="C3835" s="21">
        <v>0</v>
      </c>
      <c r="D3835" s="25">
        <v>317679.93000000005</v>
      </c>
      <c r="E3835" s="25">
        <v>155426.49999999997</v>
      </c>
      <c r="F3835" s="21">
        <v>0</v>
      </c>
      <c r="G3835" s="22">
        <f t="shared" si="59"/>
        <v>162253.43000000008</v>
      </c>
      <c r="H3835" s="21">
        <v>0</v>
      </c>
      <c r="I3835" s="21">
        <v>0</v>
      </c>
    </row>
    <row r="3836" spans="1:9" ht="15" x14ac:dyDescent="0.25">
      <c r="A3836" s="24" t="s">
        <v>4078</v>
      </c>
      <c r="B3836" s="20">
        <v>0</v>
      </c>
      <c r="C3836" s="21">
        <v>0</v>
      </c>
      <c r="D3836" s="25">
        <v>756086.76000000013</v>
      </c>
      <c r="E3836" s="25">
        <v>435231.71999999991</v>
      </c>
      <c r="F3836" s="21">
        <v>0</v>
      </c>
      <c r="G3836" s="22">
        <f t="shared" si="59"/>
        <v>320855.04000000021</v>
      </c>
      <c r="H3836" s="21">
        <v>0</v>
      </c>
      <c r="I3836" s="21">
        <v>0</v>
      </c>
    </row>
    <row r="3837" spans="1:9" ht="15" x14ac:dyDescent="0.25">
      <c r="A3837" s="24" t="s">
        <v>4079</v>
      </c>
      <c r="B3837" s="20">
        <v>0</v>
      </c>
      <c r="C3837" s="21">
        <v>0</v>
      </c>
      <c r="D3837" s="25">
        <v>11073.75</v>
      </c>
      <c r="E3837" s="25">
        <v>4317.63</v>
      </c>
      <c r="F3837" s="21">
        <v>0</v>
      </c>
      <c r="G3837" s="22">
        <f t="shared" si="59"/>
        <v>6756.12</v>
      </c>
      <c r="H3837" s="21">
        <v>0</v>
      </c>
      <c r="I3837" s="21">
        <v>0</v>
      </c>
    </row>
    <row r="3838" spans="1:9" ht="15" x14ac:dyDescent="0.25">
      <c r="A3838" s="24" t="s">
        <v>4080</v>
      </c>
      <c r="B3838" s="20">
        <v>0</v>
      </c>
      <c r="C3838" s="21">
        <v>0</v>
      </c>
      <c r="D3838" s="25">
        <v>168382.55</v>
      </c>
      <c r="E3838" s="25">
        <v>9871.2000000000007</v>
      </c>
      <c r="F3838" s="21">
        <v>0</v>
      </c>
      <c r="G3838" s="22">
        <f t="shared" si="59"/>
        <v>158511.34999999998</v>
      </c>
      <c r="H3838" s="21">
        <v>0</v>
      </c>
      <c r="I3838" s="21">
        <v>0</v>
      </c>
    </row>
    <row r="3839" spans="1:9" ht="15" x14ac:dyDescent="0.25">
      <c r="A3839" s="24" t="s">
        <v>4081</v>
      </c>
      <c r="B3839" s="20">
        <v>0</v>
      </c>
      <c r="C3839" s="21">
        <v>0</v>
      </c>
      <c r="D3839" s="25">
        <v>743391.77000000014</v>
      </c>
      <c r="E3839" s="25">
        <v>303994.08</v>
      </c>
      <c r="F3839" s="21">
        <v>0</v>
      </c>
      <c r="G3839" s="22">
        <f t="shared" si="59"/>
        <v>439397.69000000012</v>
      </c>
      <c r="H3839" s="21">
        <v>0</v>
      </c>
      <c r="I3839" s="21">
        <v>0</v>
      </c>
    </row>
    <row r="3840" spans="1:9" ht="15" x14ac:dyDescent="0.25">
      <c r="A3840" s="24" t="s">
        <v>4082</v>
      </c>
      <c r="B3840" s="20">
        <v>0</v>
      </c>
      <c r="C3840" s="21">
        <v>0</v>
      </c>
      <c r="D3840" s="25">
        <v>554891.1399999999</v>
      </c>
      <c r="E3840" s="25">
        <v>309851.76</v>
      </c>
      <c r="F3840" s="21">
        <v>0</v>
      </c>
      <c r="G3840" s="22">
        <f t="shared" si="59"/>
        <v>245039.37999999989</v>
      </c>
      <c r="H3840" s="21">
        <v>0</v>
      </c>
      <c r="I3840" s="21">
        <v>0</v>
      </c>
    </row>
    <row r="3841" spans="1:9" ht="15" x14ac:dyDescent="0.25">
      <c r="A3841" s="24" t="s">
        <v>4083</v>
      </c>
      <c r="B3841" s="20">
        <v>0</v>
      </c>
      <c r="C3841" s="21">
        <v>0</v>
      </c>
      <c r="D3841" s="25">
        <v>6869.7</v>
      </c>
      <c r="E3841" s="25">
        <v>0</v>
      </c>
      <c r="F3841" s="21">
        <v>0</v>
      </c>
      <c r="G3841" s="22">
        <f t="shared" si="59"/>
        <v>6869.7</v>
      </c>
      <c r="H3841" s="21">
        <v>0</v>
      </c>
      <c r="I3841" s="21">
        <v>0</v>
      </c>
    </row>
    <row r="3842" spans="1:9" ht="15" x14ac:dyDescent="0.25">
      <c r="A3842" s="24" t="s">
        <v>4084</v>
      </c>
      <c r="B3842" s="20">
        <v>0</v>
      </c>
      <c r="C3842" s="21">
        <v>0</v>
      </c>
      <c r="D3842" s="25">
        <v>32653.8</v>
      </c>
      <c r="E3842" s="25">
        <v>6344</v>
      </c>
      <c r="F3842" s="21">
        <v>0</v>
      </c>
      <c r="G3842" s="22">
        <f t="shared" si="59"/>
        <v>26309.8</v>
      </c>
      <c r="H3842" s="21">
        <v>0</v>
      </c>
      <c r="I3842" s="21">
        <v>0</v>
      </c>
    </row>
    <row r="3843" spans="1:9" ht="15" x14ac:dyDescent="0.25">
      <c r="A3843" s="24" t="s">
        <v>3612</v>
      </c>
      <c r="B3843" s="20">
        <v>0</v>
      </c>
      <c r="C3843" s="21">
        <v>0</v>
      </c>
      <c r="D3843" s="25">
        <v>9027</v>
      </c>
      <c r="E3843" s="25">
        <v>0</v>
      </c>
      <c r="F3843" s="21">
        <v>0</v>
      </c>
      <c r="G3843" s="22">
        <f t="shared" ref="G3843:G3906" si="60">D3843-E3843</f>
        <v>9027</v>
      </c>
      <c r="H3843" s="21">
        <v>0</v>
      </c>
      <c r="I3843" s="21">
        <v>0</v>
      </c>
    </row>
    <row r="3844" spans="1:9" ht="15" x14ac:dyDescent="0.25">
      <c r="A3844" s="24" t="s">
        <v>3761</v>
      </c>
      <c r="B3844" s="20">
        <v>0</v>
      </c>
      <c r="C3844" s="21">
        <v>0</v>
      </c>
      <c r="D3844" s="25">
        <v>32643.78</v>
      </c>
      <c r="E3844" s="25">
        <v>0</v>
      </c>
      <c r="F3844" s="21">
        <v>0</v>
      </c>
      <c r="G3844" s="22">
        <f t="shared" si="60"/>
        <v>32643.78</v>
      </c>
      <c r="H3844" s="21">
        <v>0</v>
      </c>
      <c r="I3844" s="21">
        <v>0</v>
      </c>
    </row>
    <row r="3845" spans="1:9" ht="15" x14ac:dyDescent="0.25">
      <c r="A3845" s="24" t="s">
        <v>818</v>
      </c>
      <c r="B3845" s="20">
        <v>0</v>
      </c>
      <c r="C3845" s="21">
        <v>0</v>
      </c>
      <c r="D3845" s="25">
        <v>8694</v>
      </c>
      <c r="E3845" s="25">
        <v>0</v>
      </c>
      <c r="F3845" s="21">
        <v>0</v>
      </c>
      <c r="G3845" s="22">
        <f t="shared" si="60"/>
        <v>8694</v>
      </c>
      <c r="H3845" s="21">
        <v>0</v>
      </c>
      <c r="I3845" s="21">
        <v>0</v>
      </c>
    </row>
    <row r="3846" spans="1:9" ht="15" x14ac:dyDescent="0.25">
      <c r="A3846" s="24" t="s">
        <v>821</v>
      </c>
      <c r="B3846" s="20">
        <v>0</v>
      </c>
      <c r="C3846" s="21">
        <v>0</v>
      </c>
      <c r="D3846" s="25">
        <v>43281</v>
      </c>
      <c r="E3846" s="25">
        <v>0</v>
      </c>
      <c r="F3846" s="21">
        <v>0</v>
      </c>
      <c r="G3846" s="22">
        <f t="shared" si="60"/>
        <v>43281</v>
      </c>
      <c r="H3846" s="21">
        <v>0</v>
      </c>
      <c r="I3846" s="21">
        <v>0</v>
      </c>
    </row>
    <row r="3847" spans="1:9" ht="15" x14ac:dyDescent="0.25">
      <c r="A3847" s="24" t="s">
        <v>4085</v>
      </c>
      <c r="B3847" s="20">
        <v>0</v>
      </c>
      <c r="C3847" s="21">
        <v>0</v>
      </c>
      <c r="D3847" s="25">
        <v>57304.800000000003</v>
      </c>
      <c r="E3847" s="25">
        <v>0</v>
      </c>
      <c r="F3847" s="21">
        <v>0</v>
      </c>
      <c r="G3847" s="22">
        <f t="shared" si="60"/>
        <v>57304.800000000003</v>
      </c>
      <c r="H3847" s="21">
        <v>0</v>
      </c>
      <c r="I3847" s="21">
        <v>0</v>
      </c>
    </row>
    <row r="3848" spans="1:9" ht="15" x14ac:dyDescent="0.25">
      <c r="A3848" s="24" t="s">
        <v>4086</v>
      </c>
      <c r="B3848" s="20">
        <v>0</v>
      </c>
      <c r="C3848" s="21">
        <v>0</v>
      </c>
      <c r="D3848" s="25">
        <v>10659.6</v>
      </c>
      <c r="E3848" s="25">
        <v>0</v>
      </c>
      <c r="F3848" s="21">
        <v>0</v>
      </c>
      <c r="G3848" s="22">
        <f t="shared" si="60"/>
        <v>10659.6</v>
      </c>
      <c r="H3848" s="21">
        <v>0</v>
      </c>
      <c r="I3848" s="21">
        <v>0</v>
      </c>
    </row>
    <row r="3849" spans="1:9" ht="15" x14ac:dyDescent="0.25">
      <c r="A3849" s="24" t="s">
        <v>3590</v>
      </c>
      <c r="B3849" s="20">
        <v>0</v>
      </c>
      <c r="C3849" s="21">
        <v>0</v>
      </c>
      <c r="D3849" s="25">
        <v>151010.99999999997</v>
      </c>
      <c r="E3849" s="25">
        <v>58529.4</v>
      </c>
      <c r="F3849" s="21">
        <v>0</v>
      </c>
      <c r="G3849" s="22">
        <f t="shared" si="60"/>
        <v>92481.599999999977</v>
      </c>
      <c r="H3849" s="21">
        <v>0</v>
      </c>
      <c r="I3849" s="21">
        <v>0</v>
      </c>
    </row>
    <row r="3850" spans="1:9" ht="15" x14ac:dyDescent="0.25">
      <c r="A3850" s="24" t="s">
        <v>4087</v>
      </c>
      <c r="B3850" s="20">
        <v>0</v>
      </c>
      <c r="C3850" s="21">
        <v>0</v>
      </c>
      <c r="D3850" s="25">
        <v>119523.6</v>
      </c>
      <c r="E3850" s="25">
        <v>27058.5</v>
      </c>
      <c r="F3850" s="21">
        <v>0</v>
      </c>
      <c r="G3850" s="22">
        <f t="shared" si="60"/>
        <v>92465.1</v>
      </c>
      <c r="H3850" s="21">
        <v>0</v>
      </c>
      <c r="I3850" s="21">
        <v>0</v>
      </c>
    </row>
    <row r="3851" spans="1:9" ht="15" x14ac:dyDescent="0.25">
      <c r="A3851" s="24" t="s">
        <v>4088</v>
      </c>
      <c r="B3851" s="20">
        <v>0</v>
      </c>
      <c r="C3851" s="21">
        <v>0</v>
      </c>
      <c r="D3851" s="25">
        <v>120960</v>
      </c>
      <c r="E3851" s="25">
        <v>0</v>
      </c>
      <c r="F3851" s="21">
        <v>0</v>
      </c>
      <c r="G3851" s="22">
        <f t="shared" si="60"/>
        <v>120960</v>
      </c>
      <c r="H3851" s="21">
        <v>0</v>
      </c>
      <c r="I3851" s="21">
        <v>0</v>
      </c>
    </row>
    <row r="3852" spans="1:9" ht="15" x14ac:dyDescent="0.25">
      <c r="A3852" s="24" t="s">
        <v>4089</v>
      </c>
      <c r="B3852" s="20">
        <v>0</v>
      </c>
      <c r="C3852" s="21">
        <v>0</v>
      </c>
      <c r="D3852" s="25">
        <v>143469.9</v>
      </c>
      <c r="E3852" s="25">
        <v>18773.599999999999</v>
      </c>
      <c r="F3852" s="21">
        <v>0</v>
      </c>
      <c r="G3852" s="22">
        <f t="shared" si="60"/>
        <v>124696.29999999999</v>
      </c>
      <c r="H3852" s="21">
        <v>0</v>
      </c>
      <c r="I3852" s="21">
        <v>0</v>
      </c>
    </row>
    <row r="3853" spans="1:9" ht="15" x14ac:dyDescent="0.25">
      <c r="A3853" s="24" t="s">
        <v>4090</v>
      </c>
      <c r="B3853" s="20">
        <v>0</v>
      </c>
      <c r="C3853" s="21">
        <v>0</v>
      </c>
      <c r="D3853" s="25">
        <v>109752.3</v>
      </c>
      <c r="E3853" s="25">
        <v>7129.2</v>
      </c>
      <c r="F3853" s="21">
        <v>0</v>
      </c>
      <c r="G3853" s="22">
        <f t="shared" si="60"/>
        <v>102623.1</v>
      </c>
      <c r="H3853" s="21">
        <v>0</v>
      </c>
      <c r="I3853" s="21">
        <v>0</v>
      </c>
    </row>
    <row r="3854" spans="1:9" ht="15" x14ac:dyDescent="0.25">
      <c r="A3854" s="24" t="s">
        <v>4091</v>
      </c>
      <c r="B3854" s="20">
        <v>0</v>
      </c>
      <c r="C3854" s="21">
        <v>0</v>
      </c>
      <c r="D3854" s="25">
        <v>54186.3</v>
      </c>
      <c r="E3854" s="25">
        <v>9486.4</v>
      </c>
      <c r="F3854" s="21">
        <v>0</v>
      </c>
      <c r="G3854" s="22">
        <f t="shared" si="60"/>
        <v>44699.9</v>
      </c>
      <c r="H3854" s="21">
        <v>0</v>
      </c>
      <c r="I3854" s="21">
        <v>0</v>
      </c>
    </row>
    <row r="3855" spans="1:9" ht="15" x14ac:dyDescent="0.25">
      <c r="A3855" s="24" t="s">
        <v>3591</v>
      </c>
      <c r="B3855" s="20">
        <v>0</v>
      </c>
      <c r="C3855" s="21">
        <v>0</v>
      </c>
      <c r="D3855" s="25">
        <v>140623.56000000003</v>
      </c>
      <c r="E3855" s="25">
        <v>25571.66</v>
      </c>
      <c r="F3855" s="21">
        <v>0</v>
      </c>
      <c r="G3855" s="22">
        <f t="shared" si="60"/>
        <v>115051.90000000002</v>
      </c>
      <c r="H3855" s="21">
        <v>0</v>
      </c>
      <c r="I3855" s="21">
        <v>0</v>
      </c>
    </row>
    <row r="3856" spans="1:9" ht="15" x14ac:dyDescent="0.25">
      <c r="A3856" s="24" t="s">
        <v>4084</v>
      </c>
      <c r="B3856" s="20">
        <v>0</v>
      </c>
      <c r="C3856" s="21">
        <v>0</v>
      </c>
      <c r="D3856" s="25">
        <v>109374.30000000002</v>
      </c>
      <c r="E3856" s="25">
        <v>39437.399999999994</v>
      </c>
      <c r="F3856" s="21">
        <v>0</v>
      </c>
      <c r="G3856" s="22">
        <f t="shared" si="60"/>
        <v>69936.900000000023</v>
      </c>
      <c r="H3856" s="21">
        <v>0</v>
      </c>
      <c r="I3856" s="21">
        <v>0</v>
      </c>
    </row>
    <row r="3857" spans="1:9" ht="15" x14ac:dyDescent="0.25">
      <c r="A3857" s="24" t="s">
        <v>3610</v>
      </c>
      <c r="B3857" s="20">
        <v>0</v>
      </c>
      <c r="C3857" s="21">
        <v>0</v>
      </c>
      <c r="D3857" s="25">
        <v>95165.28</v>
      </c>
      <c r="E3857" s="25">
        <v>12100.2</v>
      </c>
      <c r="F3857" s="21">
        <v>0</v>
      </c>
      <c r="G3857" s="22">
        <f t="shared" si="60"/>
        <v>83065.08</v>
      </c>
      <c r="H3857" s="21">
        <v>0</v>
      </c>
      <c r="I3857" s="21">
        <v>0</v>
      </c>
    </row>
    <row r="3858" spans="1:9" ht="15" x14ac:dyDescent="0.25">
      <c r="A3858" s="24" t="s">
        <v>4092</v>
      </c>
      <c r="B3858" s="20">
        <v>0</v>
      </c>
      <c r="C3858" s="21">
        <v>0</v>
      </c>
      <c r="D3858" s="25">
        <v>110867.4</v>
      </c>
      <c r="E3858" s="25">
        <v>25295.699999999997</v>
      </c>
      <c r="F3858" s="21">
        <v>0</v>
      </c>
      <c r="G3858" s="22">
        <f t="shared" si="60"/>
        <v>85571.7</v>
      </c>
      <c r="H3858" s="21">
        <v>0</v>
      </c>
      <c r="I3858" s="21">
        <v>0</v>
      </c>
    </row>
    <row r="3859" spans="1:9" ht="15" x14ac:dyDescent="0.25">
      <c r="A3859" s="24" t="s">
        <v>3611</v>
      </c>
      <c r="B3859" s="20">
        <v>0</v>
      </c>
      <c r="C3859" s="21">
        <v>0</v>
      </c>
      <c r="D3859" s="25">
        <v>117217.8</v>
      </c>
      <c r="E3859" s="25">
        <v>41110.300000000003</v>
      </c>
      <c r="F3859" s="21">
        <v>0</v>
      </c>
      <c r="G3859" s="22">
        <f t="shared" si="60"/>
        <v>76107.5</v>
      </c>
      <c r="H3859" s="21">
        <v>0</v>
      </c>
      <c r="I3859" s="21">
        <v>0</v>
      </c>
    </row>
    <row r="3860" spans="1:9" ht="15" x14ac:dyDescent="0.25">
      <c r="A3860" s="24" t="s">
        <v>3612</v>
      </c>
      <c r="B3860" s="20">
        <v>0</v>
      </c>
      <c r="C3860" s="21">
        <v>0</v>
      </c>
      <c r="D3860" s="25">
        <v>141466.5</v>
      </c>
      <c r="E3860" s="25">
        <v>40368.5</v>
      </c>
      <c r="F3860" s="21">
        <v>0</v>
      </c>
      <c r="G3860" s="22">
        <f t="shared" si="60"/>
        <v>101098</v>
      </c>
      <c r="H3860" s="21">
        <v>0</v>
      </c>
      <c r="I3860" s="21">
        <v>0</v>
      </c>
    </row>
    <row r="3861" spans="1:9" ht="15" x14ac:dyDescent="0.25">
      <c r="A3861" s="24" t="s">
        <v>3761</v>
      </c>
      <c r="B3861" s="20">
        <v>0</v>
      </c>
      <c r="C3861" s="21">
        <v>0</v>
      </c>
      <c r="D3861" s="25">
        <v>109090.8</v>
      </c>
      <c r="E3861" s="25">
        <v>21457.7</v>
      </c>
      <c r="F3861" s="21">
        <v>0</v>
      </c>
      <c r="G3861" s="22">
        <f t="shared" si="60"/>
        <v>87633.1</v>
      </c>
      <c r="H3861" s="21">
        <v>0</v>
      </c>
      <c r="I3861" s="21">
        <v>0</v>
      </c>
    </row>
    <row r="3862" spans="1:9" ht="15" x14ac:dyDescent="0.25">
      <c r="A3862" s="24" t="s">
        <v>3613</v>
      </c>
      <c r="B3862" s="20">
        <v>0</v>
      </c>
      <c r="C3862" s="21">
        <v>0</v>
      </c>
      <c r="D3862" s="25">
        <v>107748.89999999998</v>
      </c>
      <c r="E3862" s="25">
        <v>22933.8</v>
      </c>
      <c r="F3862" s="21">
        <v>0</v>
      </c>
      <c r="G3862" s="22">
        <f t="shared" si="60"/>
        <v>84815.099999999977</v>
      </c>
      <c r="H3862" s="21">
        <v>0</v>
      </c>
      <c r="I3862" s="21">
        <v>0</v>
      </c>
    </row>
    <row r="3863" spans="1:9" ht="15" x14ac:dyDescent="0.25">
      <c r="A3863" s="24" t="s">
        <v>4093</v>
      </c>
      <c r="B3863" s="20">
        <v>0</v>
      </c>
      <c r="C3863" s="21">
        <v>0</v>
      </c>
      <c r="D3863" s="25">
        <v>189737.09999999998</v>
      </c>
      <c r="E3863" s="25">
        <v>24845.300000000003</v>
      </c>
      <c r="F3863" s="21">
        <v>0</v>
      </c>
      <c r="G3863" s="22">
        <f t="shared" si="60"/>
        <v>164891.79999999999</v>
      </c>
      <c r="H3863" s="21">
        <v>0</v>
      </c>
      <c r="I3863" s="21">
        <v>0</v>
      </c>
    </row>
    <row r="3864" spans="1:9" ht="15" x14ac:dyDescent="0.25">
      <c r="A3864" s="24" t="s">
        <v>3152</v>
      </c>
      <c r="B3864" s="20">
        <v>0</v>
      </c>
      <c r="C3864" s="21">
        <v>0</v>
      </c>
      <c r="D3864" s="25">
        <v>105386.4</v>
      </c>
      <c r="E3864" s="25">
        <v>13457.400000000001</v>
      </c>
      <c r="F3864" s="21">
        <v>0</v>
      </c>
      <c r="G3864" s="22">
        <f t="shared" si="60"/>
        <v>91929</v>
      </c>
      <c r="H3864" s="21">
        <v>0</v>
      </c>
      <c r="I3864" s="21">
        <v>0</v>
      </c>
    </row>
    <row r="3865" spans="1:9" ht="15" x14ac:dyDescent="0.25">
      <c r="A3865" s="24" t="s">
        <v>4094</v>
      </c>
      <c r="B3865" s="20">
        <v>0</v>
      </c>
      <c r="C3865" s="21">
        <v>0</v>
      </c>
      <c r="D3865" s="25">
        <v>108826.2</v>
      </c>
      <c r="E3865" s="25">
        <v>52266.6</v>
      </c>
      <c r="F3865" s="21">
        <v>0</v>
      </c>
      <c r="G3865" s="22">
        <f t="shared" si="60"/>
        <v>56559.6</v>
      </c>
      <c r="H3865" s="21">
        <v>0</v>
      </c>
      <c r="I3865" s="21">
        <v>0</v>
      </c>
    </row>
    <row r="3866" spans="1:9" ht="15" x14ac:dyDescent="0.25">
      <c r="A3866" s="24" t="s">
        <v>4095</v>
      </c>
      <c r="B3866" s="20">
        <v>0</v>
      </c>
      <c r="C3866" s="21">
        <v>0</v>
      </c>
      <c r="D3866" s="25">
        <v>232660.3</v>
      </c>
      <c r="E3866" s="25">
        <v>105503.60000000002</v>
      </c>
      <c r="F3866" s="21">
        <v>0</v>
      </c>
      <c r="G3866" s="22">
        <f t="shared" si="60"/>
        <v>127156.69999999997</v>
      </c>
      <c r="H3866" s="21">
        <v>0</v>
      </c>
      <c r="I3866" s="21">
        <v>0</v>
      </c>
    </row>
    <row r="3867" spans="1:9" ht="15" x14ac:dyDescent="0.25">
      <c r="A3867" s="24" t="s">
        <v>4096</v>
      </c>
      <c r="B3867" s="20">
        <v>0</v>
      </c>
      <c r="C3867" s="21">
        <v>0</v>
      </c>
      <c r="D3867" s="25">
        <v>233921.7</v>
      </c>
      <c r="E3867" s="25">
        <v>84517.400000000009</v>
      </c>
      <c r="F3867" s="21">
        <v>0</v>
      </c>
      <c r="G3867" s="22">
        <f t="shared" si="60"/>
        <v>149404.29999999999</v>
      </c>
      <c r="H3867" s="21">
        <v>0</v>
      </c>
      <c r="I3867" s="21">
        <v>0</v>
      </c>
    </row>
    <row r="3868" spans="1:9" ht="15" x14ac:dyDescent="0.25">
      <c r="A3868" s="24" t="s">
        <v>3155</v>
      </c>
      <c r="B3868" s="20">
        <v>0</v>
      </c>
      <c r="C3868" s="21">
        <v>0</v>
      </c>
      <c r="D3868" s="25">
        <v>178175.9</v>
      </c>
      <c r="E3868" s="25">
        <v>74645.5</v>
      </c>
      <c r="F3868" s="21">
        <v>0</v>
      </c>
      <c r="G3868" s="22">
        <f t="shared" si="60"/>
        <v>103530.4</v>
      </c>
      <c r="H3868" s="21">
        <v>0</v>
      </c>
      <c r="I3868" s="21">
        <v>0</v>
      </c>
    </row>
    <row r="3869" spans="1:9" ht="15" x14ac:dyDescent="0.25">
      <c r="A3869" s="24" t="s">
        <v>4097</v>
      </c>
      <c r="B3869" s="20">
        <v>0</v>
      </c>
      <c r="C3869" s="21">
        <v>0</v>
      </c>
      <c r="D3869" s="25">
        <v>38990.699999999997</v>
      </c>
      <c r="E3869" s="25">
        <v>12833.1</v>
      </c>
      <c r="F3869" s="21">
        <v>0</v>
      </c>
      <c r="G3869" s="22">
        <f t="shared" si="60"/>
        <v>26157.599999999999</v>
      </c>
      <c r="H3869" s="21">
        <v>0</v>
      </c>
      <c r="I3869" s="21">
        <v>0</v>
      </c>
    </row>
    <row r="3870" spans="1:9" ht="15" x14ac:dyDescent="0.25">
      <c r="A3870" s="24" t="s">
        <v>4098</v>
      </c>
      <c r="B3870" s="20">
        <v>0</v>
      </c>
      <c r="C3870" s="21">
        <v>0</v>
      </c>
      <c r="D3870" s="25">
        <v>286939.8</v>
      </c>
      <c r="E3870" s="25">
        <v>194834.89999999997</v>
      </c>
      <c r="F3870" s="21">
        <v>0</v>
      </c>
      <c r="G3870" s="22">
        <f t="shared" si="60"/>
        <v>92104.900000000023</v>
      </c>
      <c r="H3870" s="21">
        <v>0</v>
      </c>
      <c r="I3870" s="21">
        <v>0</v>
      </c>
    </row>
    <row r="3871" spans="1:9" ht="15" x14ac:dyDescent="0.25">
      <c r="A3871" s="24" t="s">
        <v>4099</v>
      </c>
      <c r="B3871" s="20">
        <v>0</v>
      </c>
      <c r="C3871" s="21">
        <v>0</v>
      </c>
      <c r="D3871" s="25">
        <v>273275.10000000003</v>
      </c>
      <c r="E3871" s="25">
        <v>192894.5</v>
      </c>
      <c r="F3871" s="21">
        <v>0</v>
      </c>
      <c r="G3871" s="22">
        <f t="shared" si="60"/>
        <v>80380.600000000035</v>
      </c>
      <c r="H3871" s="21">
        <v>0</v>
      </c>
      <c r="I3871" s="21">
        <v>0</v>
      </c>
    </row>
    <row r="3872" spans="1:9" ht="15" x14ac:dyDescent="0.25">
      <c r="A3872" s="24" t="s">
        <v>4100</v>
      </c>
      <c r="B3872" s="20">
        <v>0</v>
      </c>
      <c r="C3872" s="21">
        <v>0</v>
      </c>
      <c r="D3872" s="25">
        <v>288962.10000000003</v>
      </c>
      <c r="E3872" s="25">
        <v>116819.6</v>
      </c>
      <c r="F3872" s="21">
        <v>0</v>
      </c>
      <c r="G3872" s="22">
        <f t="shared" si="60"/>
        <v>172142.50000000003</v>
      </c>
      <c r="H3872" s="21">
        <v>0</v>
      </c>
      <c r="I3872" s="21">
        <v>0</v>
      </c>
    </row>
    <row r="3873" spans="1:9" ht="15" x14ac:dyDescent="0.25">
      <c r="A3873" s="24" t="s">
        <v>4101</v>
      </c>
      <c r="B3873" s="20">
        <v>0</v>
      </c>
      <c r="C3873" s="21">
        <v>0</v>
      </c>
      <c r="D3873" s="25">
        <v>382441.10000000003</v>
      </c>
      <c r="E3873" s="25">
        <v>226569.8</v>
      </c>
      <c r="F3873" s="21">
        <v>0</v>
      </c>
      <c r="G3873" s="22">
        <f t="shared" si="60"/>
        <v>155871.30000000005</v>
      </c>
      <c r="H3873" s="21">
        <v>0</v>
      </c>
      <c r="I3873" s="21">
        <v>0</v>
      </c>
    </row>
    <row r="3874" spans="1:9" ht="15" x14ac:dyDescent="0.25">
      <c r="A3874" s="24" t="s">
        <v>4102</v>
      </c>
      <c r="B3874" s="20">
        <v>0</v>
      </c>
      <c r="C3874" s="21">
        <v>0</v>
      </c>
      <c r="D3874" s="25">
        <v>62211</v>
      </c>
      <c r="E3874" s="25">
        <v>0</v>
      </c>
      <c r="F3874" s="21">
        <v>0</v>
      </c>
      <c r="G3874" s="22">
        <f t="shared" si="60"/>
        <v>62211</v>
      </c>
      <c r="H3874" s="21">
        <v>0</v>
      </c>
      <c r="I3874" s="21">
        <v>0</v>
      </c>
    </row>
    <row r="3875" spans="1:9" ht="15" x14ac:dyDescent="0.25">
      <c r="A3875" s="24" t="s">
        <v>4103</v>
      </c>
      <c r="B3875" s="20">
        <v>0</v>
      </c>
      <c r="C3875" s="21">
        <v>0</v>
      </c>
      <c r="D3875" s="25">
        <v>61046</v>
      </c>
      <c r="E3875" s="25">
        <v>0</v>
      </c>
      <c r="F3875" s="21">
        <v>0</v>
      </c>
      <c r="G3875" s="22">
        <f t="shared" si="60"/>
        <v>61046</v>
      </c>
      <c r="H3875" s="21">
        <v>0</v>
      </c>
      <c r="I3875" s="21">
        <v>0</v>
      </c>
    </row>
    <row r="3876" spans="1:9" ht="15" x14ac:dyDescent="0.25">
      <c r="A3876" s="24" t="s">
        <v>4104</v>
      </c>
      <c r="B3876" s="20">
        <v>0</v>
      </c>
      <c r="C3876" s="21">
        <v>0</v>
      </c>
      <c r="D3876" s="25">
        <v>82878.100000000006</v>
      </c>
      <c r="E3876" s="25">
        <v>0</v>
      </c>
      <c r="F3876" s="21">
        <v>0</v>
      </c>
      <c r="G3876" s="22">
        <f t="shared" si="60"/>
        <v>82878.100000000006</v>
      </c>
      <c r="H3876" s="21">
        <v>0</v>
      </c>
      <c r="I3876" s="21">
        <v>0</v>
      </c>
    </row>
    <row r="3877" spans="1:9" ht="15" x14ac:dyDescent="0.25">
      <c r="A3877" s="24" t="s">
        <v>4105</v>
      </c>
      <c r="B3877" s="20">
        <v>0</v>
      </c>
      <c r="C3877" s="21">
        <v>0</v>
      </c>
      <c r="D3877" s="25">
        <v>50724.100000000006</v>
      </c>
      <c r="E3877" s="25">
        <v>0</v>
      </c>
      <c r="F3877" s="21">
        <v>0</v>
      </c>
      <c r="G3877" s="22">
        <f t="shared" si="60"/>
        <v>50724.100000000006</v>
      </c>
      <c r="H3877" s="21">
        <v>0</v>
      </c>
      <c r="I3877" s="21">
        <v>0</v>
      </c>
    </row>
    <row r="3878" spans="1:9" ht="15" x14ac:dyDescent="0.25">
      <c r="A3878" s="24" t="s">
        <v>4106</v>
      </c>
      <c r="B3878" s="20">
        <v>0</v>
      </c>
      <c r="C3878" s="21">
        <v>0</v>
      </c>
      <c r="D3878" s="25">
        <v>76890.199999999983</v>
      </c>
      <c r="E3878" s="25">
        <v>20687.599999999999</v>
      </c>
      <c r="F3878" s="21">
        <v>0</v>
      </c>
      <c r="G3878" s="22">
        <f t="shared" si="60"/>
        <v>56202.599999999984</v>
      </c>
      <c r="H3878" s="21">
        <v>0</v>
      </c>
      <c r="I3878" s="21">
        <v>0</v>
      </c>
    </row>
    <row r="3879" spans="1:9" ht="15" x14ac:dyDescent="0.25">
      <c r="A3879" s="24" t="s">
        <v>4107</v>
      </c>
      <c r="B3879" s="20">
        <v>0</v>
      </c>
      <c r="C3879" s="21">
        <v>0</v>
      </c>
      <c r="D3879" s="25">
        <v>58576.2</v>
      </c>
      <c r="E3879" s="25">
        <v>0</v>
      </c>
      <c r="F3879" s="21">
        <v>0</v>
      </c>
      <c r="G3879" s="22">
        <f t="shared" si="60"/>
        <v>58576.2</v>
      </c>
      <c r="H3879" s="21">
        <v>0</v>
      </c>
      <c r="I3879" s="21">
        <v>0</v>
      </c>
    </row>
    <row r="3880" spans="1:9" ht="15" x14ac:dyDescent="0.25">
      <c r="A3880" s="24" t="s">
        <v>3609</v>
      </c>
      <c r="B3880" s="20">
        <v>0</v>
      </c>
      <c r="C3880" s="21">
        <v>0</v>
      </c>
      <c r="D3880" s="25">
        <v>123662.70000000001</v>
      </c>
      <c r="E3880" s="25">
        <v>54296.399999999994</v>
      </c>
      <c r="F3880" s="21">
        <v>0</v>
      </c>
      <c r="G3880" s="22">
        <f t="shared" si="60"/>
        <v>69366.300000000017</v>
      </c>
      <c r="H3880" s="21">
        <v>0</v>
      </c>
      <c r="I3880" s="21">
        <v>0</v>
      </c>
    </row>
    <row r="3881" spans="1:9" ht="15" x14ac:dyDescent="0.25">
      <c r="A3881" s="24" t="s">
        <v>4088</v>
      </c>
      <c r="B3881" s="20">
        <v>0</v>
      </c>
      <c r="C3881" s="21">
        <v>0</v>
      </c>
      <c r="D3881" s="25">
        <v>311887.8</v>
      </c>
      <c r="E3881" s="25">
        <v>141026.19999999998</v>
      </c>
      <c r="F3881" s="21">
        <v>0</v>
      </c>
      <c r="G3881" s="22">
        <f t="shared" si="60"/>
        <v>170861.6</v>
      </c>
      <c r="H3881" s="21">
        <v>0</v>
      </c>
      <c r="I3881" s="21">
        <v>0</v>
      </c>
    </row>
    <row r="3882" spans="1:9" ht="15" x14ac:dyDescent="0.25">
      <c r="A3882" s="24" t="s">
        <v>4090</v>
      </c>
      <c r="B3882" s="20">
        <v>0</v>
      </c>
      <c r="C3882" s="21">
        <v>0</v>
      </c>
      <c r="D3882" s="25">
        <v>208750.49999999997</v>
      </c>
      <c r="E3882" s="25">
        <v>49692.2</v>
      </c>
      <c r="F3882" s="21">
        <v>0</v>
      </c>
      <c r="G3882" s="22">
        <f t="shared" si="60"/>
        <v>159058.29999999999</v>
      </c>
      <c r="H3882" s="21">
        <v>0</v>
      </c>
      <c r="I3882" s="21">
        <v>0</v>
      </c>
    </row>
    <row r="3883" spans="1:9" ht="15" x14ac:dyDescent="0.25">
      <c r="A3883" s="24" t="s">
        <v>4083</v>
      </c>
      <c r="B3883" s="20">
        <v>0</v>
      </c>
      <c r="C3883" s="21">
        <v>0</v>
      </c>
      <c r="D3883" s="25">
        <v>210867.30000000002</v>
      </c>
      <c r="E3883" s="25">
        <v>92990</v>
      </c>
      <c r="F3883" s="21">
        <v>0</v>
      </c>
      <c r="G3883" s="22">
        <f t="shared" si="60"/>
        <v>117877.30000000002</v>
      </c>
      <c r="H3883" s="21">
        <v>0</v>
      </c>
      <c r="I3883" s="21">
        <v>0</v>
      </c>
    </row>
    <row r="3884" spans="1:9" ht="15" x14ac:dyDescent="0.25">
      <c r="A3884" s="24" t="s">
        <v>4108</v>
      </c>
      <c r="B3884" s="20">
        <v>0</v>
      </c>
      <c r="C3884" s="21">
        <v>0</v>
      </c>
      <c r="D3884" s="25">
        <v>313645.5</v>
      </c>
      <c r="E3884" s="25">
        <v>115345.4</v>
      </c>
      <c r="F3884" s="21">
        <v>0</v>
      </c>
      <c r="G3884" s="22">
        <f t="shared" si="60"/>
        <v>198300.1</v>
      </c>
      <c r="H3884" s="21">
        <v>0</v>
      </c>
      <c r="I3884" s="21">
        <v>0</v>
      </c>
    </row>
    <row r="3885" spans="1:9" ht="15" x14ac:dyDescent="0.25">
      <c r="A3885" s="24" t="s">
        <v>4109</v>
      </c>
      <c r="B3885" s="20">
        <v>0</v>
      </c>
      <c r="C3885" s="21">
        <v>0</v>
      </c>
      <c r="D3885" s="25">
        <v>108051.3</v>
      </c>
      <c r="E3885" s="25">
        <v>36571.699999999997</v>
      </c>
      <c r="F3885" s="21">
        <v>0</v>
      </c>
      <c r="G3885" s="22">
        <f t="shared" si="60"/>
        <v>71479.600000000006</v>
      </c>
      <c r="H3885" s="21">
        <v>0</v>
      </c>
      <c r="I3885" s="21">
        <v>0</v>
      </c>
    </row>
    <row r="3886" spans="1:9" ht="15" x14ac:dyDescent="0.25">
      <c r="A3886" s="24" t="s">
        <v>4110</v>
      </c>
      <c r="B3886" s="20">
        <v>0</v>
      </c>
      <c r="C3886" s="21">
        <v>0</v>
      </c>
      <c r="D3886" s="25">
        <v>79947</v>
      </c>
      <c r="E3886" s="25">
        <v>13419.6</v>
      </c>
      <c r="F3886" s="21">
        <v>0</v>
      </c>
      <c r="G3886" s="22">
        <f t="shared" si="60"/>
        <v>66527.399999999994</v>
      </c>
      <c r="H3886" s="21">
        <v>0</v>
      </c>
      <c r="I3886" s="21">
        <v>0</v>
      </c>
    </row>
    <row r="3887" spans="1:9" ht="15" x14ac:dyDescent="0.25">
      <c r="A3887" s="24" t="s">
        <v>4111</v>
      </c>
      <c r="B3887" s="20">
        <v>0</v>
      </c>
      <c r="C3887" s="21">
        <v>0</v>
      </c>
      <c r="D3887" s="25">
        <v>90965.700000000012</v>
      </c>
      <c r="E3887" s="25">
        <v>30052.799999999999</v>
      </c>
      <c r="F3887" s="21">
        <v>0</v>
      </c>
      <c r="G3887" s="22">
        <f t="shared" si="60"/>
        <v>60912.900000000009</v>
      </c>
      <c r="H3887" s="21">
        <v>0</v>
      </c>
      <c r="I3887" s="21">
        <v>0</v>
      </c>
    </row>
    <row r="3888" spans="1:9" ht="15" x14ac:dyDescent="0.25">
      <c r="A3888" s="24" t="s">
        <v>4112</v>
      </c>
      <c r="B3888" s="20">
        <v>0</v>
      </c>
      <c r="C3888" s="21">
        <v>0</v>
      </c>
      <c r="D3888" s="25">
        <v>129652.11</v>
      </c>
      <c r="E3888" s="25">
        <v>60744.010000000009</v>
      </c>
      <c r="F3888" s="21">
        <v>0</v>
      </c>
      <c r="G3888" s="22">
        <f t="shared" si="60"/>
        <v>68908.099999999991</v>
      </c>
      <c r="H3888" s="21">
        <v>0</v>
      </c>
      <c r="I3888" s="21">
        <v>0</v>
      </c>
    </row>
    <row r="3889" spans="1:9" ht="15" x14ac:dyDescent="0.25">
      <c r="A3889" s="24" t="s">
        <v>4113</v>
      </c>
      <c r="B3889" s="20">
        <v>0</v>
      </c>
      <c r="C3889" s="21">
        <v>0</v>
      </c>
      <c r="D3889" s="25">
        <v>58325.4</v>
      </c>
      <c r="E3889" s="25">
        <v>18363.199999999997</v>
      </c>
      <c r="F3889" s="21">
        <v>0</v>
      </c>
      <c r="G3889" s="22">
        <f t="shared" si="60"/>
        <v>39962.200000000004</v>
      </c>
      <c r="H3889" s="21">
        <v>0</v>
      </c>
      <c r="I3889" s="21">
        <v>0</v>
      </c>
    </row>
    <row r="3890" spans="1:9" ht="15" x14ac:dyDescent="0.25">
      <c r="A3890" s="24" t="s">
        <v>4114</v>
      </c>
      <c r="B3890" s="20">
        <v>0</v>
      </c>
      <c r="C3890" s="21">
        <v>0</v>
      </c>
      <c r="D3890" s="25">
        <v>202305.59999999998</v>
      </c>
      <c r="E3890" s="25">
        <v>65079.7</v>
      </c>
      <c r="F3890" s="21">
        <v>0</v>
      </c>
      <c r="G3890" s="22">
        <f t="shared" si="60"/>
        <v>137225.89999999997</v>
      </c>
      <c r="H3890" s="21">
        <v>0</v>
      </c>
      <c r="I3890" s="21">
        <v>0</v>
      </c>
    </row>
    <row r="3891" spans="1:9" ht="15" x14ac:dyDescent="0.25">
      <c r="A3891" s="24" t="s">
        <v>4115</v>
      </c>
      <c r="B3891" s="20">
        <v>0</v>
      </c>
      <c r="C3891" s="21">
        <v>0</v>
      </c>
      <c r="D3891" s="25">
        <v>154734.30000000002</v>
      </c>
      <c r="E3891" s="25">
        <v>59557.7</v>
      </c>
      <c r="F3891" s="21">
        <v>0</v>
      </c>
      <c r="G3891" s="22">
        <f t="shared" si="60"/>
        <v>95176.60000000002</v>
      </c>
      <c r="H3891" s="21">
        <v>0</v>
      </c>
      <c r="I3891" s="21">
        <v>0</v>
      </c>
    </row>
    <row r="3892" spans="1:9" ht="15" x14ac:dyDescent="0.25">
      <c r="A3892" s="24" t="s">
        <v>4116</v>
      </c>
      <c r="B3892" s="20">
        <v>0</v>
      </c>
      <c r="C3892" s="21">
        <v>0</v>
      </c>
      <c r="D3892" s="25">
        <v>164422.44</v>
      </c>
      <c r="E3892" s="25">
        <v>89826</v>
      </c>
      <c r="F3892" s="21">
        <v>0</v>
      </c>
      <c r="G3892" s="22">
        <f t="shared" si="60"/>
        <v>74596.44</v>
      </c>
      <c r="H3892" s="21">
        <v>0</v>
      </c>
      <c r="I3892" s="21">
        <v>0</v>
      </c>
    </row>
    <row r="3893" spans="1:9" ht="15" x14ac:dyDescent="0.25">
      <c r="A3893" s="24" t="s">
        <v>4117</v>
      </c>
      <c r="B3893" s="20">
        <v>0</v>
      </c>
      <c r="C3893" s="21">
        <v>0</v>
      </c>
      <c r="D3893" s="25">
        <v>141031.79999999999</v>
      </c>
      <c r="E3893" s="25">
        <v>55987.899999999994</v>
      </c>
      <c r="F3893" s="21">
        <v>0</v>
      </c>
      <c r="G3893" s="22">
        <f t="shared" si="60"/>
        <v>85043.9</v>
      </c>
      <c r="H3893" s="21">
        <v>0</v>
      </c>
      <c r="I3893" s="21">
        <v>0</v>
      </c>
    </row>
    <row r="3894" spans="1:9" ht="15" x14ac:dyDescent="0.25">
      <c r="A3894" s="24" t="s">
        <v>4118</v>
      </c>
      <c r="B3894" s="20">
        <v>0</v>
      </c>
      <c r="C3894" s="21">
        <v>0</v>
      </c>
      <c r="D3894" s="25">
        <v>137270.70000000001</v>
      </c>
      <c r="E3894" s="25">
        <v>0</v>
      </c>
      <c r="F3894" s="21">
        <v>0</v>
      </c>
      <c r="G3894" s="22">
        <f t="shared" si="60"/>
        <v>137270.70000000001</v>
      </c>
      <c r="H3894" s="21">
        <v>0</v>
      </c>
      <c r="I3894" s="21">
        <v>0</v>
      </c>
    </row>
    <row r="3895" spans="1:9" ht="15" x14ac:dyDescent="0.25">
      <c r="A3895" s="24" t="s">
        <v>4093</v>
      </c>
      <c r="B3895" s="20">
        <v>0</v>
      </c>
      <c r="C3895" s="21">
        <v>0</v>
      </c>
      <c r="D3895" s="25">
        <v>16027.2</v>
      </c>
      <c r="E3895" s="25">
        <v>0</v>
      </c>
      <c r="F3895" s="21">
        <v>0</v>
      </c>
      <c r="G3895" s="22">
        <f t="shared" si="60"/>
        <v>16027.2</v>
      </c>
      <c r="H3895" s="21">
        <v>0</v>
      </c>
      <c r="I3895" s="21">
        <v>0</v>
      </c>
    </row>
    <row r="3896" spans="1:9" ht="15" x14ac:dyDescent="0.25">
      <c r="A3896" s="24" t="s">
        <v>4119</v>
      </c>
      <c r="B3896" s="20">
        <v>0</v>
      </c>
      <c r="C3896" s="21">
        <v>0</v>
      </c>
      <c r="D3896" s="25">
        <v>69608.7</v>
      </c>
      <c r="E3896" s="25">
        <v>15277.5</v>
      </c>
      <c r="F3896" s="21">
        <v>0</v>
      </c>
      <c r="G3896" s="22">
        <f t="shared" si="60"/>
        <v>54331.199999999997</v>
      </c>
      <c r="H3896" s="21">
        <v>0</v>
      </c>
      <c r="I3896" s="21">
        <v>0</v>
      </c>
    </row>
    <row r="3897" spans="1:9" ht="15" x14ac:dyDescent="0.25">
      <c r="A3897" s="24" t="s">
        <v>4120</v>
      </c>
      <c r="B3897" s="20">
        <v>0</v>
      </c>
      <c r="C3897" s="21">
        <v>0</v>
      </c>
      <c r="D3897" s="25">
        <v>72821.7</v>
      </c>
      <c r="E3897" s="25">
        <v>151</v>
      </c>
      <c r="F3897" s="21">
        <v>0</v>
      </c>
      <c r="G3897" s="22">
        <f t="shared" si="60"/>
        <v>72670.7</v>
      </c>
      <c r="H3897" s="21">
        <v>0</v>
      </c>
      <c r="I3897" s="21">
        <v>0</v>
      </c>
    </row>
    <row r="3898" spans="1:9" ht="15" x14ac:dyDescent="0.25">
      <c r="A3898" s="24" t="s">
        <v>3891</v>
      </c>
      <c r="B3898" s="20">
        <v>0</v>
      </c>
      <c r="C3898" s="21">
        <v>0</v>
      </c>
      <c r="D3898" s="25">
        <v>373507.76</v>
      </c>
      <c r="E3898" s="25">
        <v>190593.43</v>
      </c>
      <c r="F3898" s="21">
        <v>0</v>
      </c>
      <c r="G3898" s="22">
        <f t="shared" si="60"/>
        <v>182914.33000000002</v>
      </c>
      <c r="H3898" s="21">
        <v>0</v>
      </c>
      <c r="I3898" s="21">
        <v>0</v>
      </c>
    </row>
    <row r="3899" spans="1:9" ht="15" x14ac:dyDescent="0.25">
      <c r="A3899" s="24" t="s">
        <v>1133</v>
      </c>
      <c r="B3899" s="20">
        <v>0</v>
      </c>
      <c r="C3899" s="21">
        <v>0</v>
      </c>
      <c r="D3899" s="25">
        <v>183170.51</v>
      </c>
      <c r="E3899" s="25">
        <v>95304.46</v>
      </c>
      <c r="F3899" s="21">
        <v>0</v>
      </c>
      <c r="G3899" s="22">
        <f t="shared" si="60"/>
        <v>87866.05</v>
      </c>
      <c r="H3899" s="21">
        <v>0</v>
      </c>
      <c r="I3899" s="21">
        <v>0</v>
      </c>
    </row>
    <row r="3900" spans="1:9" ht="15" x14ac:dyDescent="0.25">
      <c r="A3900" s="24" t="s">
        <v>3892</v>
      </c>
      <c r="B3900" s="20">
        <v>0</v>
      </c>
      <c r="C3900" s="21">
        <v>0</v>
      </c>
      <c r="D3900" s="25">
        <v>189776.90000000002</v>
      </c>
      <c r="E3900" s="25">
        <v>63348</v>
      </c>
      <c r="F3900" s="21">
        <v>0</v>
      </c>
      <c r="G3900" s="22">
        <f t="shared" si="60"/>
        <v>126428.90000000002</v>
      </c>
      <c r="H3900" s="21">
        <v>0</v>
      </c>
      <c r="I3900" s="21">
        <v>0</v>
      </c>
    </row>
    <row r="3901" spans="1:9" ht="15" x14ac:dyDescent="0.25">
      <c r="A3901" s="24" t="s">
        <v>3893</v>
      </c>
      <c r="B3901" s="20">
        <v>0</v>
      </c>
      <c r="C3901" s="21">
        <v>0</v>
      </c>
      <c r="D3901" s="25">
        <v>183581.59999999998</v>
      </c>
      <c r="E3901" s="25">
        <v>134919.90000000002</v>
      </c>
      <c r="F3901" s="21">
        <v>0</v>
      </c>
      <c r="G3901" s="22">
        <f t="shared" si="60"/>
        <v>48661.699999999953</v>
      </c>
      <c r="H3901" s="21">
        <v>0</v>
      </c>
      <c r="I3901" s="21">
        <v>0</v>
      </c>
    </row>
    <row r="3902" spans="1:9" ht="15" x14ac:dyDescent="0.25">
      <c r="A3902" s="24" t="s">
        <v>4044</v>
      </c>
      <c r="B3902" s="20">
        <v>0</v>
      </c>
      <c r="C3902" s="21">
        <v>0</v>
      </c>
      <c r="D3902" s="25">
        <v>181053.3</v>
      </c>
      <c r="E3902" s="25">
        <v>93917.60000000002</v>
      </c>
      <c r="F3902" s="21">
        <v>0</v>
      </c>
      <c r="G3902" s="22">
        <f t="shared" si="60"/>
        <v>87135.699999999968</v>
      </c>
      <c r="H3902" s="21">
        <v>0</v>
      </c>
      <c r="I3902" s="21">
        <v>0</v>
      </c>
    </row>
    <row r="3903" spans="1:9" ht="15" x14ac:dyDescent="0.25">
      <c r="A3903" s="24" t="s">
        <v>4121</v>
      </c>
      <c r="B3903" s="20">
        <v>0</v>
      </c>
      <c r="C3903" s="21">
        <v>0</v>
      </c>
      <c r="D3903" s="25">
        <v>179316.3</v>
      </c>
      <c r="E3903" s="25">
        <v>115163.9</v>
      </c>
      <c r="F3903" s="21">
        <v>0</v>
      </c>
      <c r="G3903" s="22">
        <f t="shared" si="60"/>
        <v>64152.399999999994</v>
      </c>
      <c r="H3903" s="21">
        <v>0</v>
      </c>
      <c r="I3903" s="21">
        <v>0</v>
      </c>
    </row>
    <row r="3904" spans="1:9" ht="15" x14ac:dyDescent="0.25">
      <c r="A3904" s="24" t="s">
        <v>4122</v>
      </c>
      <c r="B3904" s="20">
        <v>0</v>
      </c>
      <c r="C3904" s="21">
        <v>0</v>
      </c>
      <c r="D3904" s="25">
        <v>71834.599999999991</v>
      </c>
      <c r="E3904" s="25">
        <v>37296.699999999997</v>
      </c>
      <c r="F3904" s="21">
        <v>0</v>
      </c>
      <c r="G3904" s="22">
        <f t="shared" si="60"/>
        <v>34537.899999999994</v>
      </c>
      <c r="H3904" s="21">
        <v>0</v>
      </c>
      <c r="I3904" s="21">
        <v>0</v>
      </c>
    </row>
    <row r="3905" spans="1:9" ht="15" x14ac:dyDescent="0.25">
      <c r="A3905" s="24" t="s">
        <v>4123</v>
      </c>
      <c r="B3905" s="20">
        <v>0</v>
      </c>
      <c r="C3905" s="21">
        <v>0</v>
      </c>
      <c r="D3905" s="25">
        <v>293012.60000000009</v>
      </c>
      <c r="E3905" s="25">
        <v>185959.1</v>
      </c>
      <c r="F3905" s="21">
        <v>0</v>
      </c>
      <c r="G3905" s="22">
        <f t="shared" si="60"/>
        <v>107053.50000000009</v>
      </c>
      <c r="H3905" s="21">
        <v>0</v>
      </c>
      <c r="I3905" s="21">
        <v>0</v>
      </c>
    </row>
    <row r="3906" spans="1:9" ht="15" x14ac:dyDescent="0.25">
      <c r="A3906" s="24" t="s">
        <v>4124</v>
      </c>
      <c r="B3906" s="20">
        <v>0</v>
      </c>
      <c r="C3906" s="21">
        <v>0</v>
      </c>
      <c r="D3906" s="25">
        <v>175904.00000000003</v>
      </c>
      <c r="E3906" s="25">
        <v>62309.9</v>
      </c>
      <c r="F3906" s="21">
        <v>0</v>
      </c>
      <c r="G3906" s="22">
        <f t="shared" si="60"/>
        <v>113594.10000000003</v>
      </c>
      <c r="H3906" s="21">
        <v>0</v>
      </c>
      <c r="I3906" s="21">
        <v>0</v>
      </c>
    </row>
    <row r="3907" spans="1:9" ht="15" x14ac:dyDescent="0.25">
      <c r="A3907" s="24" t="s">
        <v>4125</v>
      </c>
      <c r="B3907" s="20">
        <v>0</v>
      </c>
      <c r="C3907" s="21">
        <v>0</v>
      </c>
      <c r="D3907" s="25">
        <v>247599.70000000007</v>
      </c>
      <c r="E3907" s="25">
        <v>105093.04999999999</v>
      </c>
      <c r="F3907" s="21">
        <v>0</v>
      </c>
      <c r="G3907" s="22">
        <f t="shared" ref="G3907:G3970" si="61">D3907-E3907</f>
        <v>142506.65000000008</v>
      </c>
      <c r="H3907" s="21">
        <v>0</v>
      </c>
      <c r="I3907" s="21">
        <v>0</v>
      </c>
    </row>
    <row r="3908" spans="1:9" ht="15" x14ac:dyDescent="0.25">
      <c r="A3908" s="24" t="s">
        <v>4126</v>
      </c>
      <c r="B3908" s="20">
        <v>0</v>
      </c>
      <c r="C3908" s="21">
        <v>0</v>
      </c>
      <c r="D3908" s="25">
        <v>257886.59999999998</v>
      </c>
      <c r="E3908" s="25">
        <v>132912.5</v>
      </c>
      <c r="F3908" s="21">
        <v>0</v>
      </c>
      <c r="G3908" s="22">
        <f t="shared" si="61"/>
        <v>124974.09999999998</v>
      </c>
      <c r="H3908" s="21">
        <v>0</v>
      </c>
      <c r="I3908" s="21">
        <v>0</v>
      </c>
    </row>
    <row r="3909" spans="1:9" ht="15" x14ac:dyDescent="0.25">
      <c r="A3909" s="24" t="s">
        <v>4127</v>
      </c>
      <c r="B3909" s="20">
        <v>0</v>
      </c>
      <c r="C3909" s="21">
        <v>0</v>
      </c>
      <c r="D3909" s="25">
        <v>298854.72000000009</v>
      </c>
      <c r="E3909" s="25">
        <v>168839.41</v>
      </c>
      <c r="F3909" s="21">
        <v>0</v>
      </c>
      <c r="G3909" s="22">
        <f t="shared" si="61"/>
        <v>130015.31000000008</v>
      </c>
      <c r="H3909" s="21">
        <v>0</v>
      </c>
      <c r="I3909" s="21">
        <v>0</v>
      </c>
    </row>
    <row r="3910" spans="1:9" ht="15" x14ac:dyDescent="0.25">
      <c r="A3910" s="24" t="s">
        <v>4128</v>
      </c>
      <c r="B3910" s="20">
        <v>0</v>
      </c>
      <c r="C3910" s="21">
        <v>0</v>
      </c>
      <c r="D3910" s="25">
        <v>336908.52000000008</v>
      </c>
      <c r="E3910" s="25">
        <v>136037.39999999997</v>
      </c>
      <c r="F3910" s="21">
        <v>0</v>
      </c>
      <c r="G3910" s="22">
        <f t="shared" si="61"/>
        <v>200871.12000000011</v>
      </c>
      <c r="H3910" s="21">
        <v>0</v>
      </c>
      <c r="I3910" s="21">
        <v>0</v>
      </c>
    </row>
    <row r="3911" spans="1:9" ht="15" x14ac:dyDescent="0.25">
      <c r="A3911" s="24" t="s">
        <v>4129</v>
      </c>
      <c r="B3911" s="20">
        <v>0</v>
      </c>
      <c r="C3911" s="21">
        <v>0</v>
      </c>
      <c r="D3911" s="25">
        <v>196518.39</v>
      </c>
      <c r="E3911" s="25">
        <v>99212.489999999991</v>
      </c>
      <c r="F3911" s="21">
        <v>0</v>
      </c>
      <c r="G3911" s="22">
        <f t="shared" si="61"/>
        <v>97305.900000000023</v>
      </c>
      <c r="H3911" s="21">
        <v>0</v>
      </c>
      <c r="I3911" s="21">
        <v>0</v>
      </c>
    </row>
    <row r="3912" spans="1:9" ht="15" x14ac:dyDescent="0.25">
      <c r="A3912" s="24" t="s">
        <v>4130</v>
      </c>
      <c r="B3912" s="20">
        <v>0</v>
      </c>
      <c r="C3912" s="21">
        <v>0</v>
      </c>
      <c r="D3912" s="25">
        <v>276526.54000000004</v>
      </c>
      <c r="E3912" s="25">
        <v>151512.03999999998</v>
      </c>
      <c r="F3912" s="21">
        <v>0</v>
      </c>
      <c r="G3912" s="22">
        <f t="shared" si="61"/>
        <v>125014.50000000006</v>
      </c>
      <c r="H3912" s="21">
        <v>0</v>
      </c>
      <c r="I3912" s="21">
        <v>0</v>
      </c>
    </row>
    <row r="3913" spans="1:9" ht="15" x14ac:dyDescent="0.25">
      <c r="A3913" s="24" t="s">
        <v>4131</v>
      </c>
      <c r="B3913" s="20">
        <v>0</v>
      </c>
      <c r="C3913" s="21">
        <v>0</v>
      </c>
      <c r="D3913" s="25">
        <v>189699.70000000004</v>
      </c>
      <c r="E3913" s="25">
        <v>80348.509999999995</v>
      </c>
      <c r="F3913" s="21">
        <v>0</v>
      </c>
      <c r="G3913" s="22">
        <f t="shared" si="61"/>
        <v>109351.19000000005</v>
      </c>
      <c r="H3913" s="21">
        <v>0</v>
      </c>
      <c r="I3913" s="21">
        <v>0</v>
      </c>
    </row>
    <row r="3914" spans="1:9" ht="15" x14ac:dyDescent="0.25">
      <c r="A3914" s="24" t="s">
        <v>4132</v>
      </c>
      <c r="B3914" s="20">
        <v>0</v>
      </c>
      <c r="C3914" s="21">
        <v>0</v>
      </c>
      <c r="D3914" s="25">
        <v>190548.90000000002</v>
      </c>
      <c r="E3914" s="25">
        <v>113769.40000000001</v>
      </c>
      <c r="F3914" s="21">
        <v>0</v>
      </c>
      <c r="G3914" s="22">
        <f t="shared" si="61"/>
        <v>76779.500000000015</v>
      </c>
      <c r="H3914" s="21">
        <v>0</v>
      </c>
      <c r="I3914" s="21">
        <v>0</v>
      </c>
    </row>
    <row r="3915" spans="1:9" ht="15" x14ac:dyDescent="0.25">
      <c r="A3915" s="24" t="s">
        <v>4133</v>
      </c>
      <c r="B3915" s="20">
        <v>0</v>
      </c>
      <c r="C3915" s="21">
        <v>0</v>
      </c>
      <c r="D3915" s="25">
        <v>308221.00000000006</v>
      </c>
      <c r="E3915" s="25">
        <v>145146.75</v>
      </c>
      <c r="F3915" s="21">
        <v>0</v>
      </c>
      <c r="G3915" s="22">
        <f t="shared" si="61"/>
        <v>163074.25000000006</v>
      </c>
      <c r="H3915" s="21">
        <v>0</v>
      </c>
      <c r="I3915" s="21">
        <v>0</v>
      </c>
    </row>
    <row r="3916" spans="1:9" ht="15" x14ac:dyDescent="0.25">
      <c r="A3916" s="24" t="s">
        <v>4134</v>
      </c>
      <c r="B3916" s="20">
        <v>0</v>
      </c>
      <c r="C3916" s="21">
        <v>0</v>
      </c>
      <c r="D3916" s="25">
        <v>296918.92000000004</v>
      </c>
      <c r="E3916" s="25">
        <v>110106.3</v>
      </c>
      <c r="F3916" s="21">
        <v>0</v>
      </c>
      <c r="G3916" s="22">
        <f t="shared" si="61"/>
        <v>186812.62000000005</v>
      </c>
      <c r="H3916" s="21">
        <v>0</v>
      </c>
      <c r="I3916" s="21">
        <v>0</v>
      </c>
    </row>
    <row r="3917" spans="1:9" ht="15" x14ac:dyDescent="0.25">
      <c r="A3917" s="24" t="s">
        <v>4135</v>
      </c>
      <c r="B3917" s="20">
        <v>0</v>
      </c>
      <c r="C3917" s="21">
        <v>0</v>
      </c>
      <c r="D3917" s="25">
        <v>81893.7</v>
      </c>
      <c r="E3917" s="25">
        <v>27348.899999999998</v>
      </c>
      <c r="F3917" s="21">
        <v>0</v>
      </c>
      <c r="G3917" s="22">
        <f t="shared" si="61"/>
        <v>54544.800000000003</v>
      </c>
      <c r="H3917" s="21">
        <v>0</v>
      </c>
      <c r="I3917" s="21">
        <v>0</v>
      </c>
    </row>
    <row r="3918" spans="1:9" ht="15" x14ac:dyDescent="0.25">
      <c r="A3918" s="24" t="s">
        <v>4136</v>
      </c>
      <c r="B3918" s="20">
        <v>0</v>
      </c>
      <c r="C3918" s="21">
        <v>0</v>
      </c>
      <c r="D3918" s="25">
        <v>83878.200000000012</v>
      </c>
      <c r="E3918" s="25">
        <v>0</v>
      </c>
      <c r="F3918" s="21">
        <v>0</v>
      </c>
      <c r="G3918" s="22">
        <f t="shared" si="61"/>
        <v>83878.200000000012</v>
      </c>
      <c r="H3918" s="21">
        <v>0</v>
      </c>
      <c r="I3918" s="21">
        <v>0</v>
      </c>
    </row>
    <row r="3919" spans="1:9" ht="15" x14ac:dyDescent="0.25">
      <c r="A3919" s="24" t="s">
        <v>4137</v>
      </c>
      <c r="B3919" s="20">
        <v>0</v>
      </c>
      <c r="C3919" s="21">
        <v>0</v>
      </c>
      <c r="D3919" s="25">
        <v>112322.70000000001</v>
      </c>
      <c r="E3919" s="25">
        <v>20</v>
      </c>
      <c r="F3919" s="21">
        <v>0</v>
      </c>
      <c r="G3919" s="22">
        <f t="shared" si="61"/>
        <v>112302.70000000001</v>
      </c>
      <c r="H3919" s="21">
        <v>0</v>
      </c>
      <c r="I3919" s="21">
        <v>0</v>
      </c>
    </row>
    <row r="3920" spans="1:9" ht="15" x14ac:dyDescent="0.25">
      <c r="A3920" s="24" t="s">
        <v>4138</v>
      </c>
      <c r="B3920" s="20">
        <v>0</v>
      </c>
      <c r="C3920" s="21">
        <v>0</v>
      </c>
      <c r="D3920" s="25">
        <v>137346.29999999999</v>
      </c>
      <c r="E3920" s="25">
        <v>0</v>
      </c>
      <c r="F3920" s="21">
        <v>0</v>
      </c>
      <c r="G3920" s="22">
        <f t="shared" si="61"/>
        <v>137346.29999999999</v>
      </c>
      <c r="H3920" s="21">
        <v>0</v>
      </c>
      <c r="I3920" s="21">
        <v>0</v>
      </c>
    </row>
    <row r="3921" spans="1:9" ht="15" x14ac:dyDescent="0.25">
      <c r="A3921" s="24" t="s">
        <v>4139</v>
      </c>
      <c r="B3921" s="20">
        <v>0</v>
      </c>
      <c r="C3921" s="21">
        <v>0</v>
      </c>
      <c r="D3921" s="25">
        <v>115374.6</v>
      </c>
      <c r="E3921" s="25">
        <v>20567</v>
      </c>
      <c r="F3921" s="21">
        <v>0</v>
      </c>
      <c r="G3921" s="22">
        <f t="shared" si="61"/>
        <v>94807.6</v>
      </c>
      <c r="H3921" s="21">
        <v>0</v>
      </c>
      <c r="I3921" s="21">
        <v>0</v>
      </c>
    </row>
    <row r="3922" spans="1:9" ht="15" x14ac:dyDescent="0.25">
      <c r="A3922" s="24" t="s">
        <v>4140</v>
      </c>
      <c r="B3922" s="20">
        <v>0</v>
      </c>
      <c r="C3922" s="21">
        <v>0</v>
      </c>
      <c r="D3922" s="25">
        <v>122377.5</v>
      </c>
      <c r="E3922" s="25">
        <v>64586.000000000007</v>
      </c>
      <c r="F3922" s="21">
        <v>0</v>
      </c>
      <c r="G3922" s="22">
        <f t="shared" si="61"/>
        <v>57791.499999999993</v>
      </c>
      <c r="H3922" s="21">
        <v>0</v>
      </c>
      <c r="I3922" s="21">
        <v>0</v>
      </c>
    </row>
    <row r="3923" spans="1:9" ht="15" x14ac:dyDescent="0.25">
      <c r="A3923" s="24" t="s">
        <v>4141</v>
      </c>
      <c r="B3923" s="20">
        <v>0</v>
      </c>
      <c r="C3923" s="21">
        <v>0</v>
      </c>
      <c r="D3923" s="25">
        <v>88924.5</v>
      </c>
      <c r="E3923" s="25">
        <v>0</v>
      </c>
      <c r="F3923" s="21">
        <v>0</v>
      </c>
      <c r="G3923" s="22">
        <f t="shared" si="61"/>
        <v>88924.5</v>
      </c>
      <c r="H3923" s="21">
        <v>0</v>
      </c>
      <c r="I3923" s="21">
        <v>0</v>
      </c>
    </row>
    <row r="3924" spans="1:9" ht="15" x14ac:dyDescent="0.25">
      <c r="A3924" s="24" t="s">
        <v>4142</v>
      </c>
      <c r="B3924" s="20">
        <v>0</v>
      </c>
      <c r="C3924" s="21">
        <v>0</v>
      </c>
      <c r="D3924" s="25">
        <v>69741</v>
      </c>
      <c r="E3924" s="25">
        <v>0</v>
      </c>
      <c r="F3924" s="21">
        <v>0</v>
      </c>
      <c r="G3924" s="22">
        <f t="shared" si="61"/>
        <v>69741</v>
      </c>
      <c r="H3924" s="21">
        <v>0</v>
      </c>
      <c r="I3924" s="21">
        <v>0</v>
      </c>
    </row>
    <row r="3925" spans="1:9" ht="15" x14ac:dyDescent="0.25">
      <c r="A3925" s="24" t="s">
        <v>3173</v>
      </c>
      <c r="B3925" s="20">
        <v>0</v>
      </c>
      <c r="C3925" s="21">
        <v>0</v>
      </c>
      <c r="D3925" s="25">
        <v>116707.49999999999</v>
      </c>
      <c r="E3925" s="25">
        <v>15274.599999999999</v>
      </c>
      <c r="F3925" s="21">
        <v>0</v>
      </c>
      <c r="G3925" s="22">
        <f t="shared" si="61"/>
        <v>101432.9</v>
      </c>
      <c r="H3925" s="21">
        <v>0</v>
      </c>
      <c r="I3925" s="21">
        <v>0</v>
      </c>
    </row>
    <row r="3926" spans="1:9" ht="15" x14ac:dyDescent="0.25">
      <c r="A3926" s="24" t="s">
        <v>3892</v>
      </c>
      <c r="B3926" s="20">
        <v>0</v>
      </c>
      <c r="C3926" s="21">
        <v>0</v>
      </c>
      <c r="D3926" s="25">
        <v>135007.19999999998</v>
      </c>
      <c r="E3926" s="25">
        <v>63942.6</v>
      </c>
      <c r="F3926" s="21">
        <v>0</v>
      </c>
      <c r="G3926" s="22">
        <f t="shared" si="61"/>
        <v>71064.599999999977</v>
      </c>
      <c r="H3926" s="21">
        <v>0</v>
      </c>
      <c r="I3926" s="21">
        <v>0</v>
      </c>
    </row>
    <row r="3927" spans="1:9" ht="15" x14ac:dyDescent="0.25">
      <c r="A3927" s="24" t="s">
        <v>4143</v>
      </c>
      <c r="B3927" s="20">
        <v>0</v>
      </c>
      <c r="C3927" s="21">
        <v>0</v>
      </c>
      <c r="D3927" s="25">
        <v>168399</v>
      </c>
      <c r="E3927" s="25">
        <v>21562.799999999999</v>
      </c>
      <c r="F3927" s="21">
        <v>0</v>
      </c>
      <c r="G3927" s="22">
        <f t="shared" si="61"/>
        <v>146836.20000000001</v>
      </c>
      <c r="H3927" s="21">
        <v>0</v>
      </c>
      <c r="I3927" s="21">
        <v>0</v>
      </c>
    </row>
    <row r="3928" spans="1:9" ht="15" x14ac:dyDescent="0.25">
      <c r="A3928" s="24" t="s">
        <v>4144</v>
      </c>
      <c r="B3928" s="20">
        <v>0</v>
      </c>
      <c r="C3928" s="21">
        <v>0</v>
      </c>
      <c r="D3928" s="25">
        <v>63126</v>
      </c>
      <c r="E3928" s="25">
        <v>9645.2000000000007</v>
      </c>
      <c r="F3928" s="21">
        <v>0</v>
      </c>
      <c r="G3928" s="22">
        <f t="shared" si="61"/>
        <v>53480.800000000003</v>
      </c>
      <c r="H3928" s="21">
        <v>0</v>
      </c>
      <c r="I3928" s="21">
        <v>0</v>
      </c>
    </row>
    <row r="3929" spans="1:9" ht="15" x14ac:dyDescent="0.25">
      <c r="A3929" s="24" t="s">
        <v>4145</v>
      </c>
      <c r="B3929" s="20">
        <v>0</v>
      </c>
      <c r="C3929" s="21">
        <v>0</v>
      </c>
      <c r="D3929" s="25">
        <v>74447.100000000006</v>
      </c>
      <c r="E3929" s="25">
        <v>16380.500000000002</v>
      </c>
      <c r="F3929" s="21">
        <v>0</v>
      </c>
      <c r="G3929" s="22">
        <f t="shared" si="61"/>
        <v>58066.600000000006</v>
      </c>
      <c r="H3929" s="21">
        <v>0</v>
      </c>
      <c r="I3929" s="21">
        <v>0</v>
      </c>
    </row>
    <row r="3930" spans="1:9" ht="15" x14ac:dyDescent="0.25">
      <c r="A3930" s="24" t="s">
        <v>4146</v>
      </c>
      <c r="B3930" s="20">
        <v>0</v>
      </c>
      <c r="C3930" s="21">
        <v>0</v>
      </c>
      <c r="D3930" s="25">
        <v>73010.7</v>
      </c>
      <c r="E3930" s="25">
        <v>5490</v>
      </c>
      <c r="F3930" s="21">
        <v>0</v>
      </c>
      <c r="G3930" s="22">
        <f t="shared" si="61"/>
        <v>67520.7</v>
      </c>
      <c r="H3930" s="21">
        <v>0</v>
      </c>
      <c r="I3930" s="21">
        <v>0</v>
      </c>
    </row>
    <row r="3931" spans="1:9" ht="15" x14ac:dyDescent="0.25">
      <c r="A3931" s="24" t="s">
        <v>4147</v>
      </c>
      <c r="B3931" s="20">
        <v>0</v>
      </c>
      <c r="C3931" s="21">
        <v>0</v>
      </c>
      <c r="D3931" s="25">
        <v>68474.700000000012</v>
      </c>
      <c r="E3931" s="25">
        <v>36100.800000000003</v>
      </c>
      <c r="F3931" s="21">
        <v>0</v>
      </c>
      <c r="G3931" s="22">
        <f t="shared" si="61"/>
        <v>32373.900000000009</v>
      </c>
      <c r="H3931" s="21">
        <v>0</v>
      </c>
      <c r="I3931" s="21">
        <v>0</v>
      </c>
    </row>
    <row r="3932" spans="1:9" ht="15" x14ac:dyDescent="0.25">
      <c r="A3932" s="24" t="s">
        <v>4148</v>
      </c>
      <c r="B3932" s="20">
        <v>0</v>
      </c>
      <c r="C3932" s="21">
        <v>0</v>
      </c>
      <c r="D3932" s="25">
        <v>186070.50000000003</v>
      </c>
      <c r="E3932" s="25">
        <v>84908.6</v>
      </c>
      <c r="F3932" s="21">
        <v>0</v>
      </c>
      <c r="G3932" s="22">
        <f t="shared" si="61"/>
        <v>101161.90000000002</v>
      </c>
      <c r="H3932" s="21">
        <v>0</v>
      </c>
      <c r="I3932" s="21">
        <v>0</v>
      </c>
    </row>
    <row r="3933" spans="1:9" ht="15" x14ac:dyDescent="0.25">
      <c r="A3933" s="24" t="s">
        <v>4149</v>
      </c>
      <c r="B3933" s="20">
        <v>0</v>
      </c>
      <c r="C3933" s="21">
        <v>0</v>
      </c>
      <c r="D3933" s="25">
        <v>166055.40000000002</v>
      </c>
      <c r="E3933" s="25">
        <v>56911.299999999996</v>
      </c>
      <c r="F3933" s="21">
        <v>0</v>
      </c>
      <c r="G3933" s="22">
        <f t="shared" si="61"/>
        <v>109144.10000000003</v>
      </c>
      <c r="H3933" s="21">
        <v>0</v>
      </c>
      <c r="I3933" s="21">
        <v>0</v>
      </c>
    </row>
    <row r="3934" spans="1:9" ht="15" x14ac:dyDescent="0.25">
      <c r="A3934" s="24" t="s">
        <v>4150</v>
      </c>
      <c r="B3934" s="20">
        <v>0</v>
      </c>
      <c r="C3934" s="21">
        <v>0</v>
      </c>
      <c r="D3934" s="25">
        <v>151578</v>
      </c>
      <c r="E3934" s="25">
        <v>64060.3</v>
      </c>
      <c r="F3934" s="21">
        <v>0</v>
      </c>
      <c r="G3934" s="22">
        <f t="shared" si="61"/>
        <v>87517.7</v>
      </c>
      <c r="H3934" s="21">
        <v>0</v>
      </c>
      <c r="I3934" s="21">
        <v>0</v>
      </c>
    </row>
    <row r="3935" spans="1:9" ht="15" x14ac:dyDescent="0.25">
      <c r="A3935" s="24" t="s">
        <v>4151</v>
      </c>
      <c r="B3935" s="20">
        <v>0</v>
      </c>
      <c r="C3935" s="21">
        <v>0</v>
      </c>
      <c r="D3935" s="25">
        <v>66962.7</v>
      </c>
      <c r="E3935" s="25">
        <v>15533.7</v>
      </c>
      <c r="F3935" s="21">
        <v>0</v>
      </c>
      <c r="G3935" s="22">
        <f t="shared" si="61"/>
        <v>51429</v>
      </c>
      <c r="H3935" s="21">
        <v>0</v>
      </c>
      <c r="I3935" s="21">
        <v>0</v>
      </c>
    </row>
    <row r="3936" spans="1:9" ht="15" x14ac:dyDescent="0.25">
      <c r="A3936" s="24" t="s">
        <v>3150</v>
      </c>
      <c r="B3936" s="20">
        <v>0</v>
      </c>
      <c r="C3936" s="21">
        <v>0</v>
      </c>
      <c r="D3936" s="25">
        <v>167605.19999999998</v>
      </c>
      <c r="E3936" s="25">
        <v>7280.2</v>
      </c>
      <c r="F3936" s="21">
        <v>0</v>
      </c>
      <c r="G3936" s="22">
        <f t="shared" si="61"/>
        <v>160324.99999999997</v>
      </c>
      <c r="H3936" s="21">
        <v>0</v>
      </c>
      <c r="I3936" s="21">
        <v>0</v>
      </c>
    </row>
    <row r="3937" spans="1:9" ht="15" x14ac:dyDescent="0.25">
      <c r="A3937" s="24" t="s">
        <v>3720</v>
      </c>
      <c r="B3937" s="20">
        <v>0</v>
      </c>
      <c r="C3937" s="21">
        <v>0</v>
      </c>
      <c r="D3937" s="25">
        <v>180948.6</v>
      </c>
      <c r="E3937" s="25">
        <v>43973.599999999991</v>
      </c>
      <c r="F3937" s="21">
        <v>0</v>
      </c>
      <c r="G3937" s="22">
        <f t="shared" si="61"/>
        <v>136975</v>
      </c>
      <c r="H3937" s="21">
        <v>0</v>
      </c>
      <c r="I3937" s="21">
        <v>0</v>
      </c>
    </row>
    <row r="3938" spans="1:9" ht="15" x14ac:dyDescent="0.25">
      <c r="A3938" s="24" t="s">
        <v>3852</v>
      </c>
      <c r="B3938" s="20">
        <v>0</v>
      </c>
      <c r="C3938" s="21">
        <v>0</v>
      </c>
      <c r="D3938" s="25">
        <v>113305.49999999999</v>
      </c>
      <c r="E3938" s="25">
        <v>8827.1</v>
      </c>
      <c r="F3938" s="21">
        <v>0</v>
      </c>
      <c r="G3938" s="22">
        <f t="shared" si="61"/>
        <v>104478.39999999998</v>
      </c>
      <c r="H3938" s="21">
        <v>0</v>
      </c>
      <c r="I3938" s="21">
        <v>0</v>
      </c>
    </row>
    <row r="3939" spans="1:9" ht="15" x14ac:dyDescent="0.25">
      <c r="A3939" s="24" t="s">
        <v>3895</v>
      </c>
      <c r="B3939" s="20">
        <v>0</v>
      </c>
      <c r="C3939" s="21">
        <v>0</v>
      </c>
      <c r="D3939" s="25">
        <v>76488.3</v>
      </c>
      <c r="E3939" s="25">
        <v>27923.64</v>
      </c>
      <c r="F3939" s="21">
        <v>0</v>
      </c>
      <c r="G3939" s="22">
        <f t="shared" si="61"/>
        <v>48564.66</v>
      </c>
      <c r="H3939" s="21">
        <v>0</v>
      </c>
      <c r="I3939" s="21">
        <v>0</v>
      </c>
    </row>
    <row r="3940" spans="1:9" ht="15" x14ac:dyDescent="0.25">
      <c r="A3940" s="24" t="s">
        <v>3896</v>
      </c>
      <c r="B3940" s="20">
        <v>0</v>
      </c>
      <c r="C3940" s="21">
        <v>0</v>
      </c>
      <c r="D3940" s="25">
        <v>87941.7</v>
      </c>
      <c r="E3940" s="25">
        <v>46770.9</v>
      </c>
      <c r="F3940" s="21">
        <v>0</v>
      </c>
      <c r="G3940" s="22">
        <f t="shared" si="61"/>
        <v>41170.799999999996</v>
      </c>
      <c r="H3940" s="21">
        <v>0</v>
      </c>
      <c r="I3940" s="21">
        <v>0</v>
      </c>
    </row>
    <row r="3941" spans="1:9" ht="15" x14ac:dyDescent="0.25">
      <c r="A3941" s="24" t="s">
        <v>3705</v>
      </c>
      <c r="B3941" s="20">
        <v>0</v>
      </c>
      <c r="C3941" s="21">
        <v>0</v>
      </c>
      <c r="D3941" s="25">
        <v>28557.9</v>
      </c>
      <c r="E3941" s="25">
        <v>0</v>
      </c>
      <c r="F3941" s="21">
        <v>0</v>
      </c>
      <c r="G3941" s="22">
        <f t="shared" si="61"/>
        <v>28557.9</v>
      </c>
      <c r="H3941" s="21">
        <v>0</v>
      </c>
      <c r="I3941" s="21">
        <v>0</v>
      </c>
    </row>
    <row r="3942" spans="1:9" ht="15" x14ac:dyDescent="0.25">
      <c r="A3942" s="24" t="s">
        <v>3897</v>
      </c>
      <c r="B3942" s="20">
        <v>0</v>
      </c>
      <c r="C3942" s="21">
        <v>0</v>
      </c>
      <c r="D3942" s="25">
        <v>93356.55</v>
      </c>
      <c r="E3942" s="25">
        <v>16196.95</v>
      </c>
      <c r="F3942" s="21">
        <v>0</v>
      </c>
      <c r="G3942" s="22">
        <f t="shared" si="61"/>
        <v>77159.600000000006</v>
      </c>
      <c r="H3942" s="21">
        <v>0</v>
      </c>
      <c r="I3942" s="21">
        <v>0</v>
      </c>
    </row>
    <row r="3943" spans="1:9" ht="15" x14ac:dyDescent="0.25">
      <c r="A3943" s="24" t="s">
        <v>4152</v>
      </c>
      <c r="B3943" s="20">
        <v>0</v>
      </c>
      <c r="C3943" s="21">
        <v>0</v>
      </c>
      <c r="D3943" s="25">
        <v>93691.520000000004</v>
      </c>
      <c r="E3943" s="25">
        <v>8547.9500000000007</v>
      </c>
      <c r="F3943" s="21">
        <v>0</v>
      </c>
      <c r="G3943" s="22">
        <f t="shared" si="61"/>
        <v>85143.57</v>
      </c>
      <c r="H3943" s="21">
        <v>0</v>
      </c>
      <c r="I3943" s="21">
        <v>0</v>
      </c>
    </row>
    <row r="3944" spans="1:9" ht="15" x14ac:dyDescent="0.25">
      <c r="A3944" s="24" t="s">
        <v>4153</v>
      </c>
      <c r="B3944" s="20">
        <v>0</v>
      </c>
      <c r="C3944" s="21">
        <v>0</v>
      </c>
      <c r="D3944" s="25">
        <v>127100.61000000002</v>
      </c>
      <c r="E3944" s="25">
        <v>29285.5</v>
      </c>
      <c r="F3944" s="21">
        <v>0</v>
      </c>
      <c r="G3944" s="22">
        <f t="shared" si="61"/>
        <v>97815.110000000015</v>
      </c>
      <c r="H3944" s="21">
        <v>0</v>
      </c>
      <c r="I3944" s="21">
        <v>0</v>
      </c>
    </row>
    <row r="3945" spans="1:9" ht="15" x14ac:dyDescent="0.25">
      <c r="A3945" s="24" t="s">
        <v>4154</v>
      </c>
      <c r="B3945" s="20">
        <v>0</v>
      </c>
      <c r="C3945" s="21">
        <v>0</v>
      </c>
      <c r="D3945" s="25">
        <v>53676</v>
      </c>
      <c r="E3945" s="25">
        <v>0</v>
      </c>
      <c r="F3945" s="21">
        <v>0</v>
      </c>
      <c r="G3945" s="22">
        <f t="shared" si="61"/>
        <v>53676</v>
      </c>
      <c r="H3945" s="21">
        <v>0</v>
      </c>
      <c r="I3945" s="21">
        <v>0</v>
      </c>
    </row>
    <row r="3946" spans="1:9" ht="15" x14ac:dyDescent="0.25">
      <c r="A3946" s="24" t="s">
        <v>3140</v>
      </c>
      <c r="B3946" s="20">
        <v>0</v>
      </c>
      <c r="C3946" s="21">
        <v>0</v>
      </c>
      <c r="D3946" s="25">
        <v>92768.76</v>
      </c>
      <c r="E3946" s="25">
        <v>16881.68</v>
      </c>
      <c r="F3946" s="21">
        <v>0</v>
      </c>
      <c r="G3946" s="22">
        <f t="shared" si="61"/>
        <v>75887.079999999987</v>
      </c>
      <c r="H3946" s="21">
        <v>0</v>
      </c>
      <c r="I3946" s="21">
        <v>0</v>
      </c>
    </row>
    <row r="3947" spans="1:9" ht="15" x14ac:dyDescent="0.25">
      <c r="A3947" s="24" t="s">
        <v>4155</v>
      </c>
      <c r="B3947" s="20">
        <v>0</v>
      </c>
      <c r="C3947" s="21">
        <v>0</v>
      </c>
      <c r="D3947" s="25">
        <v>105520.59</v>
      </c>
      <c r="E3947" s="25">
        <v>0</v>
      </c>
      <c r="F3947" s="21">
        <v>0</v>
      </c>
      <c r="G3947" s="22">
        <f t="shared" si="61"/>
        <v>105520.59</v>
      </c>
      <c r="H3947" s="21">
        <v>0</v>
      </c>
      <c r="I3947" s="21">
        <v>0</v>
      </c>
    </row>
    <row r="3948" spans="1:9" ht="15" x14ac:dyDescent="0.25">
      <c r="A3948" s="24" t="s">
        <v>4135</v>
      </c>
      <c r="B3948" s="20">
        <v>0</v>
      </c>
      <c r="C3948" s="21">
        <v>0</v>
      </c>
      <c r="D3948" s="25">
        <v>90171.900000000009</v>
      </c>
      <c r="E3948" s="25">
        <v>0</v>
      </c>
      <c r="F3948" s="21">
        <v>0</v>
      </c>
      <c r="G3948" s="22">
        <f t="shared" si="61"/>
        <v>90171.900000000009</v>
      </c>
      <c r="H3948" s="21">
        <v>0</v>
      </c>
      <c r="I3948" s="21">
        <v>0</v>
      </c>
    </row>
    <row r="3949" spans="1:9" ht="15" x14ac:dyDescent="0.25">
      <c r="A3949" s="24" t="s">
        <v>3654</v>
      </c>
      <c r="B3949" s="20">
        <v>0</v>
      </c>
      <c r="C3949" s="21">
        <v>0</v>
      </c>
      <c r="D3949" s="25">
        <v>68716.62</v>
      </c>
      <c r="E3949" s="25">
        <v>0</v>
      </c>
      <c r="F3949" s="21">
        <v>0</v>
      </c>
      <c r="G3949" s="22">
        <f t="shared" si="61"/>
        <v>68716.62</v>
      </c>
      <c r="H3949" s="21">
        <v>0</v>
      </c>
      <c r="I3949" s="21">
        <v>0</v>
      </c>
    </row>
    <row r="3950" spans="1:9" ht="15" x14ac:dyDescent="0.25">
      <c r="A3950" s="24" t="s">
        <v>4156</v>
      </c>
      <c r="B3950" s="20">
        <v>0</v>
      </c>
      <c r="C3950" s="21">
        <v>0</v>
      </c>
      <c r="D3950" s="25">
        <v>82027.41</v>
      </c>
      <c r="E3950" s="25">
        <v>31452.400000000001</v>
      </c>
      <c r="F3950" s="21">
        <v>0</v>
      </c>
      <c r="G3950" s="22">
        <f t="shared" si="61"/>
        <v>50575.01</v>
      </c>
      <c r="H3950" s="21">
        <v>0</v>
      </c>
      <c r="I3950" s="21">
        <v>0</v>
      </c>
    </row>
    <row r="3951" spans="1:9" ht="15" x14ac:dyDescent="0.25">
      <c r="A3951" s="24" t="s">
        <v>4157</v>
      </c>
      <c r="B3951" s="20">
        <v>0</v>
      </c>
      <c r="C3951" s="21">
        <v>0</v>
      </c>
      <c r="D3951" s="25">
        <v>53222.400000000001</v>
      </c>
      <c r="E3951" s="25">
        <v>0</v>
      </c>
      <c r="F3951" s="21">
        <v>0</v>
      </c>
      <c r="G3951" s="22">
        <f t="shared" si="61"/>
        <v>53222.400000000001</v>
      </c>
      <c r="H3951" s="21">
        <v>0</v>
      </c>
      <c r="I3951" s="21">
        <v>0</v>
      </c>
    </row>
    <row r="3952" spans="1:9" ht="15" x14ac:dyDescent="0.25">
      <c r="A3952" s="24" t="s">
        <v>4158</v>
      </c>
      <c r="B3952" s="20">
        <v>0</v>
      </c>
      <c r="C3952" s="21">
        <v>0</v>
      </c>
      <c r="D3952" s="25">
        <v>301628.26</v>
      </c>
      <c r="E3952" s="25">
        <v>29652.1</v>
      </c>
      <c r="F3952" s="21">
        <v>0</v>
      </c>
      <c r="G3952" s="22">
        <f t="shared" si="61"/>
        <v>271976.16000000003</v>
      </c>
      <c r="H3952" s="21">
        <v>0</v>
      </c>
      <c r="I3952" s="21">
        <v>0</v>
      </c>
    </row>
    <row r="3953" spans="1:9" ht="15" x14ac:dyDescent="0.25">
      <c r="A3953" s="24" t="s">
        <v>4159</v>
      </c>
      <c r="B3953" s="20">
        <v>0</v>
      </c>
      <c r="C3953" s="21">
        <v>0</v>
      </c>
      <c r="D3953" s="25">
        <v>9393.2999999999993</v>
      </c>
      <c r="E3953" s="25">
        <v>6411.3</v>
      </c>
      <c r="F3953" s="21">
        <v>0</v>
      </c>
      <c r="G3953" s="22">
        <f t="shared" si="61"/>
        <v>2981.9999999999991</v>
      </c>
      <c r="H3953" s="21">
        <v>0</v>
      </c>
      <c r="I3953" s="21">
        <v>0</v>
      </c>
    </row>
    <row r="3954" spans="1:9" ht="15" x14ac:dyDescent="0.25">
      <c r="A3954" s="24" t="s">
        <v>4160</v>
      </c>
      <c r="B3954" s="20">
        <v>0</v>
      </c>
      <c r="C3954" s="21">
        <v>0</v>
      </c>
      <c r="D3954" s="25">
        <v>209430.90000000002</v>
      </c>
      <c r="E3954" s="25">
        <v>11786</v>
      </c>
      <c r="F3954" s="21">
        <v>0</v>
      </c>
      <c r="G3954" s="22">
        <f t="shared" si="61"/>
        <v>197644.90000000002</v>
      </c>
      <c r="H3954" s="21">
        <v>0</v>
      </c>
      <c r="I3954" s="21">
        <v>0</v>
      </c>
    </row>
    <row r="3955" spans="1:9" ht="15" x14ac:dyDescent="0.25">
      <c r="A3955" s="24" t="s">
        <v>3719</v>
      </c>
      <c r="B3955" s="20">
        <v>0</v>
      </c>
      <c r="C3955" s="21">
        <v>0</v>
      </c>
      <c r="D3955" s="25">
        <v>12247.2</v>
      </c>
      <c r="E3955" s="25">
        <v>7500</v>
      </c>
      <c r="F3955" s="21">
        <v>0</v>
      </c>
      <c r="G3955" s="22">
        <f t="shared" si="61"/>
        <v>4747.2000000000007</v>
      </c>
      <c r="H3955" s="21">
        <v>0</v>
      </c>
      <c r="I3955" s="21">
        <v>0</v>
      </c>
    </row>
    <row r="3956" spans="1:9" ht="15" x14ac:dyDescent="0.25">
      <c r="A3956" s="24" t="s">
        <v>3721</v>
      </c>
      <c r="B3956" s="20">
        <v>0</v>
      </c>
      <c r="C3956" s="21">
        <v>0</v>
      </c>
      <c r="D3956" s="25">
        <v>141882.29999999999</v>
      </c>
      <c r="E3956" s="25">
        <v>2180.1</v>
      </c>
      <c r="F3956" s="21">
        <v>0</v>
      </c>
      <c r="G3956" s="22">
        <f t="shared" si="61"/>
        <v>139702.19999999998</v>
      </c>
      <c r="H3956" s="21">
        <v>0</v>
      </c>
      <c r="I3956" s="21">
        <v>0</v>
      </c>
    </row>
    <row r="3957" spans="1:9" ht="15" x14ac:dyDescent="0.25">
      <c r="A3957" s="24" t="s">
        <v>3730</v>
      </c>
      <c r="B3957" s="20">
        <v>0</v>
      </c>
      <c r="C3957" s="21">
        <v>0</v>
      </c>
      <c r="D3957" s="25">
        <v>101908.8</v>
      </c>
      <c r="E3957" s="25">
        <v>25245.1</v>
      </c>
      <c r="F3957" s="21">
        <v>0</v>
      </c>
      <c r="G3957" s="22">
        <f t="shared" si="61"/>
        <v>76663.700000000012</v>
      </c>
      <c r="H3957" s="21">
        <v>0</v>
      </c>
      <c r="I3957" s="21">
        <v>0</v>
      </c>
    </row>
    <row r="3958" spans="1:9" ht="15" x14ac:dyDescent="0.25">
      <c r="A3958" s="24" t="s">
        <v>3863</v>
      </c>
      <c r="B3958" s="20">
        <v>0</v>
      </c>
      <c r="C3958" s="21">
        <v>0</v>
      </c>
      <c r="D3958" s="25">
        <v>167964.29999999996</v>
      </c>
      <c r="E3958" s="25">
        <v>6735.5</v>
      </c>
      <c r="F3958" s="21">
        <v>0</v>
      </c>
      <c r="G3958" s="22">
        <f t="shared" si="61"/>
        <v>161228.79999999996</v>
      </c>
      <c r="H3958" s="21">
        <v>0</v>
      </c>
      <c r="I3958" s="21">
        <v>0</v>
      </c>
    </row>
    <row r="3959" spans="1:9" ht="15" x14ac:dyDescent="0.25">
      <c r="A3959" s="24" t="s">
        <v>4161</v>
      </c>
      <c r="B3959" s="20">
        <v>0</v>
      </c>
      <c r="C3959" s="21">
        <v>0</v>
      </c>
      <c r="D3959" s="25">
        <v>79928.099999999991</v>
      </c>
      <c r="E3959" s="25">
        <v>20914.3</v>
      </c>
      <c r="F3959" s="21">
        <v>0</v>
      </c>
      <c r="G3959" s="22">
        <f t="shared" si="61"/>
        <v>59013.799999999988</v>
      </c>
      <c r="H3959" s="21">
        <v>0</v>
      </c>
      <c r="I3959" s="21">
        <v>0</v>
      </c>
    </row>
    <row r="3960" spans="1:9" ht="15" x14ac:dyDescent="0.25">
      <c r="A3960" s="24" t="s">
        <v>3864</v>
      </c>
      <c r="B3960" s="20">
        <v>0</v>
      </c>
      <c r="C3960" s="21">
        <v>0</v>
      </c>
      <c r="D3960" s="25">
        <v>65768.22</v>
      </c>
      <c r="E3960" s="25">
        <v>2134.5</v>
      </c>
      <c r="F3960" s="21">
        <v>0</v>
      </c>
      <c r="G3960" s="22">
        <f t="shared" si="61"/>
        <v>63633.72</v>
      </c>
      <c r="H3960" s="21">
        <v>0</v>
      </c>
      <c r="I3960" s="21">
        <v>0</v>
      </c>
    </row>
    <row r="3961" spans="1:9" ht="15" x14ac:dyDescent="0.25">
      <c r="A3961" s="24" t="s">
        <v>3865</v>
      </c>
      <c r="B3961" s="20">
        <v>0</v>
      </c>
      <c r="C3961" s="21">
        <v>0</v>
      </c>
      <c r="D3961" s="25">
        <v>78057</v>
      </c>
      <c r="E3961" s="25">
        <v>499</v>
      </c>
      <c r="F3961" s="21">
        <v>0</v>
      </c>
      <c r="G3961" s="22">
        <f t="shared" si="61"/>
        <v>77558</v>
      </c>
      <c r="H3961" s="21">
        <v>0</v>
      </c>
      <c r="I3961" s="21">
        <v>0</v>
      </c>
    </row>
    <row r="3962" spans="1:9" ht="15" x14ac:dyDescent="0.25">
      <c r="A3962" s="24" t="s">
        <v>3866</v>
      </c>
      <c r="B3962" s="20">
        <v>0</v>
      </c>
      <c r="C3962" s="21">
        <v>0</v>
      </c>
      <c r="D3962" s="25">
        <v>79776.899999999994</v>
      </c>
      <c r="E3962" s="25">
        <v>15021.6</v>
      </c>
      <c r="F3962" s="21">
        <v>0</v>
      </c>
      <c r="G3962" s="22">
        <f t="shared" si="61"/>
        <v>64755.299999999996</v>
      </c>
      <c r="H3962" s="21">
        <v>0</v>
      </c>
      <c r="I3962" s="21">
        <v>0</v>
      </c>
    </row>
    <row r="3963" spans="1:9" ht="15" x14ac:dyDescent="0.25">
      <c r="A3963" s="24" t="s">
        <v>3874</v>
      </c>
      <c r="B3963" s="20">
        <v>0</v>
      </c>
      <c r="C3963" s="21">
        <v>0</v>
      </c>
      <c r="D3963" s="25">
        <v>146550.6</v>
      </c>
      <c r="E3963" s="25">
        <v>26553.200000000001</v>
      </c>
      <c r="F3963" s="21">
        <v>0</v>
      </c>
      <c r="G3963" s="22">
        <f t="shared" si="61"/>
        <v>119997.40000000001</v>
      </c>
      <c r="H3963" s="21">
        <v>0</v>
      </c>
      <c r="I3963" s="21">
        <v>0</v>
      </c>
    </row>
    <row r="3964" spans="1:9" ht="15" x14ac:dyDescent="0.25">
      <c r="A3964" s="24" t="s">
        <v>3880</v>
      </c>
      <c r="B3964" s="20">
        <v>0</v>
      </c>
      <c r="C3964" s="21">
        <v>0</v>
      </c>
      <c r="D3964" s="25">
        <v>95312.7</v>
      </c>
      <c r="E3964" s="25">
        <v>42260.68</v>
      </c>
      <c r="F3964" s="21">
        <v>0</v>
      </c>
      <c r="G3964" s="22">
        <f t="shared" si="61"/>
        <v>53052.02</v>
      </c>
      <c r="H3964" s="21">
        <v>0</v>
      </c>
      <c r="I3964" s="21">
        <v>0</v>
      </c>
    </row>
    <row r="3965" spans="1:9" ht="15" x14ac:dyDescent="0.25">
      <c r="A3965" s="24" t="s">
        <v>3881</v>
      </c>
      <c r="B3965" s="20">
        <v>0</v>
      </c>
      <c r="C3965" s="21">
        <v>0</v>
      </c>
      <c r="D3965" s="25">
        <v>31086.719999999998</v>
      </c>
      <c r="E3965" s="25">
        <v>1317.6</v>
      </c>
      <c r="F3965" s="21">
        <v>0</v>
      </c>
      <c r="G3965" s="22">
        <f t="shared" si="61"/>
        <v>29769.119999999999</v>
      </c>
      <c r="H3965" s="21">
        <v>0</v>
      </c>
      <c r="I3965" s="21">
        <v>0</v>
      </c>
    </row>
    <row r="3966" spans="1:9" ht="15" x14ac:dyDescent="0.25">
      <c r="A3966" s="24" t="s">
        <v>3882</v>
      </c>
      <c r="B3966" s="20">
        <v>0</v>
      </c>
      <c r="C3966" s="21">
        <v>0</v>
      </c>
      <c r="D3966" s="25">
        <v>89359.2</v>
      </c>
      <c r="E3966" s="25">
        <v>24560.400000000001</v>
      </c>
      <c r="F3966" s="21">
        <v>0</v>
      </c>
      <c r="G3966" s="22">
        <f t="shared" si="61"/>
        <v>64798.799999999996</v>
      </c>
      <c r="H3966" s="21">
        <v>0</v>
      </c>
      <c r="I3966" s="21">
        <v>0</v>
      </c>
    </row>
    <row r="3967" spans="1:9" ht="15" x14ac:dyDescent="0.25">
      <c r="A3967" s="24" t="s">
        <v>4162</v>
      </c>
      <c r="B3967" s="20">
        <v>0</v>
      </c>
      <c r="C3967" s="21">
        <v>0</v>
      </c>
      <c r="D3967" s="25">
        <v>9734.34</v>
      </c>
      <c r="E3967" s="25">
        <v>9648.1</v>
      </c>
      <c r="F3967" s="21">
        <v>0</v>
      </c>
      <c r="G3967" s="22">
        <f t="shared" si="61"/>
        <v>86.239999999999782</v>
      </c>
      <c r="H3967" s="21">
        <v>0</v>
      </c>
      <c r="I3967" s="21">
        <v>0</v>
      </c>
    </row>
    <row r="3968" spans="1:9" ht="15" x14ac:dyDescent="0.25">
      <c r="A3968" s="24" t="s">
        <v>3883</v>
      </c>
      <c r="B3968" s="20">
        <v>0</v>
      </c>
      <c r="C3968" s="21">
        <v>0</v>
      </c>
      <c r="D3968" s="25">
        <v>82082.7</v>
      </c>
      <c r="E3968" s="25">
        <v>4042</v>
      </c>
      <c r="F3968" s="21">
        <v>0</v>
      </c>
      <c r="G3968" s="22">
        <f t="shared" si="61"/>
        <v>78040.7</v>
      </c>
      <c r="H3968" s="21">
        <v>0</v>
      </c>
      <c r="I3968" s="21">
        <v>0</v>
      </c>
    </row>
    <row r="3969" spans="1:9" ht="15" x14ac:dyDescent="0.25">
      <c r="A3969" s="24" t="s">
        <v>3884</v>
      </c>
      <c r="B3969" s="20">
        <v>0</v>
      </c>
      <c r="C3969" s="21">
        <v>0</v>
      </c>
      <c r="D3969" s="25">
        <v>141353.1</v>
      </c>
      <c r="E3969" s="25">
        <v>19803.400000000001</v>
      </c>
      <c r="F3969" s="21">
        <v>0</v>
      </c>
      <c r="G3969" s="22">
        <f t="shared" si="61"/>
        <v>121549.70000000001</v>
      </c>
      <c r="H3969" s="21">
        <v>0</v>
      </c>
      <c r="I3969" s="21">
        <v>0</v>
      </c>
    </row>
    <row r="3970" spans="1:9" ht="15" x14ac:dyDescent="0.25">
      <c r="A3970" s="24" t="s">
        <v>3885</v>
      </c>
      <c r="B3970" s="20">
        <v>0</v>
      </c>
      <c r="C3970" s="21">
        <v>0</v>
      </c>
      <c r="D3970" s="25">
        <v>62351.100000000006</v>
      </c>
      <c r="E3970" s="25">
        <v>24919.4</v>
      </c>
      <c r="F3970" s="21">
        <v>0</v>
      </c>
      <c r="G3970" s="22">
        <f t="shared" si="61"/>
        <v>37431.700000000004</v>
      </c>
      <c r="H3970" s="21">
        <v>0</v>
      </c>
      <c r="I3970" s="21">
        <v>0</v>
      </c>
    </row>
    <row r="3971" spans="1:9" ht="15" x14ac:dyDescent="0.25">
      <c r="A3971" s="24" t="s">
        <v>4163</v>
      </c>
      <c r="B3971" s="20">
        <v>0</v>
      </c>
      <c r="C3971" s="21">
        <v>0</v>
      </c>
      <c r="D3971" s="25">
        <v>21621.599999999999</v>
      </c>
      <c r="E3971" s="25">
        <v>0</v>
      </c>
      <c r="F3971" s="21">
        <v>0</v>
      </c>
      <c r="G3971" s="22">
        <f t="shared" ref="G3971:G4034" si="62">D3971-E3971</f>
        <v>21621.599999999999</v>
      </c>
      <c r="H3971" s="21">
        <v>0</v>
      </c>
      <c r="I3971" s="21">
        <v>0</v>
      </c>
    </row>
    <row r="3972" spans="1:9" ht="15" x14ac:dyDescent="0.25">
      <c r="A3972" s="24" t="s">
        <v>4164</v>
      </c>
      <c r="B3972" s="20">
        <v>0</v>
      </c>
      <c r="C3972" s="21">
        <v>0</v>
      </c>
      <c r="D3972" s="25">
        <v>2154.6</v>
      </c>
      <c r="E3972" s="25">
        <v>0</v>
      </c>
      <c r="F3972" s="21">
        <v>0</v>
      </c>
      <c r="G3972" s="22">
        <f t="shared" si="62"/>
        <v>2154.6</v>
      </c>
      <c r="H3972" s="21">
        <v>0</v>
      </c>
      <c r="I3972" s="21">
        <v>0</v>
      </c>
    </row>
    <row r="3973" spans="1:9" ht="15" x14ac:dyDescent="0.25">
      <c r="A3973" s="24" t="s">
        <v>4165</v>
      </c>
      <c r="B3973" s="20">
        <v>0</v>
      </c>
      <c r="C3973" s="21">
        <v>0</v>
      </c>
      <c r="D3973" s="25">
        <v>49842.600000000006</v>
      </c>
      <c r="E3973" s="25">
        <v>29995.899999999998</v>
      </c>
      <c r="F3973" s="21">
        <v>0</v>
      </c>
      <c r="G3973" s="22">
        <f t="shared" si="62"/>
        <v>19846.700000000008</v>
      </c>
      <c r="H3973" s="21">
        <v>0</v>
      </c>
      <c r="I3973" s="21">
        <v>0</v>
      </c>
    </row>
    <row r="3974" spans="1:9" ht="15" x14ac:dyDescent="0.25">
      <c r="A3974" s="24" t="s">
        <v>4166</v>
      </c>
      <c r="B3974" s="20">
        <v>0</v>
      </c>
      <c r="C3974" s="21">
        <v>0</v>
      </c>
      <c r="D3974" s="25">
        <v>8542.7999999999993</v>
      </c>
      <c r="E3974" s="25">
        <v>1250</v>
      </c>
      <c r="F3974" s="21">
        <v>0</v>
      </c>
      <c r="G3974" s="22">
        <f t="shared" si="62"/>
        <v>7292.7999999999993</v>
      </c>
      <c r="H3974" s="21">
        <v>0</v>
      </c>
      <c r="I3974" s="21">
        <v>0</v>
      </c>
    </row>
    <row r="3975" spans="1:9" ht="15" x14ac:dyDescent="0.25">
      <c r="A3975" s="24" t="s">
        <v>4167</v>
      </c>
      <c r="B3975" s="20">
        <v>0</v>
      </c>
      <c r="C3975" s="21">
        <v>0</v>
      </c>
      <c r="D3975" s="25">
        <v>100134.09</v>
      </c>
      <c r="E3975" s="25">
        <v>10718.4</v>
      </c>
      <c r="F3975" s="21">
        <v>0</v>
      </c>
      <c r="G3975" s="22">
        <f t="shared" si="62"/>
        <v>89415.69</v>
      </c>
      <c r="H3975" s="21">
        <v>0</v>
      </c>
      <c r="I3975" s="21">
        <v>0</v>
      </c>
    </row>
    <row r="3976" spans="1:9" ht="15" x14ac:dyDescent="0.25">
      <c r="A3976" s="24" t="s">
        <v>4168</v>
      </c>
      <c r="B3976" s="20">
        <v>0</v>
      </c>
      <c r="C3976" s="21">
        <v>0</v>
      </c>
      <c r="D3976" s="25">
        <v>58949.1</v>
      </c>
      <c r="E3976" s="25">
        <v>13168</v>
      </c>
      <c r="F3976" s="21">
        <v>0</v>
      </c>
      <c r="G3976" s="22">
        <f t="shared" si="62"/>
        <v>45781.1</v>
      </c>
      <c r="H3976" s="21">
        <v>0</v>
      </c>
      <c r="I3976" s="21">
        <v>0</v>
      </c>
    </row>
    <row r="3977" spans="1:9" ht="15" x14ac:dyDescent="0.25">
      <c r="A3977" s="24" t="s">
        <v>4169</v>
      </c>
      <c r="B3977" s="20">
        <v>0</v>
      </c>
      <c r="C3977" s="21">
        <v>0</v>
      </c>
      <c r="D3977" s="25">
        <v>137856.59999999998</v>
      </c>
      <c r="E3977" s="25">
        <v>26258.5</v>
      </c>
      <c r="F3977" s="21">
        <v>0</v>
      </c>
      <c r="G3977" s="22">
        <f t="shared" si="62"/>
        <v>111598.09999999998</v>
      </c>
      <c r="H3977" s="21">
        <v>0</v>
      </c>
      <c r="I3977" s="21">
        <v>0</v>
      </c>
    </row>
    <row r="3978" spans="1:9" ht="15" x14ac:dyDescent="0.25">
      <c r="A3978" s="24" t="s">
        <v>2850</v>
      </c>
      <c r="B3978" s="20">
        <v>0</v>
      </c>
      <c r="C3978" s="21">
        <v>0</v>
      </c>
      <c r="D3978" s="25">
        <v>176393.7</v>
      </c>
      <c r="E3978" s="25">
        <v>44525.4</v>
      </c>
      <c r="F3978" s="21">
        <v>0</v>
      </c>
      <c r="G3978" s="22">
        <f t="shared" si="62"/>
        <v>131868.30000000002</v>
      </c>
      <c r="H3978" s="21">
        <v>0</v>
      </c>
      <c r="I3978" s="21">
        <v>0</v>
      </c>
    </row>
    <row r="3979" spans="1:9" ht="15" x14ac:dyDescent="0.25">
      <c r="A3979" s="24" t="s">
        <v>4170</v>
      </c>
      <c r="B3979" s="20">
        <v>0</v>
      </c>
      <c r="C3979" s="21">
        <v>0</v>
      </c>
      <c r="D3979" s="25">
        <v>142732.79999999999</v>
      </c>
      <c r="E3979" s="25">
        <v>53371.600000000006</v>
      </c>
      <c r="F3979" s="21">
        <v>0</v>
      </c>
      <c r="G3979" s="22">
        <f t="shared" si="62"/>
        <v>89361.199999999983</v>
      </c>
      <c r="H3979" s="21">
        <v>0</v>
      </c>
      <c r="I3979" s="21">
        <v>0</v>
      </c>
    </row>
    <row r="3980" spans="1:9" ht="15" x14ac:dyDescent="0.25">
      <c r="A3980" s="24" t="s">
        <v>4171</v>
      </c>
      <c r="B3980" s="20">
        <v>0</v>
      </c>
      <c r="C3980" s="21">
        <v>0</v>
      </c>
      <c r="D3980" s="25">
        <v>26188.5</v>
      </c>
      <c r="E3980" s="25">
        <v>0</v>
      </c>
      <c r="F3980" s="21">
        <v>0</v>
      </c>
      <c r="G3980" s="22">
        <f t="shared" si="62"/>
        <v>26188.5</v>
      </c>
      <c r="H3980" s="21">
        <v>0</v>
      </c>
      <c r="I3980" s="21">
        <v>0</v>
      </c>
    </row>
    <row r="3981" spans="1:9" ht="15" x14ac:dyDescent="0.25">
      <c r="A3981" s="24" t="s">
        <v>4120</v>
      </c>
      <c r="B3981" s="20">
        <v>0</v>
      </c>
      <c r="C3981" s="21">
        <v>0</v>
      </c>
      <c r="D3981" s="25">
        <v>233566.19999999998</v>
      </c>
      <c r="E3981" s="25">
        <v>108646.5</v>
      </c>
      <c r="F3981" s="21">
        <v>0</v>
      </c>
      <c r="G3981" s="22">
        <f t="shared" si="62"/>
        <v>124919.69999999998</v>
      </c>
      <c r="H3981" s="21">
        <v>0</v>
      </c>
      <c r="I3981" s="21">
        <v>0</v>
      </c>
    </row>
    <row r="3982" spans="1:9" ht="15" x14ac:dyDescent="0.25">
      <c r="A3982" s="24" t="s">
        <v>3618</v>
      </c>
      <c r="B3982" s="20">
        <v>0</v>
      </c>
      <c r="C3982" s="21">
        <v>0</v>
      </c>
      <c r="D3982" s="25">
        <v>186278.40000000005</v>
      </c>
      <c r="E3982" s="25">
        <v>63256</v>
      </c>
      <c r="F3982" s="21">
        <v>0</v>
      </c>
      <c r="G3982" s="22">
        <f t="shared" si="62"/>
        <v>123022.40000000005</v>
      </c>
      <c r="H3982" s="21">
        <v>0</v>
      </c>
      <c r="I3982" s="21">
        <v>0</v>
      </c>
    </row>
    <row r="3983" spans="1:9" ht="15" x14ac:dyDescent="0.25">
      <c r="A3983" s="24" t="s">
        <v>4172</v>
      </c>
      <c r="B3983" s="20">
        <v>0</v>
      </c>
      <c r="C3983" s="21">
        <v>0</v>
      </c>
      <c r="D3983" s="25">
        <v>160398.99999999997</v>
      </c>
      <c r="E3983" s="25">
        <v>67182.7</v>
      </c>
      <c r="F3983" s="21">
        <v>0</v>
      </c>
      <c r="G3983" s="22">
        <f t="shared" si="62"/>
        <v>93216.299999999974</v>
      </c>
      <c r="H3983" s="21">
        <v>0</v>
      </c>
      <c r="I3983" s="21">
        <v>0</v>
      </c>
    </row>
    <row r="3984" spans="1:9" ht="15" x14ac:dyDescent="0.25">
      <c r="A3984" s="24" t="s">
        <v>4173</v>
      </c>
      <c r="B3984" s="20">
        <v>0</v>
      </c>
      <c r="C3984" s="21">
        <v>0</v>
      </c>
      <c r="D3984" s="25">
        <v>156737.69999999998</v>
      </c>
      <c r="E3984" s="25">
        <v>71136.3</v>
      </c>
      <c r="F3984" s="21">
        <v>0</v>
      </c>
      <c r="G3984" s="22">
        <f t="shared" si="62"/>
        <v>85601.39999999998</v>
      </c>
      <c r="H3984" s="21">
        <v>0</v>
      </c>
      <c r="I3984" s="21">
        <v>0</v>
      </c>
    </row>
    <row r="3985" spans="1:9" ht="15" x14ac:dyDescent="0.25">
      <c r="A3985" s="24" t="s">
        <v>4174</v>
      </c>
      <c r="B3985" s="20">
        <v>0</v>
      </c>
      <c r="C3985" s="21">
        <v>0</v>
      </c>
      <c r="D3985" s="25">
        <v>167869.8</v>
      </c>
      <c r="E3985" s="25">
        <v>77867.600000000006</v>
      </c>
      <c r="F3985" s="21">
        <v>0</v>
      </c>
      <c r="G3985" s="22">
        <f t="shared" si="62"/>
        <v>90002.199999999983</v>
      </c>
      <c r="H3985" s="21">
        <v>0</v>
      </c>
      <c r="I3985" s="21">
        <v>0</v>
      </c>
    </row>
    <row r="3986" spans="1:9" ht="15" x14ac:dyDescent="0.25">
      <c r="A3986" s="24" t="s">
        <v>4175</v>
      </c>
      <c r="B3986" s="20">
        <v>0</v>
      </c>
      <c r="C3986" s="21">
        <v>0</v>
      </c>
      <c r="D3986" s="25">
        <v>129710.7</v>
      </c>
      <c r="E3986" s="25">
        <v>21498.1</v>
      </c>
      <c r="F3986" s="21">
        <v>0</v>
      </c>
      <c r="G3986" s="22">
        <f t="shared" si="62"/>
        <v>108212.6</v>
      </c>
      <c r="H3986" s="21">
        <v>0</v>
      </c>
      <c r="I3986" s="21">
        <v>0</v>
      </c>
    </row>
    <row r="3987" spans="1:9" ht="15" x14ac:dyDescent="0.25">
      <c r="A3987" s="24" t="s">
        <v>4176</v>
      </c>
      <c r="B3987" s="20">
        <v>0</v>
      </c>
      <c r="C3987" s="21">
        <v>0</v>
      </c>
      <c r="D3987" s="25">
        <v>133812</v>
      </c>
      <c r="E3987" s="25">
        <v>7318.4</v>
      </c>
      <c r="F3987" s="21">
        <v>0</v>
      </c>
      <c r="G3987" s="22">
        <f t="shared" si="62"/>
        <v>126493.6</v>
      </c>
      <c r="H3987" s="21">
        <v>0</v>
      </c>
      <c r="I3987" s="21">
        <v>0</v>
      </c>
    </row>
    <row r="3988" spans="1:9" ht="15" x14ac:dyDescent="0.25">
      <c r="A3988" s="24" t="s">
        <v>4177</v>
      </c>
      <c r="B3988" s="20">
        <v>0</v>
      </c>
      <c r="C3988" s="21">
        <v>0</v>
      </c>
      <c r="D3988" s="25">
        <v>166282.19999999998</v>
      </c>
      <c r="E3988" s="25">
        <v>76411.3</v>
      </c>
      <c r="F3988" s="21">
        <v>0</v>
      </c>
      <c r="G3988" s="22">
        <f t="shared" si="62"/>
        <v>89870.89999999998</v>
      </c>
      <c r="H3988" s="21">
        <v>0</v>
      </c>
      <c r="I3988" s="21">
        <v>0</v>
      </c>
    </row>
    <row r="3989" spans="1:9" ht="15" x14ac:dyDescent="0.25">
      <c r="A3989" s="24" t="s">
        <v>4178</v>
      </c>
      <c r="B3989" s="20">
        <v>0</v>
      </c>
      <c r="C3989" s="21">
        <v>0</v>
      </c>
      <c r="D3989" s="25">
        <v>113381.1</v>
      </c>
      <c r="E3989" s="25">
        <v>25500.3</v>
      </c>
      <c r="F3989" s="21">
        <v>0</v>
      </c>
      <c r="G3989" s="22">
        <f t="shared" si="62"/>
        <v>87880.8</v>
      </c>
      <c r="H3989" s="21">
        <v>0</v>
      </c>
      <c r="I3989" s="21">
        <v>0</v>
      </c>
    </row>
    <row r="3990" spans="1:9" ht="15" x14ac:dyDescent="0.25">
      <c r="A3990" s="24" t="s">
        <v>4179</v>
      </c>
      <c r="B3990" s="20">
        <v>0</v>
      </c>
      <c r="C3990" s="21">
        <v>0</v>
      </c>
      <c r="D3990" s="25">
        <v>58816.800000000003</v>
      </c>
      <c r="E3990" s="25">
        <v>0</v>
      </c>
      <c r="F3990" s="21">
        <v>0</v>
      </c>
      <c r="G3990" s="22">
        <f t="shared" si="62"/>
        <v>58816.800000000003</v>
      </c>
      <c r="H3990" s="21">
        <v>0</v>
      </c>
      <c r="I3990" s="21">
        <v>0</v>
      </c>
    </row>
    <row r="3991" spans="1:9" ht="15" x14ac:dyDescent="0.25">
      <c r="A3991" s="24" t="s">
        <v>1025</v>
      </c>
      <c r="B3991" s="20">
        <v>0</v>
      </c>
      <c r="C3991" s="21">
        <v>0</v>
      </c>
      <c r="D3991" s="25">
        <v>188924.40000000002</v>
      </c>
      <c r="E3991" s="25">
        <v>43464</v>
      </c>
      <c r="F3991" s="21">
        <v>0</v>
      </c>
      <c r="G3991" s="22">
        <f t="shared" si="62"/>
        <v>145460.40000000002</v>
      </c>
      <c r="H3991" s="21">
        <v>0</v>
      </c>
      <c r="I3991" s="21">
        <v>0</v>
      </c>
    </row>
    <row r="3992" spans="1:9" ht="15" x14ac:dyDescent="0.25">
      <c r="A3992" s="24" t="s">
        <v>4180</v>
      </c>
      <c r="B3992" s="20">
        <v>0</v>
      </c>
      <c r="C3992" s="21">
        <v>0</v>
      </c>
      <c r="D3992" s="25">
        <v>114893.1</v>
      </c>
      <c r="E3992" s="25">
        <v>27032.5</v>
      </c>
      <c r="F3992" s="21">
        <v>0</v>
      </c>
      <c r="G3992" s="22">
        <f t="shared" si="62"/>
        <v>87860.6</v>
      </c>
      <c r="H3992" s="21">
        <v>0</v>
      </c>
      <c r="I3992" s="21">
        <v>0</v>
      </c>
    </row>
    <row r="3993" spans="1:9" ht="15" x14ac:dyDescent="0.25">
      <c r="A3993" s="24" t="s">
        <v>4181</v>
      </c>
      <c r="B3993" s="20">
        <v>0</v>
      </c>
      <c r="C3993" s="21">
        <v>0</v>
      </c>
      <c r="D3993" s="25">
        <v>87847.2</v>
      </c>
      <c r="E3993" s="25">
        <v>7833.7</v>
      </c>
      <c r="F3993" s="21">
        <v>0</v>
      </c>
      <c r="G3993" s="22">
        <f t="shared" si="62"/>
        <v>80013.5</v>
      </c>
      <c r="H3993" s="21">
        <v>0</v>
      </c>
      <c r="I3993" s="21">
        <v>0</v>
      </c>
    </row>
    <row r="3994" spans="1:9" ht="15" x14ac:dyDescent="0.25">
      <c r="A3994" s="24" t="s">
        <v>4182</v>
      </c>
      <c r="B3994" s="20">
        <v>0</v>
      </c>
      <c r="C3994" s="21">
        <v>0</v>
      </c>
      <c r="D3994" s="25">
        <v>73691.100000000006</v>
      </c>
      <c r="E3994" s="25">
        <v>36744.100000000006</v>
      </c>
      <c r="F3994" s="21">
        <v>0</v>
      </c>
      <c r="G3994" s="22">
        <f t="shared" si="62"/>
        <v>36947</v>
      </c>
      <c r="H3994" s="21">
        <v>0</v>
      </c>
      <c r="I3994" s="21">
        <v>0</v>
      </c>
    </row>
    <row r="3995" spans="1:9" ht="15" x14ac:dyDescent="0.25">
      <c r="A3995" s="24" t="s">
        <v>4183</v>
      </c>
      <c r="B3995" s="20">
        <v>0</v>
      </c>
      <c r="C3995" s="21">
        <v>0</v>
      </c>
      <c r="D3995" s="25">
        <v>77490</v>
      </c>
      <c r="E3995" s="25">
        <v>28935.399999999998</v>
      </c>
      <c r="F3995" s="21">
        <v>0</v>
      </c>
      <c r="G3995" s="22">
        <f t="shared" si="62"/>
        <v>48554.600000000006</v>
      </c>
      <c r="H3995" s="21">
        <v>0</v>
      </c>
      <c r="I3995" s="21">
        <v>0</v>
      </c>
    </row>
    <row r="3996" spans="1:9" ht="15" x14ac:dyDescent="0.25">
      <c r="A3996" s="24" t="s">
        <v>3209</v>
      </c>
      <c r="B3996" s="20">
        <v>0</v>
      </c>
      <c r="C3996" s="21">
        <v>0</v>
      </c>
      <c r="D3996" s="25">
        <v>173615.4</v>
      </c>
      <c r="E3996" s="25">
        <v>67759.5</v>
      </c>
      <c r="F3996" s="21">
        <v>0</v>
      </c>
      <c r="G3996" s="22">
        <f t="shared" si="62"/>
        <v>105855.9</v>
      </c>
      <c r="H3996" s="21">
        <v>0</v>
      </c>
      <c r="I3996" s="21">
        <v>0</v>
      </c>
    </row>
    <row r="3997" spans="1:9" ht="15" x14ac:dyDescent="0.25">
      <c r="A3997" s="24" t="s">
        <v>4184</v>
      </c>
      <c r="B3997" s="20">
        <v>0</v>
      </c>
      <c r="C3997" s="21">
        <v>0</v>
      </c>
      <c r="D3997" s="25">
        <v>89888.400000000009</v>
      </c>
      <c r="E3997" s="25">
        <v>22740.6</v>
      </c>
      <c r="F3997" s="21">
        <v>0</v>
      </c>
      <c r="G3997" s="22">
        <f t="shared" si="62"/>
        <v>67147.800000000017</v>
      </c>
      <c r="H3997" s="21">
        <v>0</v>
      </c>
      <c r="I3997" s="21">
        <v>0</v>
      </c>
    </row>
    <row r="3998" spans="1:9" ht="15" x14ac:dyDescent="0.25">
      <c r="A3998" s="24" t="s">
        <v>3577</v>
      </c>
      <c r="B3998" s="20">
        <v>0</v>
      </c>
      <c r="C3998" s="21">
        <v>0</v>
      </c>
      <c r="D3998" s="25">
        <v>78253.399999999994</v>
      </c>
      <c r="E3998" s="25">
        <v>48445.799999999996</v>
      </c>
      <c r="F3998" s="21">
        <v>0</v>
      </c>
      <c r="G3998" s="22">
        <f t="shared" si="62"/>
        <v>29807.599999999999</v>
      </c>
      <c r="H3998" s="21">
        <v>0</v>
      </c>
      <c r="I3998" s="21">
        <v>0</v>
      </c>
    </row>
    <row r="3999" spans="1:9" ht="15" x14ac:dyDescent="0.25">
      <c r="A3999" s="24" t="s">
        <v>4185</v>
      </c>
      <c r="B3999" s="20">
        <v>0</v>
      </c>
      <c r="C3999" s="21">
        <v>0</v>
      </c>
      <c r="D3999" s="25">
        <v>86921.099999999991</v>
      </c>
      <c r="E3999" s="25">
        <v>23477.200000000001</v>
      </c>
      <c r="F3999" s="21">
        <v>0</v>
      </c>
      <c r="G3999" s="22">
        <f t="shared" si="62"/>
        <v>63443.899999999994</v>
      </c>
      <c r="H3999" s="21">
        <v>0</v>
      </c>
      <c r="I3999" s="21">
        <v>0</v>
      </c>
    </row>
    <row r="4000" spans="1:9" ht="15" x14ac:dyDescent="0.25">
      <c r="A4000" s="24" t="s">
        <v>3210</v>
      </c>
      <c r="B4000" s="20">
        <v>0</v>
      </c>
      <c r="C4000" s="21">
        <v>0</v>
      </c>
      <c r="D4000" s="25">
        <v>86524.200000000012</v>
      </c>
      <c r="E4000" s="25">
        <v>36023.699999999997</v>
      </c>
      <c r="F4000" s="21">
        <v>0</v>
      </c>
      <c r="G4000" s="22">
        <f t="shared" si="62"/>
        <v>50500.500000000015</v>
      </c>
      <c r="H4000" s="21">
        <v>0</v>
      </c>
      <c r="I4000" s="21">
        <v>0</v>
      </c>
    </row>
    <row r="4001" spans="1:9" ht="15" x14ac:dyDescent="0.25">
      <c r="A4001" s="24" t="s">
        <v>4186</v>
      </c>
      <c r="B4001" s="20">
        <v>0</v>
      </c>
      <c r="C4001" s="21">
        <v>0</v>
      </c>
      <c r="D4001" s="25">
        <v>66433.5</v>
      </c>
      <c r="E4001" s="25">
        <v>31795</v>
      </c>
      <c r="F4001" s="21">
        <v>0</v>
      </c>
      <c r="G4001" s="22">
        <f t="shared" si="62"/>
        <v>34638.5</v>
      </c>
      <c r="H4001" s="21">
        <v>0</v>
      </c>
      <c r="I4001" s="21">
        <v>0</v>
      </c>
    </row>
    <row r="4002" spans="1:9" ht="15" x14ac:dyDescent="0.25">
      <c r="A4002" s="24" t="s">
        <v>4187</v>
      </c>
      <c r="B4002" s="20">
        <v>0</v>
      </c>
      <c r="C4002" s="21">
        <v>0</v>
      </c>
      <c r="D4002" s="25">
        <v>26327.7</v>
      </c>
      <c r="E4002" s="25">
        <v>14069.2</v>
      </c>
      <c r="F4002" s="21">
        <v>0</v>
      </c>
      <c r="G4002" s="22">
        <f t="shared" si="62"/>
        <v>12258.5</v>
      </c>
      <c r="H4002" s="21">
        <v>0</v>
      </c>
      <c r="I4002" s="21">
        <v>0</v>
      </c>
    </row>
    <row r="4003" spans="1:9" ht="15" x14ac:dyDescent="0.25">
      <c r="A4003" s="24" t="s">
        <v>4188</v>
      </c>
      <c r="B4003" s="20">
        <v>0</v>
      </c>
      <c r="C4003" s="21">
        <v>0</v>
      </c>
      <c r="D4003" s="25">
        <v>127593.90000000001</v>
      </c>
      <c r="E4003" s="25">
        <v>11352.8</v>
      </c>
      <c r="F4003" s="21">
        <v>0</v>
      </c>
      <c r="G4003" s="22">
        <f t="shared" si="62"/>
        <v>116241.1</v>
      </c>
      <c r="H4003" s="21">
        <v>0</v>
      </c>
      <c r="I4003" s="21">
        <v>0</v>
      </c>
    </row>
    <row r="4004" spans="1:9" ht="15" x14ac:dyDescent="0.25">
      <c r="A4004" s="24" t="s">
        <v>4189</v>
      </c>
      <c r="B4004" s="20">
        <v>0</v>
      </c>
      <c r="C4004" s="21">
        <v>0</v>
      </c>
      <c r="D4004" s="25">
        <v>147627.9</v>
      </c>
      <c r="E4004" s="25">
        <v>19974.3</v>
      </c>
      <c r="F4004" s="21">
        <v>0</v>
      </c>
      <c r="G4004" s="22">
        <f t="shared" si="62"/>
        <v>127653.59999999999</v>
      </c>
      <c r="H4004" s="21">
        <v>0</v>
      </c>
      <c r="I4004" s="21">
        <v>0</v>
      </c>
    </row>
    <row r="4005" spans="1:9" ht="15" x14ac:dyDescent="0.25">
      <c r="A4005" s="24" t="s">
        <v>4190</v>
      </c>
      <c r="B4005" s="20">
        <v>0</v>
      </c>
      <c r="C4005" s="21">
        <v>0</v>
      </c>
      <c r="D4005" s="25">
        <v>160593.30000000002</v>
      </c>
      <c r="E4005" s="25">
        <v>21213.600000000002</v>
      </c>
      <c r="F4005" s="21">
        <v>0</v>
      </c>
      <c r="G4005" s="22">
        <f t="shared" si="62"/>
        <v>139379.70000000001</v>
      </c>
      <c r="H4005" s="21">
        <v>0</v>
      </c>
      <c r="I4005" s="21">
        <v>0</v>
      </c>
    </row>
    <row r="4006" spans="1:9" ht="15" x14ac:dyDescent="0.25">
      <c r="A4006" s="24" t="s">
        <v>4191</v>
      </c>
      <c r="B4006" s="20">
        <v>0</v>
      </c>
      <c r="C4006" s="21">
        <v>0</v>
      </c>
      <c r="D4006" s="25">
        <v>159988.5</v>
      </c>
      <c r="E4006" s="25">
        <v>94227.500000000015</v>
      </c>
      <c r="F4006" s="21">
        <v>0</v>
      </c>
      <c r="G4006" s="22">
        <f t="shared" si="62"/>
        <v>65760.999999999985</v>
      </c>
      <c r="H4006" s="21">
        <v>0</v>
      </c>
      <c r="I4006" s="21">
        <v>0</v>
      </c>
    </row>
    <row r="4007" spans="1:9" ht="15" x14ac:dyDescent="0.25">
      <c r="A4007" s="24" t="s">
        <v>4192</v>
      </c>
      <c r="B4007" s="20">
        <v>0</v>
      </c>
      <c r="C4007" s="21">
        <v>0</v>
      </c>
      <c r="D4007" s="25">
        <v>240823.8</v>
      </c>
      <c r="E4007" s="25">
        <v>30310</v>
      </c>
      <c r="F4007" s="21">
        <v>0</v>
      </c>
      <c r="G4007" s="22">
        <f t="shared" si="62"/>
        <v>210513.8</v>
      </c>
      <c r="H4007" s="21">
        <v>0</v>
      </c>
      <c r="I4007" s="21">
        <v>0</v>
      </c>
    </row>
    <row r="4008" spans="1:9" ht="15" x14ac:dyDescent="0.25">
      <c r="A4008" s="24" t="s">
        <v>4193</v>
      </c>
      <c r="B4008" s="20">
        <v>0</v>
      </c>
      <c r="C4008" s="21">
        <v>0</v>
      </c>
      <c r="D4008" s="25">
        <v>171007.19999999995</v>
      </c>
      <c r="E4008" s="25">
        <v>119307.29999999997</v>
      </c>
      <c r="F4008" s="21">
        <v>0</v>
      </c>
      <c r="G4008" s="22">
        <f t="shared" si="62"/>
        <v>51699.89999999998</v>
      </c>
      <c r="H4008" s="21">
        <v>0</v>
      </c>
      <c r="I4008" s="21">
        <v>0</v>
      </c>
    </row>
    <row r="4009" spans="1:9" ht="15" x14ac:dyDescent="0.25">
      <c r="A4009" s="24" t="s">
        <v>4194</v>
      </c>
      <c r="B4009" s="20">
        <v>0</v>
      </c>
      <c r="C4009" s="21">
        <v>0</v>
      </c>
      <c r="D4009" s="25">
        <v>397259.1</v>
      </c>
      <c r="E4009" s="25">
        <v>215801.5</v>
      </c>
      <c r="F4009" s="21">
        <v>0</v>
      </c>
      <c r="G4009" s="22">
        <f t="shared" si="62"/>
        <v>181457.59999999998</v>
      </c>
      <c r="H4009" s="21">
        <v>0</v>
      </c>
      <c r="I4009" s="21">
        <v>0</v>
      </c>
    </row>
    <row r="4010" spans="1:9" ht="15" x14ac:dyDescent="0.25">
      <c r="A4010" s="24" t="s">
        <v>4195</v>
      </c>
      <c r="B4010" s="20">
        <v>0</v>
      </c>
      <c r="C4010" s="21">
        <v>0</v>
      </c>
      <c r="D4010" s="25">
        <v>167113.80000000002</v>
      </c>
      <c r="E4010" s="25">
        <v>52091.499999999993</v>
      </c>
      <c r="F4010" s="21">
        <v>0</v>
      </c>
      <c r="G4010" s="22">
        <f t="shared" si="62"/>
        <v>115022.30000000002</v>
      </c>
      <c r="H4010" s="21">
        <v>0</v>
      </c>
      <c r="I4010" s="21">
        <v>0</v>
      </c>
    </row>
    <row r="4011" spans="1:9" ht="15" x14ac:dyDescent="0.25">
      <c r="A4011" s="24" t="s">
        <v>4196</v>
      </c>
      <c r="B4011" s="20">
        <v>0</v>
      </c>
      <c r="C4011" s="21">
        <v>0</v>
      </c>
      <c r="D4011" s="25">
        <v>74900.7</v>
      </c>
      <c r="E4011" s="25">
        <v>0</v>
      </c>
      <c r="F4011" s="21">
        <v>0</v>
      </c>
      <c r="G4011" s="22">
        <f t="shared" si="62"/>
        <v>74900.7</v>
      </c>
      <c r="H4011" s="21">
        <v>0</v>
      </c>
      <c r="I4011" s="21">
        <v>0</v>
      </c>
    </row>
    <row r="4012" spans="1:9" ht="15" x14ac:dyDescent="0.25">
      <c r="A4012" s="24" t="s">
        <v>4197</v>
      </c>
      <c r="B4012" s="20">
        <v>0</v>
      </c>
      <c r="C4012" s="21">
        <v>0</v>
      </c>
      <c r="D4012" s="25">
        <v>132696.9</v>
      </c>
      <c r="E4012" s="25">
        <v>6201.5</v>
      </c>
      <c r="F4012" s="21">
        <v>0</v>
      </c>
      <c r="G4012" s="22">
        <f t="shared" si="62"/>
        <v>126495.4</v>
      </c>
      <c r="H4012" s="21">
        <v>0</v>
      </c>
      <c r="I4012" s="21">
        <v>0</v>
      </c>
    </row>
    <row r="4013" spans="1:9" ht="15" x14ac:dyDescent="0.25">
      <c r="A4013" s="24" t="s">
        <v>4048</v>
      </c>
      <c r="B4013" s="20">
        <v>0</v>
      </c>
      <c r="C4013" s="21">
        <v>0</v>
      </c>
      <c r="D4013" s="25">
        <v>429483.6</v>
      </c>
      <c r="E4013" s="25">
        <v>46404.5</v>
      </c>
      <c r="F4013" s="21">
        <v>0</v>
      </c>
      <c r="G4013" s="22">
        <f t="shared" si="62"/>
        <v>383079.1</v>
      </c>
      <c r="H4013" s="21">
        <v>0</v>
      </c>
      <c r="I4013" s="21">
        <v>0</v>
      </c>
    </row>
    <row r="4014" spans="1:9" ht="15" x14ac:dyDescent="0.25">
      <c r="A4014" s="24" t="s">
        <v>4198</v>
      </c>
      <c r="B4014" s="20">
        <v>0</v>
      </c>
      <c r="C4014" s="21">
        <v>0</v>
      </c>
      <c r="D4014" s="25">
        <v>449555.39999999991</v>
      </c>
      <c r="E4014" s="25">
        <v>87663.599999999991</v>
      </c>
      <c r="F4014" s="21">
        <v>0</v>
      </c>
      <c r="G4014" s="22">
        <f t="shared" si="62"/>
        <v>361891.79999999993</v>
      </c>
      <c r="H4014" s="21">
        <v>0</v>
      </c>
      <c r="I4014" s="21">
        <v>0</v>
      </c>
    </row>
    <row r="4015" spans="1:9" ht="15" x14ac:dyDescent="0.25">
      <c r="A4015" s="24" t="s">
        <v>3473</v>
      </c>
      <c r="B4015" s="20">
        <v>0</v>
      </c>
      <c r="C4015" s="21">
        <v>0</v>
      </c>
      <c r="D4015" s="25">
        <v>418502.7</v>
      </c>
      <c r="E4015" s="25">
        <v>30460</v>
      </c>
      <c r="F4015" s="21">
        <v>0</v>
      </c>
      <c r="G4015" s="22">
        <f t="shared" si="62"/>
        <v>388042.7</v>
      </c>
      <c r="H4015" s="21">
        <v>0</v>
      </c>
      <c r="I4015" s="21">
        <v>0</v>
      </c>
    </row>
    <row r="4016" spans="1:9" ht="15" x14ac:dyDescent="0.25">
      <c r="A4016" s="24" t="s">
        <v>4199</v>
      </c>
      <c r="B4016" s="20">
        <v>0</v>
      </c>
      <c r="C4016" s="21">
        <v>0</v>
      </c>
      <c r="D4016" s="25">
        <v>687525.3</v>
      </c>
      <c r="E4016" s="25">
        <v>47716.5</v>
      </c>
      <c r="F4016" s="21">
        <v>0</v>
      </c>
      <c r="G4016" s="22">
        <f t="shared" si="62"/>
        <v>639808.80000000005</v>
      </c>
      <c r="H4016" s="21">
        <v>0</v>
      </c>
      <c r="I4016" s="21">
        <v>0</v>
      </c>
    </row>
    <row r="4017" spans="1:9" ht="15" x14ac:dyDescent="0.25">
      <c r="A4017" s="24" t="s">
        <v>4200</v>
      </c>
      <c r="B4017" s="20">
        <v>0</v>
      </c>
      <c r="C4017" s="21">
        <v>0</v>
      </c>
      <c r="D4017" s="25">
        <v>56775.6</v>
      </c>
      <c r="E4017" s="25">
        <v>0</v>
      </c>
      <c r="F4017" s="21">
        <v>0</v>
      </c>
      <c r="G4017" s="22">
        <f t="shared" si="62"/>
        <v>56775.6</v>
      </c>
      <c r="H4017" s="21">
        <v>0</v>
      </c>
      <c r="I4017" s="21">
        <v>0</v>
      </c>
    </row>
    <row r="4018" spans="1:9" ht="15" x14ac:dyDescent="0.25">
      <c r="A4018" s="24" t="s">
        <v>4165</v>
      </c>
      <c r="B4018" s="20">
        <v>0</v>
      </c>
      <c r="C4018" s="21">
        <v>0</v>
      </c>
      <c r="D4018" s="25">
        <v>486953.1</v>
      </c>
      <c r="E4018" s="25">
        <v>226078.20000000004</v>
      </c>
      <c r="F4018" s="21">
        <v>0</v>
      </c>
      <c r="G4018" s="22">
        <f t="shared" si="62"/>
        <v>260874.89999999994</v>
      </c>
      <c r="H4018" s="21">
        <v>0</v>
      </c>
      <c r="I4018" s="21">
        <v>0</v>
      </c>
    </row>
    <row r="4019" spans="1:9" ht="15" x14ac:dyDescent="0.25">
      <c r="A4019" s="24" t="s">
        <v>4201</v>
      </c>
      <c r="B4019" s="20">
        <v>0</v>
      </c>
      <c r="C4019" s="21">
        <v>0</v>
      </c>
      <c r="D4019" s="25">
        <v>230750.09999999995</v>
      </c>
      <c r="E4019" s="25">
        <v>3600</v>
      </c>
      <c r="F4019" s="21">
        <v>0</v>
      </c>
      <c r="G4019" s="22">
        <f t="shared" si="62"/>
        <v>227150.09999999995</v>
      </c>
      <c r="H4019" s="21">
        <v>0</v>
      </c>
      <c r="I4019" s="21">
        <v>0</v>
      </c>
    </row>
    <row r="4020" spans="1:9" ht="15" x14ac:dyDescent="0.25">
      <c r="A4020" s="24" t="s">
        <v>4202</v>
      </c>
      <c r="B4020" s="20">
        <v>0</v>
      </c>
      <c r="C4020" s="21">
        <v>0</v>
      </c>
      <c r="D4020" s="25">
        <v>524839.90000000014</v>
      </c>
      <c r="E4020" s="25">
        <v>225013.3</v>
      </c>
      <c r="F4020" s="21">
        <v>0</v>
      </c>
      <c r="G4020" s="22">
        <f t="shared" si="62"/>
        <v>299826.60000000015</v>
      </c>
      <c r="H4020" s="21">
        <v>0</v>
      </c>
      <c r="I4020" s="21">
        <v>0</v>
      </c>
    </row>
    <row r="4021" spans="1:9" ht="15" x14ac:dyDescent="0.25">
      <c r="A4021" s="24" t="s">
        <v>4203</v>
      </c>
      <c r="B4021" s="20">
        <v>0</v>
      </c>
      <c r="C4021" s="21">
        <v>0</v>
      </c>
      <c r="D4021" s="25">
        <v>487239.39999999997</v>
      </c>
      <c r="E4021" s="25">
        <v>142144.20000000001</v>
      </c>
      <c r="F4021" s="21">
        <v>0</v>
      </c>
      <c r="G4021" s="22">
        <f t="shared" si="62"/>
        <v>345095.19999999995</v>
      </c>
      <c r="H4021" s="21">
        <v>0</v>
      </c>
      <c r="I4021" s="21">
        <v>0</v>
      </c>
    </row>
    <row r="4022" spans="1:9" ht="15" x14ac:dyDescent="0.25">
      <c r="A4022" s="24" t="s">
        <v>4204</v>
      </c>
      <c r="B4022" s="20">
        <v>0</v>
      </c>
      <c r="C4022" s="21">
        <v>0</v>
      </c>
      <c r="D4022" s="25">
        <v>647362.79999999993</v>
      </c>
      <c r="E4022" s="25">
        <v>259062.40999999997</v>
      </c>
      <c r="F4022" s="21">
        <v>0</v>
      </c>
      <c r="G4022" s="22">
        <f t="shared" si="62"/>
        <v>388300.38999999996</v>
      </c>
      <c r="H4022" s="21">
        <v>0</v>
      </c>
      <c r="I4022" s="21">
        <v>0</v>
      </c>
    </row>
    <row r="4023" spans="1:9" ht="15" x14ac:dyDescent="0.25">
      <c r="A4023" s="24" t="s">
        <v>4166</v>
      </c>
      <c r="B4023" s="20">
        <v>0</v>
      </c>
      <c r="C4023" s="21">
        <v>0</v>
      </c>
      <c r="D4023" s="25">
        <v>433528.2</v>
      </c>
      <c r="E4023" s="25">
        <v>116213.9</v>
      </c>
      <c r="F4023" s="21">
        <v>0</v>
      </c>
      <c r="G4023" s="22">
        <f t="shared" si="62"/>
        <v>317314.30000000005</v>
      </c>
      <c r="H4023" s="21">
        <v>0</v>
      </c>
      <c r="I4023" s="21">
        <v>0</v>
      </c>
    </row>
    <row r="4024" spans="1:9" ht="15" x14ac:dyDescent="0.25">
      <c r="A4024" s="24" t="s">
        <v>4205</v>
      </c>
      <c r="B4024" s="20">
        <v>0</v>
      </c>
      <c r="C4024" s="21">
        <v>0</v>
      </c>
      <c r="D4024" s="25">
        <v>394693.30000000005</v>
      </c>
      <c r="E4024" s="25">
        <v>101096.29999999999</v>
      </c>
      <c r="F4024" s="21">
        <v>0</v>
      </c>
      <c r="G4024" s="22">
        <f t="shared" si="62"/>
        <v>293597.00000000006</v>
      </c>
      <c r="H4024" s="21">
        <v>0</v>
      </c>
      <c r="I4024" s="21">
        <v>0</v>
      </c>
    </row>
    <row r="4025" spans="1:9" ht="15" x14ac:dyDescent="0.25">
      <c r="A4025" s="24" t="s">
        <v>4206</v>
      </c>
      <c r="B4025" s="20">
        <v>0</v>
      </c>
      <c r="C4025" s="21">
        <v>0</v>
      </c>
      <c r="D4025" s="25">
        <v>459742.49999999994</v>
      </c>
      <c r="E4025" s="25">
        <v>218035.30000000002</v>
      </c>
      <c r="F4025" s="21">
        <v>0</v>
      </c>
      <c r="G4025" s="22">
        <f t="shared" si="62"/>
        <v>241707.19999999992</v>
      </c>
      <c r="H4025" s="21">
        <v>0</v>
      </c>
      <c r="I4025" s="21">
        <v>0</v>
      </c>
    </row>
    <row r="4026" spans="1:9" ht="15" x14ac:dyDescent="0.25">
      <c r="A4026" s="24" t="s">
        <v>4207</v>
      </c>
      <c r="B4026" s="20">
        <v>0</v>
      </c>
      <c r="C4026" s="21">
        <v>0</v>
      </c>
      <c r="D4026" s="25">
        <v>476235.4</v>
      </c>
      <c r="E4026" s="25">
        <v>159083.29999999999</v>
      </c>
      <c r="F4026" s="21">
        <v>0</v>
      </c>
      <c r="G4026" s="22">
        <f t="shared" si="62"/>
        <v>317152.10000000003</v>
      </c>
      <c r="H4026" s="21">
        <v>0</v>
      </c>
      <c r="I4026" s="21">
        <v>0</v>
      </c>
    </row>
    <row r="4027" spans="1:9" ht="15" x14ac:dyDescent="0.25">
      <c r="A4027" s="24" t="s">
        <v>4208</v>
      </c>
      <c r="B4027" s="20">
        <v>0</v>
      </c>
      <c r="C4027" s="21">
        <v>0</v>
      </c>
      <c r="D4027" s="25">
        <v>685729.80000000016</v>
      </c>
      <c r="E4027" s="25">
        <v>190495.07</v>
      </c>
      <c r="F4027" s="21">
        <v>0</v>
      </c>
      <c r="G4027" s="22">
        <f t="shared" si="62"/>
        <v>495234.73000000016</v>
      </c>
      <c r="H4027" s="21">
        <v>0</v>
      </c>
      <c r="I4027" s="21">
        <v>0</v>
      </c>
    </row>
    <row r="4028" spans="1:9" ht="15" x14ac:dyDescent="0.25">
      <c r="A4028" s="24" t="s">
        <v>4209</v>
      </c>
      <c r="B4028" s="20">
        <v>0</v>
      </c>
      <c r="C4028" s="21">
        <v>0</v>
      </c>
      <c r="D4028" s="25">
        <v>3269.7</v>
      </c>
      <c r="E4028" s="25">
        <v>0</v>
      </c>
      <c r="F4028" s="21">
        <v>0</v>
      </c>
      <c r="G4028" s="22">
        <f t="shared" si="62"/>
        <v>3269.7</v>
      </c>
      <c r="H4028" s="21">
        <v>0</v>
      </c>
      <c r="I4028" s="21">
        <v>0</v>
      </c>
    </row>
    <row r="4029" spans="1:9" ht="15" x14ac:dyDescent="0.25">
      <c r="A4029" s="24" t="s">
        <v>4210</v>
      </c>
      <c r="B4029" s="20">
        <v>0</v>
      </c>
      <c r="C4029" s="21">
        <v>0</v>
      </c>
      <c r="D4029" s="25">
        <v>149706.9</v>
      </c>
      <c r="E4029" s="25">
        <v>99005.300000000017</v>
      </c>
      <c r="F4029" s="21">
        <v>0</v>
      </c>
      <c r="G4029" s="22">
        <f t="shared" si="62"/>
        <v>50701.599999999977</v>
      </c>
      <c r="H4029" s="21">
        <v>0</v>
      </c>
      <c r="I4029" s="21">
        <v>0</v>
      </c>
    </row>
    <row r="4030" spans="1:9" ht="15" x14ac:dyDescent="0.25">
      <c r="A4030" s="24" t="s">
        <v>4211</v>
      </c>
      <c r="B4030" s="20">
        <v>0</v>
      </c>
      <c r="C4030" s="21">
        <v>0</v>
      </c>
      <c r="D4030" s="25">
        <v>175637.70000000007</v>
      </c>
      <c r="E4030" s="25">
        <v>158982.50000000006</v>
      </c>
      <c r="F4030" s="21">
        <v>0</v>
      </c>
      <c r="G4030" s="22">
        <f t="shared" si="62"/>
        <v>16655.200000000012</v>
      </c>
      <c r="H4030" s="21">
        <v>0</v>
      </c>
      <c r="I4030" s="21">
        <v>0</v>
      </c>
    </row>
    <row r="4031" spans="1:9" ht="15" x14ac:dyDescent="0.25">
      <c r="A4031" s="24" t="s">
        <v>4212</v>
      </c>
      <c r="B4031" s="20">
        <v>0</v>
      </c>
      <c r="C4031" s="21">
        <v>0</v>
      </c>
      <c r="D4031" s="25">
        <v>159251.4</v>
      </c>
      <c r="E4031" s="25">
        <v>135780.5</v>
      </c>
      <c r="F4031" s="21">
        <v>0</v>
      </c>
      <c r="G4031" s="22">
        <f t="shared" si="62"/>
        <v>23470.899999999994</v>
      </c>
      <c r="H4031" s="21">
        <v>0</v>
      </c>
      <c r="I4031" s="21">
        <v>0</v>
      </c>
    </row>
    <row r="4032" spans="1:9" ht="15" x14ac:dyDescent="0.25">
      <c r="A4032" s="24" t="s">
        <v>4213</v>
      </c>
      <c r="B4032" s="20">
        <v>0</v>
      </c>
      <c r="C4032" s="21">
        <v>0</v>
      </c>
      <c r="D4032" s="25">
        <v>173709.9</v>
      </c>
      <c r="E4032" s="25">
        <v>140456.9</v>
      </c>
      <c r="F4032" s="21">
        <v>0</v>
      </c>
      <c r="G4032" s="22">
        <f t="shared" si="62"/>
        <v>33253</v>
      </c>
      <c r="H4032" s="21">
        <v>0</v>
      </c>
      <c r="I4032" s="21">
        <v>0</v>
      </c>
    </row>
    <row r="4033" spans="1:9" ht="15" x14ac:dyDescent="0.25">
      <c r="A4033" s="24" t="s">
        <v>4214</v>
      </c>
      <c r="B4033" s="20">
        <v>0</v>
      </c>
      <c r="C4033" s="21">
        <v>0</v>
      </c>
      <c r="D4033" s="25">
        <v>167555.50000000003</v>
      </c>
      <c r="E4033" s="25">
        <v>132911.50000000003</v>
      </c>
      <c r="F4033" s="21">
        <v>0</v>
      </c>
      <c r="G4033" s="22">
        <f t="shared" si="62"/>
        <v>34644</v>
      </c>
      <c r="H4033" s="21">
        <v>0</v>
      </c>
      <c r="I4033" s="21">
        <v>0</v>
      </c>
    </row>
    <row r="4034" spans="1:9" ht="15" x14ac:dyDescent="0.25">
      <c r="A4034" s="24" t="s">
        <v>4215</v>
      </c>
      <c r="B4034" s="20">
        <v>0</v>
      </c>
      <c r="C4034" s="21">
        <v>0</v>
      </c>
      <c r="D4034" s="25">
        <v>162993.60000000001</v>
      </c>
      <c r="E4034" s="25">
        <v>138434.19999999998</v>
      </c>
      <c r="F4034" s="21">
        <v>0</v>
      </c>
      <c r="G4034" s="22">
        <f t="shared" si="62"/>
        <v>24559.400000000023</v>
      </c>
      <c r="H4034" s="21">
        <v>0</v>
      </c>
      <c r="I4034" s="21">
        <v>0</v>
      </c>
    </row>
    <row r="4035" spans="1:9" ht="15" x14ac:dyDescent="0.25">
      <c r="A4035" s="24" t="s">
        <v>4216</v>
      </c>
      <c r="B4035" s="20">
        <v>0</v>
      </c>
      <c r="C4035" s="21">
        <v>0</v>
      </c>
      <c r="D4035" s="25">
        <v>160139.70000000001</v>
      </c>
      <c r="E4035" s="25">
        <v>125867.68</v>
      </c>
      <c r="F4035" s="21">
        <v>0</v>
      </c>
      <c r="G4035" s="22">
        <f t="shared" ref="G4035:G4098" si="63">D4035-E4035</f>
        <v>34272.020000000019</v>
      </c>
      <c r="H4035" s="21">
        <v>0</v>
      </c>
      <c r="I4035" s="21">
        <v>0</v>
      </c>
    </row>
    <row r="4036" spans="1:9" ht="15" x14ac:dyDescent="0.25">
      <c r="A4036" s="24" t="s">
        <v>4217</v>
      </c>
      <c r="B4036" s="20">
        <v>0</v>
      </c>
      <c r="C4036" s="21">
        <v>0</v>
      </c>
      <c r="D4036" s="25">
        <v>160839</v>
      </c>
      <c r="E4036" s="25">
        <v>139073.79999999999</v>
      </c>
      <c r="F4036" s="21">
        <v>0</v>
      </c>
      <c r="G4036" s="22">
        <f t="shared" si="63"/>
        <v>21765.200000000012</v>
      </c>
      <c r="H4036" s="21">
        <v>0</v>
      </c>
      <c r="I4036" s="21">
        <v>0</v>
      </c>
    </row>
    <row r="4037" spans="1:9" ht="15" x14ac:dyDescent="0.25">
      <c r="A4037" s="24" t="s">
        <v>4218</v>
      </c>
      <c r="B4037" s="20">
        <v>0</v>
      </c>
      <c r="C4037" s="21">
        <v>0</v>
      </c>
      <c r="D4037" s="25">
        <v>160082.99999999997</v>
      </c>
      <c r="E4037" s="25">
        <v>76715.299999999988</v>
      </c>
      <c r="F4037" s="21">
        <v>0</v>
      </c>
      <c r="G4037" s="22">
        <f t="shared" si="63"/>
        <v>83367.699999999983</v>
      </c>
      <c r="H4037" s="21">
        <v>0</v>
      </c>
      <c r="I4037" s="21">
        <v>0</v>
      </c>
    </row>
    <row r="4038" spans="1:9" ht="15" x14ac:dyDescent="0.25">
      <c r="A4038" s="24" t="s">
        <v>4219</v>
      </c>
      <c r="B4038" s="20">
        <v>0</v>
      </c>
      <c r="C4038" s="21">
        <v>0</v>
      </c>
      <c r="D4038" s="25">
        <v>165660.59999999998</v>
      </c>
      <c r="E4038" s="25">
        <v>131844.79999999999</v>
      </c>
      <c r="F4038" s="21">
        <v>0</v>
      </c>
      <c r="G4038" s="22">
        <f t="shared" si="63"/>
        <v>33815.799999999988</v>
      </c>
      <c r="H4038" s="21">
        <v>0</v>
      </c>
      <c r="I4038" s="21">
        <v>0</v>
      </c>
    </row>
    <row r="4039" spans="1:9" ht="15" x14ac:dyDescent="0.25">
      <c r="A4039" s="24" t="s">
        <v>4220</v>
      </c>
      <c r="B4039" s="20">
        <v>0</v>
      </c>
      <c r="C4039" s="21">
        <v>0</v>
      </c>
      <c r="D4039" s="25">
        <v>161746.19999999998</v>
      </c>
      <c r="E4039" s="25">
        <v>114500.50000000001</v>
      </c>
      <c r="F4039" s="21">
        <v>0</v>
      </c>
      <c r="G4039" s="22">
        <f t="shared" si="63"/>
        <v>47245.699999999968</v>
      </c>
      <c r="H4039" s="21">
        <v>0</v>
      </c>
      <c r="I4039" s="21">
        <v>0</v>
      </c>
    </row>
    <row r="4040" spans="1:9" ht="15" x14ac:dyDescent="0.25">
      <c r="A4040" s="24" t="s">
        <v>4221</v>
      </c>
      <c r="B4040" s="20">
        <v>0</v>
      </c>
      <c r="C4040" s="21">
        <v>0</v>
      </c>
      <c r="D4040" s="25">
        <v>173032.09999999998</v>
      </c>
      <c r="E4040" s="25">
        <v>96533.299999999988</v>
      </c>
      <c r="F4040" s="21">
        <v>0</v>
      </c>
      <c r="G4040" s="22">
        <f t="shared" si="63"/>
        <v>76498.799999999988</v>
      </c>
      <c r="H4040" s="21">
        <v>0</v>
      </c>
      <c r="I4040" s="21">
        <v>0</v>
      </c>
    </row>
    <row r="4041" spans="1:9" ht="15" x14ac:dyDescent="0.25">
      <c r="A4041" s="24" t="s">
        <v>4222</v>
      </c>
      <c r="B4041" s="20">
        <v>0</v>
      </c>
      <c r="C4041" s="21">
        <v>0</v>
      </c>
      <c r="D4041" s="25">
        <v>165866.40000000002</v>
      </c>
      <c r="E4041" s="25">
        <v>123470.1</v>
      </c>
      <c r="F4041" s="21">
        <v>0</v>
      </c>
      <c r="G4041" s="22">
        <f t="shared" si="63"/>
        <v>42396.300000000017</v>
      </c>
      <c r="H4041" s="21">
        <v>0</v>
      </c>
      <c r="I4041" s="21">
        <v>0</v>
      </c>
    </row>
    <row r="4042" spans="1:9" ht="15" x14ac:dyDescent="0.25">
      <c r="A4042" s="24" t="s">
        <v>4223</v>
      </c>
      <c r="B4042" s="20">
        <v>0</v>
      </c>
      <c r="C4042" s="21">
        <v>0</v>
      </c>
      <c r="D4042" s="25">
        <v>157985.1</v>
      </c>
      <c r="E4042" s="25">
        <v>120736.85</v>
      </c>
      <c r="F4042" s="21">
        <v>0</v>
      </c>
      <c r="G4042" s="22">
        <f t="shared" si="63"/>
        <v>37248.25</v>
      </c>
      <c r="H4042" s="21">
        <v>0</v>
      </c>
      <c r="I4042" s="21">
        <v>0</v>
      </c>
    </row>
    <row r="4043" spans="1:9" ht="15" x14ac:dyDescent="0.25">
      <c r="A4043" s="24" t="s">
        <v>4224</v>
      </c>
      <c r="B4043" s="20">
        <v>0</v>
      </c>
      <c r="C4043" s="21">
        <v>0</v>
      </c>
      <c r="D4043" s="25">
        <v>164994.20000000001</v>
      </c>
      <c r="E4043" s="25">
        <v>151775.10000000003</v>
      </c>
      <c r="F4043" s="21">
        <v>0</v>
      </c>
      <c r="G4043" s="22">
        <f t="shared" si="63"/>
        <v>13219.099999999977</v>
      </c>
      <c r="H4043" s="21">
        <v>0</v>
      </c>
      <c r="I4043" s="21">
        <v>0</v>
      </c>
    </row>
    <row r="4044" spans="1:9" ht="15" x14ac:dyDescent="0.25">
      <c r="A4044" s="24" t="s">
        <v>4225</v>
      </c>
      <c r="B4044" s="20">
        <v>0</v>
      </c>
      <c r="C4044" s="21">
        <v>0</v>
      </c>
      <c r="D4044" s="25">
        <v>171706.49999999997</v>
      </c>
      <c r="E4044" s="25">
        <v>131799.49999999997</v>
      </c>
      <c r="F4044" s="21">
        <v>0</v>
      </c>
      <c r="G4044" s="22">
        <f t="shared" si="63"/>
        <v>39907</v>
      </c>
      <c r="H4044" s="21">
        <v>0</v>
      </c>
      <c r="I4044" s="21">
        <v>0</v>
      </c>
    </row>
    <row r="4045" spans="1:9" ht="15" x14ac:dyDescent="0.25">
      <c r="A4045" s="24" t="s">
        <v>4226</v>
      </c>
      <c r="B4045" s="20">
        <v>0</v>
      </c>
      <c r="C4045" s="21">
        <v>0</v>
      </c>
      <c r="D4045" s="25">
        <v>166527.9</v>
      </c>
      <c r="E4045" s="25">
        <v>131320.1</v>
      </c>
      <c r="F4045" s="21">
        <v>0</v>
      </c>
      <c r="G4045" s="22">
        <f t="shared" si="63"/>
        <v>35207.799999999988</v>
      </c>
      <c r="H4045" s="21">
        <v>0</v>
      </c>
      <c r="I4045" s="21">
        <v>0</v>
      </c>
    </row>
    <row r="4046" spans="1:9" ht="15" x14ac:dyDescent="0.25">
      <c r="A4046" s="24" t="s">
        <v>4227</v>
      </c>
      <c r="B4046" s="20">
        <v>0</v>
      </c>
      <c r="C4046" s="21">
        <v>0</v>
      </c>
      <c r="D4046" s="25">
        <v>167529.60000000001</v>
      </c>
      <c r="E4046" s="25">
        <v>156550.30000000002</v>
      </c>
      <c r="F4046" s="21">
        <v>0</v>
      </c>
      <c r="G4046" s="22">
        <f t="shared" si="63"/>
        <v>10979.299999999988</v>
      </c>
      <c r="H4046" s="21">
        <v>0</v>
      </c>
      <c r="I4046" s="21">
        <v>0</v>
      </c>
    </row>
    <row r="4047" spans="1:9" ht="15" x14ac:dyDescent="0.25">
      <c r="A4047" s="24" t="s">
        <v>4228</v>
      </c>
      <c r="B4047" s="20">
        <v>0</v>
      </c>
      <c r="C4047" s="21">
        <v>0</v>
      </c>
      <c r="D4047" s="25">
        <v>157607.1</v>
      </c>
      <c r="E4047" s="25">
        <v>102886.90000000001</v>
      </c>
      <c r="F4047" s="21">
        <v>0</v>
      </c>
      <c r="G4047" s="22">
        <f t="shared" si="63"/>
        <v>54720.2</v>
      </c>
      <c r="H4047" s="21">
        <v>0</v>
      </c>
      <c r="I4047" s="21">
        <v>0</v>
      </c>
    </row>
    <row r="4048" spans="1:9" ht="15" x14ac:dyDescent="0.25">
      <c r="A4048" s="24" t="s">
        <v>4229</v>
      </c>
      <c r="B4048" s="20">
        <v>0</v>
      </c>
      <c r="C4048" s="21">
        <v>0</v>
      </c>
      <c r="D4048" s="25">
        <v>160615.29999999999</v>
      </c>
      <c r="E4048" s="25">
        <v>128369.40000000001</v>
      </c>
      <c r="F4048" s="21">
        <v>0</v>
      </c>
      <c r="G4048" s="22">
        <f t="shared" si="63"/>
        <v>32245.89999999998</v>
      </c>
      <c r="H4048" s="21">
        <v>0</v>
      </c>
      <c r="I4048" s="21">
        <v>0</v>
      </c>
    </row>
    <row r="4049" spans="1:9" ht="15" x14ac:dyDescent="0.25">
      <c r="A4049" s="24" t="s">
        <v>4230</v>
      </c>
      <c r="B4049" s="20">
        <v>0</v>
      </c>
      <c r="C4049" s="21">
        <v>0</v>
      </c>
      <c r="D4049" s="25">
        <v>201801.49999999997</v>
      </c>
      <c r="E4049" s="25">
        <v>150747.57</v>
      </c>
      <c r="F4049" s="21">
        <v>0</v>
      </c>
      <c r="G4049" s="22">
        <f t="shared" si="63"/>
        <v>51053.929999999964</v>
      </c>
      <c r="H4049" s="21">
        <v>0</v>
      </c>
      <c r="I4049" s="21">
        <v>0</v>
      </c>
    </row>
    <row r="4050" spans="1:9" ht="15" x14ac:dyDescent="0.25">
      <c r="A4050" s="24" t="s">
        <v>4231</v>
      </c>
      <c r="B4050" s="20">
        <v>0</v>
      </c>
      <c r="C4050" s="21">
        <v>0</v>
      </c>
      <c r="D4050" s="25">
        <v>790038.90000000026</v>
      </c>
      <c r="E4050" s="25">
        <v>586373.60000000009</v>
      </c>
      <c r="F4050" s="21">
        <v>0</v>
      </c>
      <c r="G4050" s="22">
        <f t="shared" si="63"/>
        <v>203665.30000000016</v>
      </c>
      <c r="H4050" s="21">
        <v>0</v>
      </c>
      <c r="I4050" s="21">
        <v>0</v>
      </c>
    </row>
    <row r="4051" spans="1:9" ht="15" x14ac:dyDescent="0.25">
      <c r="A4051" s="24" t="s">
        <v>4232</v>
      </c>
      <c r="B4051" s="20">
        <v>0</v>
      </c>
      <c r="C4051" s="21">
        <v>0</v>
      </c>
      <c r="D4051" s="25">
        <v>503312.1</v>
      </c>
      <c r="E4051" s="25">
        <v>323190</v>
      </c>
      <c r="F4051" s="21">
        <v>0</v>
      </c>
      <c r="G4051" s="22">
        <f t="shared" si="63"/>
        <v>180122.09999999998</v>
      </c>
      <c r="H4051" s="21">
        <v>0</v>
      </c>
      <c r="I4051" s="21">
        <v>0</v>
      </c>
    </row>
    <row r="4052" spans="1:9" ht="15" x14ac:dyDescent="0.25">
      <c r="A4052" s="24" t="s">
        <v>4233</v>
      </c>
      <c r="B4052" s="20">
        <v>0</v>
      </c>
      <c r="C4052" s="21">
        <v>0</v>
      </c>
      <c r="D4052" s="25">
        <v>146437.20000000004</v>
      </c>
      <c r="E4052" s="25">
        <v>84122.299999999988</v>
      </c>
      <c r="F4052" s="21">
        <v>0</v>
      </c>
      <c r="G4052" s="22">
        <f t="shared" si="63"/>
        <v>62314.900000000052</v>
      </c>
      <c r="H4052" s="21">
        <v>0</v>
      </c>
      <c r="I4052" s="21">
        <v>0</v>
      </c>
    </row>
    <row r="4053" spans="1:9" ht="15" x14ac:dyDescent="0.25">
      <c r="A4053" s="24" t="s">
        <v>4234</v>
      </c>
      <c r="B4053" s="20">
        <v>0</v>
      </c>
      <c r="C4053" s="21">
        <v>0</v>
      </c>
      <c r="D4053" s="25">
        <v>497145.60000000003</v>
      </c>
      <c r="E4053" s="25">
        <v>349291.05999999994</v>
      </c>
      <c r="F4053" s="21">
        <v>0</v>
      </c>
      <c r="G4053" s="22">
        <f t="shared" si="63"/>
        <v>147854.5400000001</v>
      </c>
      <c r="H4053" s="21">
        <v>0</v>
      </c>
      <c r="I4053" s="21">
        <v>0</v>
      </c>
    </row>
    <row r="4054" spans="1:9" ht="15" x14ac:dyDescent="0.25">
      <c r="A4054" s="24" t="s">
        <v>4235</v>
      </c>
      <c r="B4054" s="20">
        <v>0</v>
      </c>
      <c r="C4054" s="21">
        <v>0</v>
      </c>
      <c r="D4054" s="25">
        <v>216764.1</v>
      </c>
      <c r="E4054" s="25">
        <v>169028</v>
      </c>
      <c r="F4054" s="21">
        <v>0</v>
      </c>
      <c r="G4054" s="22">
        <f t="shared" si="63"/>
        <v>47736.100000000006</v>
      </c>
      <c r="H4054" s="21">
        <v>0</v>
      </c>
      <c r="I4054" s="21">
        <v>0</v>
      </c>
    </row>
    <row r="4055" spans="1:9" ht="15" x14ac:dyDescent="0.25">
      <c r="A4055" s="24" t="s">
        <v>4236</v>
      </c>
      <c r="B4055" s="20">
        <v>0</v>
      </c>
      <c r="C4055" s="21">
        <v>0</v>
      </c>
      <c r="D4055" s="25">
        <v>163468.19999999998</v>
      </c>
      <c r="E4055" s="25">
        <v>124045.6</v>
      </c>
      <c r="F4055" s="21">
        <v>0</v>
      </c>
      <c r="G4055" s="22">
        <f t="shared" si="63"/>
        <v>39422.599999999977</v>
      </c>
      <c r="H4055" s="21">
        <v>0</v>
      </c>
      <c r="I4055" s="21">
        <v>0</v>
      </c>
    </row>
    <row r="4056" spans="1:9" ht="15" x14ac:dyDescent="0.25">
      <c r="A4056" s="24" t="s">
        <v>4237</v>
      </c>
      <c r="B4056" s="20">
        <v>0</v>
      </c>
      <c r="C4056" s="21">
        <v>0</v>
      </c>
      <c r="D4056" s="25">
        <v>205518.6</v>
      </c>
      <c r="E4056" s="25">
        <v>149944.6</v>
      </c>
      <c r="F4056" s="21">
        <v>0</v>
      </c>
      <c r="G4056" s="22">
        <f t="shared" si="63"/>
        <v>55574</v>
      </c>
      <c r="H4056" s="21">
        <v>0</v>
      </c>
      <c r="I4056" s="21">
        <v>0</v>
      </c>
    </row>
    <row r="4057" spans="1:9" ht="15" x14ac:dyDescent="0.25">
      <c r="A4057" s="24" t="s">
        <v>4238</v>
      </c>
      <c r="B4057" s="20">
        <v>0</v>
      </c>
      <c r="C4057" s="21">
        <v>0</v>
      </c>
      <c r="D4057" s="25">
        <v>495488.30000000005</v>
      </c>
      <c r="E4057" s="25">
        <v>382433.8</v>
      </c>
      <c r="F4057" s="21">
        <v>0</v>
      </c>
      <c r="G4057" s="22">
        <f t="shared" si="63"/>
        <v>113054.50000000006</v>
      </c>
      <c r="H4057" s="21">
        <v>0</v>
      </c>
      <c r="I4057" s="21">
        <v>0</v>
      </c>
    </row>
    <row r="4058" spans="1:9" ht="15" x14ac:dyDescent="0.25">
      <c r="A4058" s="24" t="s">
        <v>4239</v>
      </c>
      <c r="B4058" s="20">
        <v>0</v>
      </c>
      <c r="C4058" s="21">
        <v>0</v>
      </c>
      <c r="D4058" s="25">
        <v>483974.19999999984</v>
      </c>
      <c r="E4058" s="25">
        <v>405973.79999999993</v>
      </c>
      <c r="F4058" s="21">
        <v>0</v>
      </c>
      <c r="G4058" s="22">
        <f t="shared" si="63"/>
        <v>78000.399999999907</v>
      </c>
      <c r="H4058" s="21">
        <v>0</v>
      </c>
      <c r="I4058" s="21">
        <v>0</v>
      </c>
    </row>
    <row r="4059" spans="1:9" ht="15" x14ac:dyDescent="0.25">
      <c r="A4059" s="24" t="s">
        <v>4240</v>
      </c>
      <c r="B4059" s="20">
        <v>0</v>
      </c>
      <c r="C4059" s="21">
        <v>0</v>
      </c>
      <c r="D4059" s="25">
        <v>500638.31999999983</v>
      </c>
      <c r="E4059" s="25">
        <v>343464.31999999995</v>
      </c>
      <c r="F4059" s="21">
        <v>0</v>
      </c>
      <c r="G4059" s="22">
        <f t="shared" si="63"/>
        <v>157173.99999999988</v>
      </c>
      <c r="H4059" s="21">
        <v>0</v>
      </c>
      <c r="I4059" s="21">
        <v>0</v>
      </c>
    </row>
    <row r="4060" spans="1:9" ht="15" x14ac:dyDescent="0.25">
      <c r="A4060" s="24" t="s">
        <v>4241</v>
      </c>
      <c r="B4060" s="20">
        <v>0</v>
      </c>
      <c r="C4060" s="21">
        <v>0</v>
      </c>
      <c r="D4060" s="25">
        <v>778178.20000000007</v>
      </c>
      <c r="E4060" s="25">
        <v>187773.15000000005</v>
      </c>
      <c r="F4060" s="21">
        <v>0</v>
      </c>
      <c r="G4060" s="22">
        <f t="shared" si="63"/>
        <v>590405.05000000005</v>
      </c>
      <c r="H4060" s="21">
        <v>0</v>
      </c>
      <c r="I4060" s="21">
        <v>0</v>
      </c>
    </row>
    <row r="4061" spans="1:9" ht="15" x14ac:dyDescent="0.25">
      <c r="A4061" s="24" t="s">
        <v>4242</v>
      </c>
      <c r="B4061" s="20">
        <v>0</v>
      </c>
      <c r="C4061" s="21">
        <v>0</v>
      </c>
      <c r="D4061" s="25">
        <v>185730.30000000002</v>
      </c>
      <c r="E4061" s="25">
        <v>149234.29999999999</v>
      </c>
      <c r="F4061" s="21">
        <v>0</v>
      </c>
      <c r="G4061" s="22">
        <f t="shared" si="63"/>
        <v>36496.000000000029</v>
      </c>
      <c r="H4061" s="21">
        <v>0</v>
      </c>
      <c r="I4061" s="21">
        <v>0</v>
      </c>
    </row>
    <row r="4062" spans="1:9" ht="15" x14ac:dyDescent="0.25">
      <c r="A4062" s="24" t="s">
        <v>4243</v>
      </c>
      <c r="B4062" s="20">
        <v>0</v>
      </c>
      <c r="C4062" s="21">
        <v>0</v>
      </c>
      <c r="D4062" s="25">
        <v>85919.4</v>
      </c>
      <c r="E4062" s="25">
        <v>51099.600000000006</v>
      </c>
      <c r="F4062" s="21">
        <v>0</v>
      </c>
      <c r="G4062" s="22">
        <f t="shared" si="63"/>
        <v>34819.799999999988</v>
      </c>
      <c r="H4062" s="21">
        <v>0</v>
      </c>
      <c r="I4062" s="21">
        <v>0</v>
      </c>
    </row>
    <row r="4063" spans="1:9" ht="15" x14ac:dyDescent="0.25">
      <c r="A4063" s="24" t="s">
        <v>4244</v>
      </c>
      <c r="B4063" s="20">
        <v>0</v>
      </c>
      <c r="C4063" s="21">
        <v>0</v>
      </c>
      <c r="D4063" s="25">
        <v>95860.800000000003</v>
      </c>
      <c r="E4063" s="25">
        <v>78712.600000000006</v>
      </c>
      <c r="F4063" s="21">
        <v>0</v>
      </c>
      <c r="G4063" s="22">
        <f t="shared" si="63"/>
        <v>17148.199999999997</v>
      </c>
      <c r="H4063" s="21">
        <v>0</v>
      </c>
      <c r="I4063" s="21">
        <v>0</v>
      </c>
    </row>
    <row r="4064" spans="1:9" ht="15" x14ac:dyDescent="0.25">
      <c r="A4064" s="24" t="s">
        <v>4245</v>
      </c>
      <c r="B4064" s="20">
        <v>0</v>
      </c>
      <c r="C4064" s="21">
        <v>0</v>
      </c>
      <c r="D4064" s="25">
        <v>98658.000000000015</v>
      </c>
      <c r="E4064" s="25">
        <v>67978.600000000006</v>
      </c>
      <c r="F4064" s="21">
        <v>0</v>
      </c>
      <c r="G4064" s="22">
        <f t="shared" si="63"/>
        <v>30679.400000000009</v>
      </c>
      <c r="H4064" s="21">
        <v>0</v>
      </c>
      <c r="I4064" s="21">
        <v>0</v>
      </c>
    </row>
    <row r="4065" spans="1:9" ht="15" x14ac:dyDescent="0.25">
      <c r="A4065" s="24" t="s">
        <v>4246</v>
      </c>
      <c r="B4065" s="20">
        <v>0</v>
      </c>
      <c r="C4065" s="21">
        <v>0</v>
      </c>
      <c r="D4065" s="25">
        <v>75524.399999999994</v>
      </c>
      <c r="E4065" s="25">
        <v>33316.5</v>
      </c>
      <c r="F4065" s="21">
        <v>0</v>
      </c>
      <c r="G4065" s="22">
        <f t="shared" si="63"/>
        <v>42207.899999999994</v>
      </c>
      <c r="H4065" s="21">
        <v>0</v>
      </c>
      <c r="I4065" s="21">
        <v>0</v>
      </c>
    </row>
    <row r="4066" spans="1:9" ht="15" x14ac:dyDescent="0.25">
      <c r="A4066" s="24" t="s">
        <v>4247</v>
      </c>
      <c r="B4066" s="20">
        <v>0</v>
      </c>
      <c r="C4066" s="21">
        <v>0</v>
      </c>
      <c r="D4066" s="25">
        <v>115203.06000000001</v>
      </c>
      <c r="E4066" s="25">
        <v>39991.550000000003</v>
      </c>
      <c r="F4066" s="21">
        <v>0</v>
      </c>
      <c r="G4066" s="22">
        <f t="shared" si="63"/>
        <v>75211.510000000009</v>
      </c>
      <c r="H4066" s="21">
        <v>0</v>
      </c>
      <c r="I4066" s="21">
        <v>0</v>
      </c>
    </row>
    <row r="4067" spans="1:9" ht="15" x14ac:dyDescent="0.25">
      <c r="A4067" s="24" t="s">
        <v>4248</v>
      </c>
      <c r="B4067" s="20">
        <v>0</v>
      </c>
      <c r="C4067" s="21">
        <v>0</v>
      </c>
      <c r="D4067" s="25">
        <v>99754.200000000012</v>
      </c>
      <c r="E4067" s="25">
        <v>71325.8</v>
      </c>
      <c r="F4067" s="21">
        <v>0</v>
      </c>
      <c r="G4067" s="22">
        <f t="shared" si="63"/>
        <v>28428.400000000009</v>
      </c>
      <c r="H4067" s="21">
        <v>0</v>
      </c>
      <c r="I4067" s="21">
        <v>0</v>
      </c>
    </row>
    <row r="4068" spans="1:9" ht="15" x14ac:dyDescent="0.25">
      <c r="A4068" s="24" t="s">
        <v>4249</v>
      </c>
      <c r="B4068" s="20">
        <v>0</v>
      </c>
      <c r="C4068" s="21">
        <v>0</v>
      </c>
      <c r="D4068" s="25">
        <v>59251.499999999993</v>
      </c>
      <c r="E4068" s="25">
        <v>56567.999999999993</v>
      </c>
      <c r="F4068" s="21">
        <v>0</v>
      </c>
      <c r="G4068" s="22">
        <f t="shared" si="63"/>
        <v>2683.5</v>
      </c>
      <c r="H4068" s="21">
        <v>0</v>
      </c>
      <c r="I4068" s="21">
        <v>0</v>
      </c>
    </row>
    <row r="4069" spans="1:9" ht="15" x14ac:dyDescent="0.25">
      <c r="A4069" s="24" t="s">
        <v>4250</v>
      </c>
      <c r="B4069" s="20">
        <v>0</v>
      </c>
      <c r="C4069" s="21">
        <v>0</v>
      </c>
      <c r="D4069" s="25">
        <v>56672.2</v>
      </c>
      <c r="E4069" s="25">
        <v>53895.7</v>
      </c>
      <c r="F4069" s="21">
        <v>0</v>
      </c>
      <c r="G4069" s="22">
        <f t="shared" si="63"/>
        <v>2776.5</v>
      </c>
      <c r="H4069" s="21">
        <v>0</v>
      </c>
      <c r="I4069" s="21">
        <v>0</v>
      </c>
    </row>
    <row r="4070" spans="1:9" ht="15" x14ac:dyDescent="0.25">
      <c r="A4070" s="24" t="s">
        <v>4251</v>
      </c>
      <c r="B4070" s="20">
        <v>0</v>
      </c>
      <c r="C4070" s="21">
        <v>0</v>
      </c>
      <c r="D4070" s="25">
        <v>73456.600000000006</v>
      </c>
      <c r="E4070" s="25">
        <v>57222.6</v>
      </c>
      <c r="F4070" s="21">
        <v>0</v>
      </c>
      <c r="G4070" s="22">
        <f t="shared" si="63"/>
        <v>16234.000000000007</v>
      </c>
      <c r="H4070" s="21">
        <v>0</v>
      </c>
      <c r="I4070" s="21">
        <v>0</v>
      </c>
    </row>
    <row r="4071" spans="1:9" ht="15" x14ac:dyDescent="0.25">
      <c r="A4071" s="24" t="s">
        <v>4252</v>
      </c>
      <c r="B4071" s="20">
        <v>0</v>
      </c>
      <c r="C4071" s="21">
        <v>0</v>
      </c>
      <c r="D4071" s="25">
        <v>164916.9</v>
      </c>
      <c r="E4071" s="25">
        <v>141213.80000000002</v>
      </c>
      <c r="F4071" s="21">
        <v>0</v>
      </c>
      <c r="G4071" s="22">
        <f t="shared" si="63"/>
        <v>23703.099999999977</v>
      </c>
      <c r="H4071" s="21">
        <v>0</v>
      </c>
      <c r="I4071" s="21">
        <v>0</v>
      </c>
    </row>
    <row r="4072" spans="1:9" ht="15" x14ac:dyDescent="0.25">
      <c r="A4072" s="24" t="s">
        <v>4253</v>
      </c>
      <c r="B4072" s="20">
        <v>0</v>
      </c>
      <c r="C4072" s="21">
        <v>0</v>
      </c>
      <c r="D4072" s="25">
        <v>7786.8</v>
      </c>
      <c r="E4072" s="25">
        <v>0</v>
      </c>
      <c r="F4072" s="21">
        <v>0</v>
      </c>
      <c r="G4072" s="22">
        <f t="shared" si="63"/>
        <v>7786.8</v>
      </c>
      <c r="H4072" s="21">
        <v>0</v>
      </c>
      <c r="I4072" s="21">
        <v>0</v>
      </c>
    </row>
    <row r="4073" spans="1:9" ht="15" x14ac:dyDescent="0.25">
      <c r="A4073" s="24" t="s">
        <v>4254</v>
      </c>
      <c r="B4073" s="20">
        <v>0</v>
      </c>
      <c r="C4073" s="21">
        <v>0</v>
      </c>
      <c r="D4073" s="25">
        <v>160064.1</v>
      </c>
      <c r="E4073" s="25">
        <v>117692.5</v>
      </c>
      <c r="F4073" s="21">
        <v>0</v>
      </c>
      <c r="G4073" s="22">
        <f t="shared" si="63"/>
        <v>42371.600000000006</v>
      </c>
      <c r="H4073" s="21">
        <v>0</v>
      </c>
      <c r="I4073" s="21">
        <v>0</v>
      </c>
    </row>
    <row r="4074" spans="1:9" ht="15" x14ac:dyDescent="0.25">
      <c r="A4074" s="24" t="s">
        <v>4255</v>
      </c>
      <c r="B4074" s="20">
        <v>0</v>
      </c>
      <c r="C4074" s="21">
        <v>0</v>
      </c>
      <c r="D4074" s="25">
        <v>42090.299999999996</v>
      </c>
      <c r="E4074" s="25">
        <v>726</v>
      </c>
      <c r="F4074" s="21">
        <v>0</v>
      </c>
      <c r="G4074" s="22">
        <f t="shared" si="63"/>
        <v>41364.299999999996</v>
      </c>
      <c r="H4074" s="21">
        <v>0</v>
      </c>
      <c r="I4074" s="21">
        <v>0</v>
      </c>
    </row>
    <row r="4075" spans="1:9" ht="15" x14ac:dyDescent="0.25">
      <c r="A4075" s="24" t="s">
        <v>4256</v>
      </c>
      <c r="B4075" s="20">
        <v>0</v>
      </c>
      <c r="C4075" s="21">
        <v>0</v>
      </c>
      <c r="D4075" s="25">
        <v>54148.500000000007</v>
      </c>
      <c r="E4075" s="25">
        <v>8575.5</v>
      </c>
      <c r="F4075" s="21">
        <v>0</v>
      </c>
      <c r="G4075" s="22">
        <f t="shared" si="63"/>
        <v>45573.000000000007</v>
      </c>
      <c r="H4075" s="21">
        <v>0</v>
      </c>
      <c r="I4075" s="21">
        <v>0</v>
      </c>
    </row>
    <row r="4076" spans="1:9" ht="15" x14ac:dyDescent="0.25">
      <c r="A4076" s="24" t="s">
        <v>4257</v>
      </c>
      <c r="B4076" s="20">
        <v>0</v>
      </c>
      <c r="C4076" s="21">
        <v>0</v>
      </c>
      <c r="D4076" s="25">
        <v>59724</v>
      </c>
      <c r="E4076" s="25">
        <v>4520.1000000000004</v>
      </c>
      <c r="F4076" s="21">
        <v>0</v>
      </c>
      <c r="G4076" s="22">
        <f t="shared" si="63"/>
        <v>55203.9</v>
      </c>
      <c r="H4076" s="21">
        <v>0</v>
      </c>
      <c r="I4076" s="21">
        <v>0</v>
      </c>
    </row>
    <row r="4077" spans="1:9" ht="15" x14ac:dyDescent="0.25">
      <c r="A4077" s="24" t="s">
        <v>4258</v>
      </c>
      <c r="B4077" s="20">
        <v>0</v>
      </c>
      <c r="C4077" s="21">
        <v>0</v>
      </c>
      <c r="D4077" s="25">
        <v>55906.2</v>
      </c>
      <c r="E4077" s="25">
        <v>15760.8</v>
      </c>
      <c r="F4077" s="21">
        <v>0</v>
      </c>
      <c r="G4077" s="22">
        <f t="shared" si="63"/>
        <v>40145.399999999994</v>
      </c>
      <c r="H4077" s="21">
        <v>0</v>
      </c>
      <c r="I4077" s="21">
        <v>0</v>
      </c>
    </row>
    <row r="4078" spans="1:9" ht="15" x14ac:dyDescent="0.25">
      <c r="A4078" s="24" t="s">
        <v>4259</v>
      </c>
      <c r="B4078" s="20">
        <v>0</v>
      </c>
      <c r="C4078" s="21">
        <v>0</v>
      </c>
      <c r="D4078" s="25">
        <v>87783</v>
      </c>
      <c r="E4078" s="25">
        <v>31413.599999999999</v>
      </c>
      <c r="F4078" s="21">
        <v>0</v>
      </c>
      <c r="G4078" s="22">
        <f t="shared" si="63"/>
        <v>56369.4</v>
      </c>
      <c r="H4078" s="21">
        <v>0</v>
      </c>
      <c r="I4078" s="21">
        <v>0</v>
      </c>
    </row>
    <row r="4079" spans="1:9" ht="15" x14ac:dyDescent="0.25">
      <c r="A4079" s="24" t="s">
        <v>2112</v>
      </c>
      <c r="B4079" s="20">
        <v>0</v>
      </c>
      <c r="C4079" s="21">
        <v>0</v>
      </c>
      <c r="D4079" s="25">
        <v>71158.5</v>
      </c>
      <c r="E4079" s="25">
        <v>43618.600000000006</v>
      </c>
      <c r="F4079" s="21">
        <v>0</v>
      </c>
      <c r="G4079" s="22">
        <f t="shared" si="63"/>
        <v>27539.899999999994</v>
      </c>
      <c r="H4079" s="21">
        <v>0</v>
      </c>
      <c r="I4079" s="21">
        <v>0</v>
      </c>
    </row>
    <row r="4080" spans="1:9" ht="15" x14ac:dyDescent="0.25">
      <c r="A4080" s="24" t="s">
        <v>4260</v>
      </c>
      <c r="B4080" s="20">
        <v>0</v>
      </c>
      <c r="C4080" s="21">
        <v>0</v>
      </c>
      <c r="D4080" s="25">
        <v>160542.5</v>
      </c>
      <c r="E4080" s="25">
        <v>134748.20000000001</v>
      </c>
      <c r="F4080" s="21">
        <v>0</v>
      </c>
      <c r="G4080" s="22">
        <f t="shared" si="63"/>
        <v>25794.299999999988</v>
      </c>
      <c r="H4080" s="21">
        <v>0</v>
      </c>
      <c r="I4080" s="21">
        <v>0</v>
      </c>
    </row>
    <row r="4081" spans="1:9" ht="15" x14ac:dyDescent="0.25">
      <c r="A4081" s="24" t="s">
        <v>4261</v>
      </c>
      <c r="B4081" s="20">
        <v>0</v>
      </c>
      <c r="C4081" s="21">
        <v>0</v>
      </c>
      <c r="D4081" s="25">
        <v>106992.9</v>
      </c>
      <c r="E4081" s="25">
        <v>25716.95</v>
      </c>
      <c r="F4081" s="21">
        <v>0</v>
      </c>
      <c r="G4081" s="22">
        <f t="shared" si="63"/>
        <v>81275.95</v>
      </c>
      <c r="H4081" s="21">
        <v>0</v>
      </c>
      <c r="I4081" s="21">
        <v>0</v>
      </c>
    </row>
    <row r="4082" spans="1:9" ht="15" x14ac:dyDescent="0.25">
      <c r="A4082" s="24" t="s">
        <v>4262</v>
      </c>
      <c r="B4082" s="20">
        <v>0</v>
      </c>
      <c r="C4082" s="21">
        <v>0</v>
      </c>
      <c r="D4082" s="25">
        <v>164089.80000000002</v>
      </c>
      <c r="E4082" s="25">
        <v>140826.6</v>
      </c>
      <c r="F4082" s="21">
        <v>0</v>
      </c>
      <c r="G4082" s="22">
        <f t="shared" si="63"/>
        <v>23263.200000000012</v>
      </c>
      <c r="H4082" s="21">
        <v>0</v>
      </c>
      <c r="I4082" s="21">
        <v>0</v>
      </c>
    </row>
    <row r="4083" spans="1:9" ht="15" x14ac:dyDescent="0.25">
      <c r="A4083" s="24" t="s">
        <v>4263</v>
      </c>
      <c r="B4083" s="20">
        <v>0</v>
      </c>
      <c r="C4083" s="21">
        <v>0</v>
      </c>
      <c r="D4083" s="25">
        <v>169665.3</v>
      </c>
      <c r="E4083" s="25">
        <v>118173.29999999999</v>
      </c>
      <c r="F4083" s="21">
        <v>0</v>
      </c>
      <c r="G4083" s="22">
        <f t="shared" si="63"/>
        <v>51492</v>
      </c>
      <c r="H4083" s="21">
        <v>0</v>
      </c>
      <c r="I4083" s="21">
        <v>0</v>
      </c>
    </row>
    <row r="4084" spans="1:9" ht="15" x14ac:dyDescent="0.25">
      <c r="A4084" s="24" t="s">
        <v>4264</v>
      </c>
      <c r="B4084" s="20">
        <v>0</v>
      </c>
      <c r="C4084" s="21">
        <v>0</v>
      </c>
      <c r="D4084" s="25">
        <v>199635.30000000005</v>
      </c>
      <c r="E4084" s="25">
        <v>130070.59999999999</v>
      </c>
      <c r="F4084" s="21">
        <v>0</v>
      </c>
      <c r="G4084" s="22">
        <f t="shared" si="63"/>
        <v>69564.700000000055</v>
      </c>
      <c r="H4084" s="21">
        <v>0</v>
      </c>
      <c r="I4084" s="21">
        <v>0</v>
      </c>
    </row>
    <row r="4085" spans="1:9" ht="15" x14ac:dyDescent="0.25">
      <c r="A4085" s="24" t="s">
        <v>4265</v>
      </c>
      <c r="B4085" s="20">
        <v>0</v>
      </c>
      <c r="C4085" s="21">
        <v>0</v>
      </c>
      <c r="D4085" s="25">
        <v>222282.89999999997</v>
      </c>
      <c r="E4085" s="25">
        <v>161855.90000000002</v>
      </c>
      <c r="F4085" s="21">
        <v>0</v>
      </c>
      <c r="G4085" s="22">
        <f t="shared" si="63"/>
        <v>60426.999999999942</v>
      </c>
      <c r="H4085" s="21">
        <v>0</v>
      </c>
      <c r="I4085" s="21">
        <v>0</v>
      </c>
    </row>
    <row r="4086" spans="1:9" ht="15" x14ac:dyDescent="0.25">
      <c r="A4086" s="24" t="s">
        <v>4266</v>
      </c>
      <c r="B4086" s="20">
        <v>0</v>
      </c>
      <c r="C4086" s="21">
        <v>0</v>
      </c>
      <c r="D4086" s="25">
        <v>267262.2</v>
      </c>
      <c r="E4086" s="25">
        <v>232212.80000000002</v>
      </c>
      <c r="F4086" s="21">
        <v>0</v>
      </c>
      <c r="G4086" s="22">
        <f t="shared" si="63"/>
        <v>35049.399999999994</v>
      </c>
      <c r="H4086" s="21">
        <v>0</v>
      </c>
      <c r="I4086" s="21">
        <v>0</v>
      </c>
    </row>
    <row r="4087" spans="1:9" ht="15" x14ac:dyDescent="0.25">
      <c r="A4087" s="24" t="s">
        <v>4267</v>
      </c>
      <c r="B4087" s="20">
        <v>0</v>
      </c>
      <c r="C4087" s="21">
        <v>0</v>
      </c>
      <c r="D4087" s="25">
        <v>426799.8000000001</v>
      </c>
      <c r="E4087" s="25">
        <v>354809.90000000008</v>
      </c>
      <c r="F4087" s="21">
        <v>0</v>
      </c>
      <c r="G4087" s="22">
        <f t="shared" si="63"/>
        <v>71989.900000000023</v>
      </c>
      <c r="H4087" s="21">
        <v>0</v>
      </c>
      <c r="I4087" s="21">
        <v>0</v>
      </c>
    </row>
    <row r="4088" spans="1:9" ht="15" x14ac:dyDescent="0.25">
      <c r="A4088" s="24" t="s">
        <v>4268</v>
      </c>
      <c r="B4088" s="20">
        <v>0</v>
      </c>
      <c r="C4088" s="21">
        <v>0</v>
      </c>
      <c r="D4088" s="25">
        <v>148235.39999999997</v>
      </c>
      <c r="E4088" s="25">
        <v>76036.699999999983</v>
      </c>
      <c r="F4088" s="21">
        <v>0</v>
      </c>
      <c r="G4088" s="22">
        <f t="shared" si="63"/>
        <v>72198.699999999983</v>
      </c>
      <c r="H4088" s="21">
        <v>0</v>
      </c>
      <c r="I4088" s="21">
        <v>0</v>
      </c>
    </row>
    <row r="4089" spans="1:9" ht="15" x14ac:dyDescent="0.25">
      <c r="A4089" s="24" t="s">
        <v>4269</v>
      </c>
      <c r="B4089" s="20">
        <v>0</v>
      </c>
      <c r="C4089" s="21">
        <v>0</v>
      </c>
      <c r="D4089" s="25">
        <v>165941.4</v>
      </c>
      <c r="E4089" s="25">
        <v>75062.5</v>
      </c>
      <c r="F4089" s="21">
        <v>0</v>
      </c>
      <c r="G4089" s="22">
        <f t="shared" si="63"/>
        <v>90878.9</v>
      </c>
      <c r="H4089" s="21">
        <v>0</v>
      </c>
      <c r="I4089" s="21">
        <v>0</v>
      </c>
    </row>
    <row r="4090" spans="1:9" ht="15" x14ac:dyDescent="0.25">
      <c r="A4090" s="24" t="s">
        <v>4270</v>
      </c>
      <c r="B4090" s="20">
        <v>0</v>
      </c>
      <c r="C4090" s="21">
        <v>0</v>
      </c>
      <c r="D4090" s="25">
        <v>69514.2</v>
      </c>
      <c r="E4090" s="25">
        <v>6648.4</v>
      </c>
      <c r="F4090" s="21">
        <v>0</v>
      </c>
      <c r="G4090" s="22">
        <f t="shared" si="63"/>
        <v>62865.799999999996</v>
      </c>
      <c r="H4090" s="21">
        <v>0</v>
      </c>
      <c r="I4090" s="21">
        <v>0</v>
      </c>
    </row>
    <row r="4091" spans="1:9" ht="15" x14ac:dyDescent="0.25">
      <c r="A4091" s="24" t="s">
        <v>4271</v>
      </c>
      <c r="B4091" s="20">
        <v>0</v>
      </c>
      <c r="C4091" s="21">
        <v>0</v>
      </c>
      <c r="D4091" s="25">
        <v>70515.900000000009</v>
      </c>
      <c r="E4091" s="25">
        <v>5720</v>
      </c>
      <c r="F4091" s="21">
        <v>0</v>
      </c>
      <c r="G4091" s="22">
        <f t="shared" si="63"/>
        <v>64795.900000000009</v>
      </c>
      <c r="H4091" s="21">
        <v>0</v>
      </c>
      <c r="I4091" s="21">
        <v>0</v>
      </c>
    </row>
    <row r="4092" spans="1:9" ht="15" x14ac:dyDescent="0.25">
      <c r="A4092" s="24" t="s">
        <v>4272</v>
      </c>
      <c r="B4092" s="20">
        <v>0</v>
      </c>
      <c r="C4092" s="21">
        <v>0</v>
      </c>
      <c r="D4092" s="25">
        <v>54337.5</v>
      </c>
      <c r="E4092" s="25">
        <v>23530</v>
      </c>
      <c r="F4092" s="21">
        <v>0</v>
      </c>
      <c r="G4092" s="22">
        <f t="shared" si="63"/>
        <v>30807.5</v>
      </c>
      <c r="H4092" s="21">
        <v>0</v>
      </c>
      <c r="I4092" s="21">
        <v>0</v>
      </c>
    </row>
    <row r="4093" spans="1:9" ht="15" x14ac:dyDescent="0.25">
      <c r="A4093" s="24" t="s">
        <v>4273</v>
      </c>
      <c r="B4093" s="20">
        <v>0</v>
      </c>
      <c r="C4093" s="21">
        <v>0</v>
      </c>
      <c r="D4093" s="25">
        <v>91929.600000000006</v>
      </c>
      <c r="E4093" s="25">
        <v>0</v>
      </c>
      <c r="F4093" s="21">
        <v>0</v>
      </c>
      <c r="G4093" s="22">
        <f t="shared" si="63"/>
        <v>91929.600000000006</v>
      </c>
      <c r="H4093" s="21">
        <v>0</v>
      </c>
      <c r="I4093" s="21">
        <v>0</v>
      </c>
    </row>
    <row r="4094" spans="1:9" ht="15" x14ac:dyDescent="0.25">
      <c r="A4094" s="24" t="s">
        <v>3512</v>
      </c>
      <c r="B4094" s="20">
        <v>0</v>
      </c>
      <c r="C4094" s="21">
        <v>0</v>
      </c>
      <c r="D4094" s="25">
        <v>52523.1</v>
      </c>
      <c r="E4094" s="25">
        <v>4716</v>
      </c>
      <c r="F4094" s="21">
        <v>0</v>
      </c>
      <c r="G4094" s="22">
        <f t="shared" si="63"/>
        <v>47807.1</v>
      </c>
      <c r="H4094" s="21">
        <v>0</v>
      </c>
      <c r="I4094" s="21">
        <v>0</v>
      </c>
    </row>
    <row r="4095" spans="1:9" ht="15" x14ac:dyDescent="0.25">
      <c r="A4095" s="24" t="s">
        <v>3513</v>
      </c>
      <c r="B4095" s="20">
        <v>0</v>
      </c>
      <c r="C4095" s="21">
        <v>0</v>
      </c>
      <c r="D4095" s="25">
        <v>136287.9</v>
      </c>
      <c r="E4095" s="25">
        <v>20005.2</v>
      </c>
      <c r="F4095" s="21">
        <v>0</v>
      </c>
      <c r="G4095" s="22">
        <f t="shared" si="63"/>
        <v>116282.7</v>
      </c>
      <c r="H4095" s="21">
        <v>0</v>
      </c>
      <c r="I4095" s="21">
        <v>0</v>
      </c>
    </row>
    <row r="4096" spans="1:9" ht="15" x14ac:dyDescent="0.25">
      <c r="A4096" s="24" t="s">
        <v>3514</v>
      </c>
      <c r="B4096" s="20">
        <v>0</v>
      </c>
      <c r="C4096" s="21">
        <v>0</v>
      </c>
      <c r="D4096" s="25">
        <v>61349.399999999994</v>
      </c>
      <c r="E4096" s="25">
        <v>0</v>
      </c>
      <c r="F4096" s="21">
        <v>0</v>
      </c>
      <c r="G4096" s="22">
        <f t="shared" si="63"/>
        <v>61349.399999999994</v>
      </c>
      <c r="H4096" s="21">
        <v>0</v>
      </c>
      <c r="I4096" s="21">
        <v>0</v>
      </c>
    </row>
    <row r="4097" spans="1:9" ht="15" x14ac:dyDescent="0.25">
      <c r="A4097" s="24" t="s">
        <v>4087</v>
      </c>
      <c r="B4097" s="20">
        <v>0</v>
      </c>
      <c r="C4097" s="21">
        <v>0</v>
      </c>
      <c r="D4097" s="25">
        <v>114968.7</v>
      </c>
      <c r="E4097" s="25">
        <v>15434.5</v>
      </c>
      <c r="F4097" s="21">
        <v>0</v>
      </c>
      <c r="G4097" s="22">
        <f t="shared" si="63"/>
        <v>99534.2</v>
      </c>
      <c r="H4097" s="21">
        <v>0</v>
      </c>
      <c r="I4097" s="21">
        <v>0</v>
      </c>
    </row>
    <row r="4098" spans="1:9" ht="15" x14ac:dyDescent="0.25">
      <c r="A4098" s="24" t="s">
        <v>4088</v>
      </c>
      <c r="B4098" s="20">
        <v>0</v>
      </c>
      <c r="C4098" s="21">
        <v>0</v>
      </c>
      <c r="D4098" s="25">
        <v>108145.8</v>
      </c>
      <c r="E4098" s="25">
        <v>40105.800000000003</v>
      </c>
      <c r="F4098" s="21">
        <v>0</v>
      </c>
      <c r="G4098" s="22">
        <f t="shared" si="63"/>
        <v>68040</v>
      </c>
      <c r="H4098" s="21">
        <v>0</v>
      </c>
      <c r="I4098" s="21">
        <v>0</v>
      </c>
    </row>
    <row r="4099" spans="1:9" ht="15" x14ac:dyDescent="0.25">
      <c r="A4099" s="24" t="s">
        <v>4089</v>
      </c>
      <c r="B4099" s="20">
        <v>0</v>
      </c>
      <c r="C4099" s="21">
        <v>0</v>
      </c>
      <c r="D4099" s="25">
        <v>64071</v>
      </c>
      <c r="E4099" s="25">
        <v>6069</v>
      </c>
      <c r="F4099" s="21">
        <v>0</v>
      </c>
      <c r="G4099" s="22">
        <f t="shared" ref="G4099:G4162" si="64">D4099-E4099</f>
        <v>58002</v>
      </c>
      <c r="H4099" s="21">
        <v>0</v>
      </c>
      <c r="I4099" s="21">
        <v>0</v>
      </c>
    </row>
    <row r="4100" spans="1:9" ht="15" x14ac:dyDescent="0.25">
      <c r="A4100" s="24" t="s">
        <v>4084</v>
      </c>
      <c r="B4100" s="20">
        <v>0</v>
      </c>
      <c r="C4100" s="21">
        <v>0</v>
      </c>
      <c r="D4100" s="25">
        <v>28028.7</v>
      </c>
      <c r="E4100" s="25">
        <v>9235.7000000000007</v>
      </c>
      <c r="F4100" s="21">
        <v>0</v>
      </c>
      <c r="G4100" s="22">
        <f t="shared" si="64"/>
        <v>18793</v>
      </c>
      <c r="H4100" s="21">
        <v>0</v>
      </c>
      <c r="I4100" s="21">
        <v>0</v>
      </c>
    </row>
    <row r="4101" spans="1:9" ht="15" x14ac:dyDescent="0.25">
      <c r="A4101" s="24" t="s">
        <v>3610</v>
      </c>
      <c r="B4101" s="20">
        <v>0</v>
      </c>
      <c r="C4101" s="21">
        <v>0</v>
      </c>
      <c r="D4101" s="25">
        <v>68172.299999999988</v>
      </c>
      <c r="E4101" s="25">
        <v>2379</v>
      </c>
      <c r="F4101" s="21">
        <v>0</v>
      </c>
      <c r="G4101" s="22">
        <f t="shared" si="64"/>
        <v>65793.299999999988</v>
      </c>
      <c r="H4101" s="21">
        <v>0</v>
      </c>
      <c r="I4101" s="21">
        <v>0</v>
      </c>
    </row>
    <row r="4102" spans="1:9" ht="15" x14ac:dyDescent="0.25">
      <c r="A4102" s="24" t="s">
        <v>4092</v>
      </c>
      <c r="B4102" s="20">
        <v>0</v>
      </c>
      <c r="C4102" s="21">
        <v>0</v>
      </c>
      <c r="D4102" s="25">
        <v>44811.9</v>
      </c>
      <c r="E4102" s="25">
        <v>8100</v>
      </c>
      <c r="F4102" s="21">
        <v>0</v>
      </c>
      <c r="G4102" s="22">
        <f t="shared" si="64"/>
        <v>36711.9</v>
      </c>
      <c r="H4102" s="21">
        <v>0</v>
      </c>
      <c r="I4102" s="21">
        <v>0</v>
      </c>
    </row>
    <row r="4103" spans="1:9" ht="15" x14ac:dyDescent="0.25">
      <c r="A4103" s="24" t="s">
        <v>3612</v>
      </c>
      <c r="B4103" s="20">
        <v>0</v>
      </c>
      <c r="C4103" s="21">
        <v>0</v>
      </c>
      <c r="D4103" s="25">
        <v>65660.800000000003</v>
      </c>
      <c r="E4103" s="25">
        <v>23255.4</v>
      </c>
      <c r="F4103" s="21">
        <v>0</v>
      </c>
      <c r="G4103" s="22">
        <f t="shared" si="64"/>
        <v>42405.4</v>
      </c>
      <c r="H4103" s="21">
        <v>0</v>
      </c>
      <c r="I4103" s="21">
        <v>0</v>
      </c>
    </row>
    <row r="4104" spans="1:9" ht="15" x14ac:dyDescent="0.25">
      <c r="A4104" s="24" t="s">
        <v>4274</v>
      </c>
      <c r="B4104" s="20">
        <v>0</v>
      </c>
      <c r="C4104" s="21">
        <v>0</v>
      </c>
      <c r="D4104" s="25">
        <v>70412.100000000006</v>
      </c>
      <c r="E4104" s="25">
        <v>32705.5</v>
      </c>
      <c r="F4104" s="21">
        <v>0</v>
      </c>
      <c r="G4104" s="22">
        <f t="shared" si="64"/>
        <v>37706.600000000006</v>
      </c>
      <c r="H4104" s="21">
        <v>0</v>
      </c>
      <c r="I4104" s="21">
        <v>0</v>
      </c>
    </row>
    <row r="4105" spans="1:9" ht="15" x14ac:dyDescent="0.25">
      <c r="A4105" s="24" t="s">
        <v>4275</v>
      </c>
      <c r="B4105" s="20">
        <v>0</v>
      </c>
      <c r="C4105" s="21">
        <v>0</v>
      </c>
      <c r="D4105" s="25">
        <v>187982.99999999997</v>
      </c>
      <c r="E4105" s="25">
        <v>51242.5</v>
      </c>
      <c r="F4105" s="21">
        <v>0</v>
      </c>
      <c r="G4105" s="22">
        <f t="shared" si="64"/>
        <v>136740.49999999997</v>
      </c>
      <c r="H4105" s="21">
        <v>0</v>
      </c>
      <c r="I4105" s="21">
        <v>0</v>
      </c>
    </row>
    <row r="4106" spans="1:9" ht="15" x14ac:dyDescent="0.25">
      <c r="A4106" s="24" t="s">
        <v>4276</v>
      </c>
      <c r="B4106" s="20">
        <v>0</v>
      </c>
      <c r="C4106" s="21">
        <v>0</v>
      </c>
      <c r="D4106" s="25">
        <v>189185.30000000002</v>
      </c>
      <c r="E4106" s="25">
        <v>53162.799999999996</v>
      </c>
      <c r="F4106" s="21">
        <v>0</v>
      </c>
      <c r="G4106" s="22">
        <f t="shared" si="64"/>
        <v>136022.50000000003</v>
      </c>
      <c r="H4106" s="21">
        <v>0</v>
      </c>
      <c r="I4106" s="21">
        <v>0</v>
      </c>
    </row>
    <row r="4107" spans="1:9" ht="15" x14ac:dyDescent="0.25">
      <c r="A4107" s="24" t="s">
        <v>4277</v>
      </c>
      <c r="B4107" s="20">
        <v>0</v>
      </c>
      <c r="C4107" s="21">
        <v>0</v>
      </c>
      <c r="D4107" s="25">
        <v>95545.599999999991</v>
      </c>
      <c r="E4107" s="25">
        <v>43588.4</v>
      </c>
      <c r="F4107" s="21">
        <v>0</v>
      </c>
      <c r="G4107" s="22">
        <f t="shared" si="64"/>
        <v>51957.19999999999</v>
      </c>
      <c r="H4107" s="21">
        <v>0</v>
      </c>
      <c r="I4107" s="21">
        <v>0</v>
      </c>
    </row>
    <row r="4108" spans="1:9" ht="15" x14ac:dyDescent="0.25">
      <c r="A4108" s="24" t="s">
        <v>4278</v>
      </c>
      <c r="B4108" s="20">
        <v>0</v>
      </c>
      <c r="C4108" s="21">
        <v>0</v>
      </c>
      <c r="D4108" s="25">
        <v>95715.800000000017</v>
      </c>
      <c r="E4108" s="25">
        <v>18375.599999999999</v>
      </c>
      <c r="F4108" s="21">
        <v>0</v>
      </c>
      <c r="G4108" s="22">
        <f t="shared" si="64"/>
        <v>77340.200000000012</v>
      </c>
      <c r="H4108" s="21">
        <v>0</v>
      </c>
      <c r="I4108" s="21">
        <v>0</v>
      </c>
    </row>
    <row r="4109" spans="1:9" ht="15" x14ac:dyDescent="0.25">
      <c r="A4109" s="24" t="s">
        <v>4279</v>
      </c>
      <c r="B4109" s="20">
        <v>0</v>
      </c>
      <c r="C4109" s="21">
        <v>0</v>
      </c>
      <c r="D4109" s="25">
        <v>94927.8</v>
      </c>
      <c r="E4109" s="25">
        <v>32533.599999999999</v>
      </c>
      <c r="F4109" s="21">
        <v>0</v>
      </c>
      <c r="G4109" s="22">
        <f t="shared" si="64"/>
        <v>62394.200000000004</v>
      </c>
      <c r="H4109" s="21">
        <v>0</v>
      </c>
      <c r="I4109" s="21">
        <v>0</v>
      </c>
    </row>
    <row r="4110" spans="1:9" ht="15" x14ac:dyDescent="0.25">
      <c r="A4110" s="24" t="s">
        <v>4280</v>
      </c>
      <c r="B4110" s="20">
        <v>0</v>
      </c>
      <c r="C4110" s="21">
        <v>0</v>
      </c>
      <c r="D4110" s="25">
        <v>224876.10000000003</v>
      </c>
      <c r="E4110" s="25">
        <v>0</v>
      </c>
      <c r="F4110" s="21">
        <v>0</v>
      </c>
      <c r="G4110" s="22">
        <f t="shared" si="64"/>
        <v>224876.10000000003</v>
      </c>
      <c r="H4110" s="21">
        <v>0</v>
      </c>
      <c r="I4110" s="21">
        <v>0</v>
      </c>
    </row>
    <row r="4111" spans="1:9" ht="15" x14ac:dyDescent="0.25">
      <c r="A4111" s="24" t="s">
        <v>3950</v>
      </c>
      <c r="B4111" s="20">
        <v>0</v>
      </c>
      <c r="C4111" s="21">
        <v>0</v>
      </c>
      <c r="D4111" s="25">
        <v>81029.299999999988</v>
      </c>
      <c r="E4111" s="25">
        <v>0</v>
      </c>
      <c r="F4111" s="21">
        <v>0</v>
      </c>
      <c r="G4111" s="22">
        <f t="shared" si="64"/>
        <v>81029.299999999988</v>
      </c>
      <c r="H4111" s="21">
        <v>0</v>
      </c>
      <c r="I4111" s="21">
        <v>0</v>
      </c>
    </row>
    <row r="4112" spans="1:9" ht="15" x14ac:dyDescent="0.25">
      <c r="A4112" s="24" t="s">
        <v>3951</v>
      </c>
      <c r="B4112" s="20">
        <v>0</v>
      </c>
      <c r="C4112" s="21">
        <v>0</v>
      </c>
      <c r="D4112" s="25">
        <v>77601.700000000012</v>
      </c>
      <c r="E4112" s="25">
        <v>5508</v>
      </c>
      <c r="F4112" s="21">
        <v>0</v>
      </c>
      <c r="G4112" s="22">
        <f t="shared" si="64"/>
        <v>72093.700000000012</v>
      </c>
      <c r="H4112" s="21">
        <v>0</v>
      </c>
      <c r="I4112" s="21">
        <v>0</v>
      </c>
    </row>
    <row r="4113" spans="1:9" ht="15" x14ac:dyDescent="0.25">
      <c r="A4113" s="24" t="s">
        <v>3956</v>
      </c>
      <c r="B4113" s="20">
        <v>0</v>
      </c>
      <c r="C4113" s="21">
        <v>0</v>
      </c>
      <c r="D4113" s="25">
        <v>67653.3</v>
      </c>
      <c r="E4113" s="25">
        <v>0</v>
      </c>
      <c r="F4113" s="21">
        <v>0</v>
      </c>
      <c r="G4113" s="22">
        <f t="shared" si="64"/>
        <v>67653.3</v>
      </c>
      <c r="H4113" s="21">
        <v>0</v>
      </c>
      <c r="I4113" s="21">
        <v>0</v>
      </c>
    </row>
    <row r="4114" spans="1:9" ht="15" x14ac:dyDescent="0.25">
      <c r="A4114" s="24" t="s">
        <v>4281</v>
      </c>
      <c r="B4114" s="20">
        <v>0</v>
      </c>
      <c r="C4114" s="21">
        <v>0</v>
      </c>
      <c r="D4114" s="25">
        <v>74822</v>
      </c>
      <c r="E4114" s="25">
        <v>0</v>
      </c>
      <c r="F4114" s="21">
        <v>0</v>
      </c>
      <c r="G4114" s="22">
        <f t="shared" si="64"/>
        <v>74822</v>
      </c>
      <c r="H4114" s="21">
        <v>0</v>
      </c>
      <c r="I4114" s="21">
        <v>0</v>
      </c>
    </row>
    <row r="4115" spans="1:9" ht="15" x14ac:dyDescent="0.25">
      <c r="A4115" s="24" t="s">
        <v>4282</v>
      </c>
      <c r="B4115" s="20">
        <v>0</v>
      </c>
      <c r="C4115" s="21">
        <v>0</v>
      </c>
      <c r="D4115" s="25">
        <v>90222.1</v>
      </c>
      <c r="E4115" s="25">
        <v>42546.7</v>
      </c>
      <c r="F4115" s="21">
        <v>0</v>
      </c>
      <c r="G4115" s="22">
        <f t="shared" si="64"/>
        <v>47675.400000000009</v>
      </c>
      <c r="H4115" s="21">
        <v>0</v>
      </c>
      <c r="I4115" s="21">
        <v>0</v>
      </c>
    </row>
    <row r="4116" spans="1:9" ht="15" x14ac:dyDescent="0.25">
      <c r="A4116" s="24" t="s">
        <v>4283</v>
      </c>
      <c r="B4116" s="20">
        <v>0</v>
      </c>
      <c r="C4116" s="21">
        <v>0</v>
      </c>
      <c r="D4116" s="25">
        <v>34067</v>
      </c>
      <c r="E4116" s="25">
        <v>12037.2</v>
      </c>
      <c r="F4116" s="21">
        <v>0</v>
      </c>
      <c r="G4116" s="22">
        <f t="shared" si="64"/>
        <v>22029.8</v>
      </c>
      <c r="H4116" s="21">
        <v>0</v>
      </c>
      <c r="I4116" s="21">
        <v>0</v>
      </c>
    </row>
    <row r="4117" spans="1:9" ht="15" x14ac:dyDescent="0.25">
      <c r="A4117" s="24" t="s">
        <v>4284</v>
      </c>
      <c r="B4117" s="20">
        <v>0</v>
      </c>
      <c r="C4117" s="21">
        <v>0</v>
      </c>
      <c r="D4117" s="25">
        <v>94781.5</v>
      </c>
      <c r="E4117" s="25">
        <v>34997.700000000004</v>
      </c>
      <c r="F4117" s="21">
        <v>0</v>
      </c>
      <c r="G4117" s="22">
        <f t="shared" si="64"/>
        <v>59783.799999999996</v>
      </c>
      <c r="H4117" s="21">
        <v>0</v>
      </c>
      <c r="I4117" s="21">
        <v>0</v>
      </c>
    </row>
    <row r="4118" spans="1:9" ht="15" x14ac:dyDescent="0.25">
      <c r="A4118" s="24" t="s">
        <v>4285</v>
      </c>
      <c r="B4118" s="20">
        <v>0</v>
      </c>
      <c r="C4118" s="21">
        <v>0</v>
      </c>
      <c r="D4118" s="25">
        <v>91374.8</v>
      </c>
      <c r="E4118" s="25">
        <v>44926.600000000006</v>
      </c>
      <c r="F4118" s="21">
        <v>0</v>
      </c>
      <c r="G4118" s="22">
        <f t="shared" si="64"/>
        <v>46448.2</v>
      </c>
      <c r="H4118" s="21">
        <v>0</v>
      </c>
      <c r="I4118" s="21">
        <v>0</v>
      </c>
    </row>
    <row r="4119" spans="1:9" ht="15" x14ac:dyDescent="0.25">
      <c r="A4119" s="24" t="s">
        <v>4286</v>
      </c>
      <c r="B4119" s="20">
        <v>0</v>
      </c>
      <c r="C4119" s="21">
        <v>0</v>
      </c>
      <c r="D4119" s="25">
        <v>205091.69999999998</v>
      </c>
      <c r="E4119" s="25">
        <v>63287.6</v>
      </c>
      <c r="F4119" s="21">
        <v>0</v>
      </c>
      <c r="G4119" s="22">
        <f t="shared" si="64"/>
        <v>141804.09999999998</v>
      </c>
      <c r="H4119" s="21">
        <v>0</v>
      </c>
      <c r="I4119" s="21">
        <v>0</v>
      </c>
    </row>
    <row r="4120" spans="1:9" ht="15" x14ac:dyDescent="0.25">
      <c r="A4120" s="24" t="s">
        <v>3718</v>
      </c>
      <c r="B4120" s="20">
        <v>0</v>
      </c>
      <c r="C4120" s="21">
        <v>0</v>
      </c>
      <c r="D4120" s="25">
        <v>47714.7</v>
      </c>
      <c r="E4120" s="25">
        <v>7001.5</v>
      </c>
      <c r="F4120" s="21">
        <v>0</v>
      </c>
      <c r="G4120" s="22">
        <f t="shared" si="64"/>
        <v>40713.199999999997</v>
      </c>
      <c r="H4120" s="21">
        <v>0</v>
      </c>
      <c r="I4120" s="21">
        <v>0</v>
      </c>
    </row>
    <row r="4121" spans="1:9" ht="15" x14ac:dyDescent="0.25">
      <c r="A4121" s="24" t="s">
        <v>4287</v>
      </c>
      <c r="B4121" s="20">
        <v>0</v>
      </c>
      <c r="C4121" s="21">
        <v>0</v>
      </c>
      <c r="D4121" s="25">
        <v>72334.899999999994</v>
      </c>
      <c r="E4121" s="25">
        <v>6436.8</v>
      </c>
      <c r="F4121" s="21">
        <v>0</v>
      </c>
      <c r="G4121" s="22">
        <f t="shared" si="64"/>
        <v>65898.099999999991</v>
      </c>
      <c r="H4121" s="21">
        <v>0</v>
      </c>
      <c r="I4121" s="21">
        <v>0</v>
      </c>
    </row>
    <row r="4122" spans="1:9" ht="15" x14ac:dyDescent="0.25">
      <c r="A4122" s="24" t="s">
        <v>1027</v>
      </c>
      <c r="B4122" s="20">
        <v>0</v>
      </c>
      <c r="C4122" s="21">
        <v>0</v>
      </c>
      <c r="D4122" s="25">
        <v>152005.70000000001</v>
      </c>
      <c r="E4122" s="25">
        <v>9454.5</v>
      </c>
      <c r="F4122" s="21">
        <v>0</v>
      </c>
      <c r="G4122" s="22">
        <f t="shared" si="64"/>
        <v>142551.20000000001</v>
      </c>
      <c r="H4122" s="21">
        <v>0</v>
      </c>
      <c r="I4122" s="21">
        <v>0</v>
      </c>
    </row>
    <row r="4123" spans="1:9" ht="15" x14ac:dyDescent="0.25">
      <c r="A4123" s="24" t="s">
        <v>4288</v>
      </c>
      <c r="B4123" s="20">
        <v>0</v>
      </c>
      <c r="C4123" s="21">
        <v>0</v>
      </c>
      <c r="D4123" s="25">
        <v>149664.9</v>
      </c>
      <c r="E4123" s="25">
        <v>23418.6</v>
      </c>
      <c r="F4123" s="21">
        <v>0</v>
      </c>
      <c r="G4123" s="22">
        <f t="shared" si="64"/>
        <v>126246.29999999999</v>
      </c>
      <c r="H4123" s="21">
        <v>0</v>
      </c>
      <c r="I4123" s="21">
        <v>0</v>
      </c>
    </row>
    <row r="4124" spans="1:9" ht="15" x14ac:dyDescent="0.25">
      <c r="A4124" s="24" t="s">
        <v>4289</v>
      </c>
      <c r="B4124" s="20">
        <v>0</v>
      </c>
      <c r="C4124" s="21">
        <v>0</v>
      </c>
      <c r="D4124" s="25">
        <v>152593.5</v>
      </c>
      <c r="E4124" s="25">
        <v>18231</v>
      </c>
      <c r="F4124" s="21">
        <v>0</v>
      </c>
      <c r="G4124" s="22">
        <f t="shared" si="64"/>
        <v>134362.5</v>
      </c>
      <c r="H4124" s="21">
        <v>0</v>
      </c>
      <c r="I4124" s="21">
        <v>0</v>
      </c>
    </row>
    <row r="4125" spans="1:9" ht="15" x14ac:dyDescent="0.25">
      <c r="A4125" s="24" t="s">
        <v>4290</v>
      </c>
      <c r="B4125" s="20">
        <v>0</v>
      </c>
      <c r="C4125" s="21">
        <v>0</v>
      </c>
      <c r="D4125" s="25">
        <v>201613.19999999995</v>
      </c>
      <c r="E4125" s="25">
        <v>26816.9</v>
      </c>
      <c r="F4125" s="21">
        <v>0</v>
      </c>
      <c r="G4125" s="22">
        <f t="shared" si="64"/>
        <v>174796.29999999996</v>
      </c>
      <c r="H4125" s="21">
        <v>0</v>
      </c>
      <c r="I4125" s="21">
        <v>0</v>
      </c>
    </row>
    <row r="4126" spans="1:9" ht="15" x14ac:dyDescent="0.25">
      <c r="A4126" s="24" t="s">
        <v>4291</v>
      </c>
      <c r="B4126" s="20">
        <v>0</v>
      </c>
      <c r="C4126" s="21">
        <v>0</v>
      </c>
      <c r="D4126" s="25">
        <v>56639</v>
      </c>
      <c r="E4126" s="25">
        <v>0</v>
      </c>
      <c r="F4126" s="21">
        <v>0</v>
      </c>
      <c r="G4126" s="22">
        <f t="shared" si="64"/>
        <v>56639</v>
      </c>
      <c r="H4126" s="21">
        <v>0</v>
      </c>
      <c r="I4126" s="21">
        <v>0</v>
      </c>
    </row>
    <row r="4127" spans="1:9" ht="15" x14ac:dyDescent="0.25">
      <c r="A4127" s="24" t="s">
        <v>4292</v>
      </c>
      <c r="B4127" s="20">
        <v>0</v>
      </c>
      <c r="C4127" s="21">
        <v>0</v>
      </c>
      <c r="D4127" s="25">
        <v>69011.8</v>
      </c>
      <c r="E4127" s="25">
        <v>0</v>
      </c>
      <c r="F4127" s="21">
        <v>0</v>
      </c>
      <c r="G4127" s="22">
        <f t="shared" si="64"/>
        <v>69011.8</v>
      </c>
      <c r="H4127" s="21">
        <v>0</v>
      </c>
      <c r="I4127" s="21">
        <v>0</v>
      </c>
    </row>
    <row r="4128" spans="1:9" ht="15" x14ac:dyDescent="0.25">
      <c r="A4128" s="24" t="s">
        <v>4293</v>
      </c>
      <c r="B4128" s="20">
        <v>0</v>
      </c>
      <c r="C4128" s="21">
        <v>0</v>
      </c>
      <c r="D4128" s="25">
        <v>201183.39999999997</v>
      </c>
      <c r="E4128" s="25">
        <v>64796.5</v>
      </c>
      <c r="F4128" s="21">
        <v>0</v>
      </c>
      <c r="G4128" s="22">
        <f t="shared" si="64"/>
        <v>136386.89999999997</v>
      </c>
      <c r="H4128" s="21">
        <v>0</v>
      </c>
      <c r="I4128" s="21">
        <v>0</v>
      </c>
    </row>
    <row r="4129" spans="1:9" ht="15" x14ac:dyDescent="0.25">
      <c r="A4129" s="24" t="s">
        <v>4294</v>
      </c>
      <c r="B4129" s="20">
        <v>0</v>
      </c>
      <c r="C4129" s="21">
        <v>0</v>
      </c>
      <c r="D4129" s="25">
        <v>61918.400000000009</v>
      </c>
      <c r="E4129" s="25">
        <v>7752</v>
      </c>
      <c r="F4129" s="21">
        <v>0</v>
      </c>
      <c r="G4129" s="22">
        <f t="shared" si="64"/>
        <v>54166.400000000009</v>
      </c>
      <c r="H4129" s="21">
        <v>0</v>
      </c>
      <c r="I4129" s="21">
        <v>0</v>
      </c>
    </row>
    <row r="4130" spans="1:9" ht="15" x14ac:dyDescent="0.25">
      <c r="A4130" s="24" t="s">
        <v>4295</v>
      </c>
      <c r="B4130" s="20">
        <v>0</v>
      </c>
      <c r="C4130" s="21">
        <v>0</v>
      </c>
      <c r="D4130" s="25">
        <v>182248</v>
      </c>
      <c r="E4130" s="25">
        <v>39557.5</v>
      </c>
      <c r="F4130" s="21">
        <v>0</v>
      </c>
      <c r="G4130" s="22">
        <f t="shared" si="64"/>
        <v>142690.5</v>
      </c>
      <c r="H4130" s="21">
        <v>0</v>
      </c>
      <c r="I4130" s="21">
        <v>0</v>
      </c>
    </row>
    <row r="4131" spans="1:9" ht="15" x14ac:dyDescent="0.25">
      <c r="A4131" s="24" t="s">
        <v>4296</v>
      </c>
      <c r="B4131" s="20">
        <v>0</v>
      </c>
      <c r="C4131" s="21">
        <v>0</v>
      </c>
      <c r="D4131" s="25">
        <v>185612.9</v>
      </c>
      <c r="E4131" s="25">
        <v>71424.2</v>
      </c>
      <c r="F4131" s="21">
        <v>0</v>
      </c>
      <c r="G4131" s="22">
        <f t="shared" si="64"/>
        <v>114188.7</v>
      </c>
      <c r="H4131" s="21">
        <v>0</v>
      </c>
      <c r="I4131" s="21">
        <v>0</v>
      </c>
    </row>
    <row r="4132" spans="1:9" ht="15" x14ac:dyDescent="0.25">
      <c r="A4132" s="24" t="s">
        <v>4297</v>
      </c>
      <c r="B4132" s="20">
        <v>0</v>
      </c>
      <c r="C4132" s="21">
        <v>0</v>
      </c>
      <c r="D4132" s="25">
        <v>187341.2</v>
      </c>
      <c r="E4132" s="25">
        <v>41420</v>
      </c>
      <c r="F4132" s="21">
        <v>0</v>
      </c>
      <c r="G4132" s="22">
        <f t="shared" si="64"/>
        <v>145921.20000000001</v>
      </c>
      <c r="H4132" s="21">
        <v>0</v>
      </c>
      <c r="I4132" s="21">
        <v>0</v>
      </c>
    </row>
    <row r="4133" spans="1:9" ht="15" x14ac:dyDescent="0.25">
      <c r="A4133" s="24" t="s">
        <v>4298</v>
      </c>
      <c r="B4133" s="20">
        <v>0</v>
      </c>
      <c r="C4133" s="21">
        <v>0</v>
      </c>
      <c r="D4133" s="25">
        <v>53538.5</v>
      </c>
      <c r="E4133" s="25">
        <v>0</v>
      </c>
      <c r="F4133" s="21">
        <v>0</v>
      </c>
      <c r="G4133" s="22">
        <f t="shared" si="64"/>
        <v>53538.5</v>
      </c>
      <c r="H4133" s="21">
        <v>0</v>
      </c>
      <c r="I4133" s="21">
        <v>0</v>
      </c>
    </row>
    <row r="4134" spans="1:9" ht="15" x14ac:dyDescent="0.25">
      <c r="A4134" s="24" t="s">
        <v>4299</v>
      </c>
      <c r="B4134" s="20">
        <v>0</v>
      </c>
      <c r="C4134" s="21">
        <v>0</v>
      </c>
      <c r="D4134" s="25">
        <v>62414.6</v>
      </c>
      <c r="E4134" s="25">
        <v>12943.6</v>
      </c>
      <c r="F4134" s="21">
        <v>0</v>
      </c>
      <c r="G4134" s="22">
        <f t="shared" si="64"/>
        <v>49471</v>
      </c>
      <c r="H4134" s="21">
        <v>0</v>
      </c>
      <c r="I4134" s="21">
        <v>0</v>
      </c>
    </row>
    <row r="4135" spans="1:9" ht="15" x14ac:dyDescent="0.25">
      <c r="A4135" s="24" t="s">
        <v>4300</v>
      </c>
      <c r="B4135" s="20">
        <v>0</v>
      </c>
      <c r="C4135" s="21">
        <v>0</v>
      </c>
      <c r="D4135" s="25">
        <v>61250.6</v>
      </c>
      <c r="E4135" s="25">
        <v>1000</v>
      </c>
      <c r="F4135" s="21">
        <v>0</v>
      </c>
      <c r="G4135" s="22">
        <f t="shared" si="64"/>
        <v>60250.6</v>
      </c>
      <c r="H4135" s="21">
        <v>0</v>
      </c>
      <c r="I4135" s="21">
        <v>0</v>
      </c>
    </row>
    <row r="4136" spans="1:9" ht="15" x14ac:dyDescent="0.25">
      <c r="A4136" s="24" t="s">
        <v>4301</v>
      </c>
      <c r="B4136" s="20">
        <v>0</v>
      </c>
      <c r="C4136" s="21">
        <v>0</v>
      </c>
      <c r="D4136" s="25">
        <v>91249.499999999985</v>
      </c>
      <c r="E4136" s="25">
        <v>22039</v>
      </c>
      <c r="F4136" s="21">
        <v>0</v>
      </c>
      <c r="G4136" s="22">
        <f t="shared" si="64"/>
        <v>69210.499999999985</v>
      </c>
      <c r="H4136" s="21">
        <v>0</v>
      </c>
      <c r="I4136" s="21">
        <v>0</v>
      </c>
    </row>
    <row r="4137" spans="1:9" ht="15" x14ac:dyDescent="0.25">
      <c r="A4137" s="24" t="s">
        <v>4302</v>
      </c>
      <c r="B4137" s="20">
        <v>0</v>
      </c>
      <c r="C4137" s="21">
        <v>0</v>
      </c>
      <c r="D4137" s="25">
        <v>127869.5</v>
      </c>
      <c r="E4137" s="25">
        <v>21151.199999999997</v>
      </c>
      <c r="F4137" s="21">
        <v>0</v>
      </c>
      <c r="G4137" s="22">
        <f t="shared" si="64"/>
        <v>106718.3</v>
      </c>
      <c r="H4137" s="21">
        <v>0</v>
      </c>
      <c r="I4137" s="21">
        <v>0</v>
      </c>
    </row>
    <row r="4138" spans="1:9" ht="15" x14ac:dyDescent="0.25">
      <c r="A4138" s="24" t="s">
        <v>4303</v>
      </c>
      <c r="B4138" s="20">
        <v>0</v>
      </c>
      <c r="C4138" s="21">
        <v>0</v>
      </c>
      <c r="D4138" s="25">
        <v>131210.19999999998</v>
      </c>
      <c r="E4138" s="25">
        <v>15592.5</v>
      </c>
      <c r="F4138" s="21">
        <v>0</v>
      </c>
      <c r="G4138" s="22">
        <f t="shared" si="64"/>
        <v>115617.69999999998</v>
      </c>
      <c r="H4138" s="21">
        <v>0</v>
      </c>
      <c r="I4138" s="21">
        <v>0</v>
      </c>
    </row>
    <row r="4139" spans="1:9" ht="15" x14ac:dyDescent="0.25">
      <c r="A4139" s="24" t="s">
        <v>4304</v>
      </c>
      <c r="B4139" s="20">
        <v>0</v>
      </c>
      <c r="C4139" s="21">
        <v>0</v>
      </c>
      <c r="D4139" s="25">
        <v>80414.299999999988</v>
      </c>
      <c r="E4139" s="25">
        <v>30191.599999999999</v>
      </c>
      <c r="F4139" s="21">
        <v>0</v>
      </c>
      <c r="G4139" s="22">
        <f t="shared" si="64"/>
        <v>50222.69999999999</v>
      </c>
      <c r="H4139" s="21">
        <v>0</v>
      </c>
      <c r="I4139" s="21">
        <v>0</v>
      </c>
    </row>
    <row r="4140" spans="1:9" ht="15" x14ac:dyDescent="0.25">
      <c r="A4140" s="24" t="s">
        <v>4305</v>
      </c>
      <c r="B4140" s="20">
        <v>0</v>
      </c>
      <c r="C4140" s="21">
        <v>0</v>
      </c>
      <c r="D4140" s="25">
        <v>669243.07999999984</v>
      </c>
      <c r="E4140" s="25">
        <v>133839.71</v>
      </c>
      <c r="F4140" s="21">
        <v>0</v>
      </c>
      <c r="G4140" s="22">
        <f t="shared" si="64"/>
        <v>535403.36999999988</v>
      </c>
      <c r="H4140" s="21">
        <v>0</v>
      </c>
      <c r="I4140" s="21">
        <v>0</v>
      </c>
    </row>
    <row r="4141" spans="1:9" ht="15" x14ac:dyDescent="0.25">
      <c r="A4141" s="24" t="s">
        <v>4306</v>
      </c>
      <c r="B4141" s="20">
        <v>0</v>
      </c>
      <c r="C4141" s="21">
        <v>0</v>
      </c>
      <c r="D4141" s="25">
        <v>1844950.9800000009</v>
      </c>
      <c r="E4141" s="25">
        <v>1331770.8600000001</v>
      </c>
      <c r="F4141" s="21">
        <v>0</v>
      </c>
      <c r="G4141" s="22">
        <f t="shared" si="64"/>
        <v>513180.12000000081</v>
      </c>
      <c r="H4141" s="21">
        <v>0</v>
      </c>
      <c r="I4141" s="21">
        <v>0</v>
      </c>
    </row>
    <row r="4142" spans="1:9" ht="15" x14ac:dyDescent="0.25">
      <c r="A4142" s="24" t="s">
        <v>4307</v>
      </c>
      <c r="B4142" s="20">
        <v>0</v>
      </c>
      <c r="C4142" s="21">
        <v>0</v>
      </c>
      <c r="D4142" s="25">
        <v>1563961.4299999995</v>
      </c>
      <c r="E4142" s="25">
        <v>1339256.6399999999</v>
      </c>
      <c r="F4142" s="21">
        <v>0</v>
      </c>
      <c r="G4142" s="22">
        <f t="shared" si="64"/>
        <v>224704.78999999957</v>
      </c>
      <c r="H4142" s="21">
        <v>0</v>
      </c>
      <c r="I4142" s="21">
        <v>0</v>
      </c>
    </row>
    <row r="4143" spans="1:9" ht="15" x14ac:dyDescent="0.25">
      <c r="A4143" s="24" t="s">
        <v>4308</v>
      </c>
      <c r="B4143" s="20">
        <v>0</v>
      </c>
      <c r="C4143" s="21">
        <v>0</v>
      </c>
      <c r="D4143" s="25">
        <v>839450.09999999986</v>
      </c>
      <c r="E4143" s="25">
        <v>356705.33</v>
      </c>
      <c r="F4143" s="21">
        <v>0</v>
      </c>
      <c r="G4143" s="22">
        <f t="shared" si="64"/>
        <v>482744.76999999984</v>
      </c>
      <c r="H4143" s="21">
        <v>0</v>
      </c>
      <c r="I4143" s="21">
        <v>0</v>
      </c>
    </row>
    <row r="4144" spans="1:9" ht="15" x14ac:dyDescent="0.25">
      <c r="A4144" s="24" t="s">
        <v>4309</v>
      </c>
      <c r="B4144" s="20">
        <v>0</v>
      </c>
      <c r="C4144" s="21">
        <v>0</v>
      </c>
      <c r="D4144" s="25">
        <v>554375.44000000006</v>
      </c>
      <c r="E4144" s="25">
        <v>527926.26</v>
      </c>
      <c r="F4144" s="21">
        <v>0</v>
      </c>
      <c r="G4144" s="22">
        <f t="shared" si="64"/>
        <v>26449.180000000051</v>
      </c>
      <c r="H4144" s="21">
        <v>0</v>
      </c>
      <c r="I4144" s="21">
        <v>0</v>
      </c>
    </row>
    <row r="4145" spans="1:9" ht="15" x14ac:dyDescent="0.25">
      <c r="A4145" s="24" t="s">
        <v>4310</v>
      </c>
      <c r="B4145" s="20">
        <v>0</v>
      </c>
      <c r="C4145" s="21">
        <v>0</v>
      </c>
      <c r="D4145" s="25">
        <v>881122.19999999984</v>
      </c>
      <c r="E4145" s="25">
        <v>750729.97</v>
      </c>
      <c r="F4145" s="21">
        <v>0</v>
      </c>
      <c r="G4145" s="22">
        <f t="shared" si="64"/>
        <v>130392.22999999986</v>
      </c>
      <c r="H4145" s="21">
        <v>0</v>
      </c>
      <c r="I4145" s="21">
        <v>0</v>
      </c>
    </row>
    <row r="4146" spans="1:9" ht="15" x14ac:dyDescent="0.25">
      <c r="A4146" s="24" t="s">
        <v>4311</v>
      </c>
      <c r="B4146" s="20">
        <v>0</v>
      </c>
      <c r="C4146" s="21">
        <v>0</v>
      </c>
      <c r="D4146" s="25">
        <v>947565.57000000007</v>
      </c>
      <c r="E4146" s="25">
        <v>846007.49</v>
      </c>
      <c r="F4146" s="21">
        <v>0</v>
      </c>
      <c r="G4146" s="22">
        <f t="shared" si="64"/>
        <v>101558.08000000007</v>
      </c>
      <c r="H4146" s="21">
        <v>0</v>
      </c>
      <c r="I4146" s="21">
        <v>0</v>
      </c>
    </row>
    <row r="4147" spans="1:9" ht="15" x14ac:dyDescent="0.25">
      <c r="A4147" s="24" t="s">
        <v>4312</v>
      </c>
      <c r="B4147" s="20">
        <v>0</v>
      </c>
      <c r="C4147" s="21">
        <v>0</v>
      </c>
      <c r="D4147" s="25">
        <v>260079.60000000003</v>
      </c>
      <c r="E4147" s="25">
        <v>350452.08</v>
      </c>
      <c r="F4147" s="21">
        <v>0</v>
      </c>
      <c r="G4147" s="22">
        <f t="shared" si="64"/>
        <v>-90372.479999999981</v>
      </c>
      <c r="H4147" s="21">
        <v>0</v>
      </c>
      <c r="I4147" s="21">
        <v>0</v>
      </c>
    </row>
    <row r="4148" spans="1:9" ht="15" x14ac:dyDescent="0.25">
      <c r="A4148" s="24" t="s">
        <v>4313</v>
      </c>
      <c r="B4148" s="20">
        <v>0</v>
      </c>
      <c r="C4148" s="21">
        <v>0</v>
      </c>
      <c r="D4148" s="25">
        <v>567163.30000000005</v>
      </c>
      <c r="E4148" s="25">
        <v>533177.94999999995</v>
      </c>
      <c r="F4148" s="21">
        <v>0</v>
      </c>
      <c r="G4148" s="22">
        <f t="shared" si="64"/>
        <v>33985.350000000093</v>
      </c>
      <c r="H4148" s="21">
        <v>0</v>
      </c>
      <c r="I4148" s="21">
        <v>0</v>
      </c>
    </row>
    <row r="4149" spans="1:9" ht="15" x14ac:dyDescent="0.25">
      <c r="A4149" s="24" t="s">
        <v>4314</v>
      </c>
      <c r="B4149" s="20">
        <v>0</v>
      </c>
      <c r="C4149" s="21">
        <v>0</v>
      </c>
      <c r="D4149" s="25">
        <v>553351.64999999991</v>
      </c>
      <c r="E4149" s="25">
        <v>484734.29</v>
      </c>
      <c r="F4149" s="21">
        <v>0</v>
      </c>
      <c r="G4149" s="22">
        <f t="shared" si="64"/>
        <v>68617.359999999928</v>
      </c>
      <c r="H4149" s="21">
        <v>0</v>
      </c>
      <c r="I4149" s="21">
        <v>0</v>
      </c>
    </row>
    <row r="4150" spans="1:9" ht="15" x14ac:dyDescent="0.25">
      <c r="A4150" s="24" t="s">
        <v>4315</v>
      </c>
      <c r="B4150" s="20">
        <v>0</v>
      </c>
      <c r="C4150" s="21">
        <v>0</v>
      </c>
      <c r="D4150" s="25">
        <v>1083720.5000000007</v>
      </c>
      <c r="E4150" s="25">
        <v>1068024.7</v>
      </c>
      <c r="F4150" s="21">
        <v>0</v>
      </c>
      <c r="G4150" s="22">
        <f t="shared" si="64"/>
        <v>15695.800000000745</v>
      </c>
      <c r="H4150" s="21">
        <v>0</v>
      </c>
      <c r="I4150" s="21">
        <v>0</v>
      </c>
    </row>
    <row r="4151" spans="1:9" ht="15" x14ac:dyDescent="0.25">
      <c r="A4151" s="24" t="s">
        <v>4316</v>
      </c>
      <c r="B4151" s="20">
        <v>0</v>
      </c>
      <c r="C4151" s="21">
        <v>0</v>
      </c>
      <c r="D4151" s="25">
        <v>710051.29999999993</v>
      </c>
      <c r="E4151" s="25">
        <v>71483.460000000006</v>
      </c>
      <c r="F4151" s="21">
        <v>0</v>
      </c>
      <c r="G4151" s="22">
        <f t="shared" si="64"/>
        <v>638567.84</v>
      </c>
      <c r="H4151" s="21">
        <v>0</v>
      </c>
      <c r="I4151" s="21">
        <v>0</v>
      </c>
    </row>
    <row r="4152" spans="1:9" ht="15" x14ac:dyDescent="0.25">
      <c r="A4152" s="24" t="s">
        <v>156</v>
      </c>
      <c r="B4152" s="20">
        <v>0</v>
      </c>
      <c r="C4152" s="21">
        <v>0</v>
      </c>
      <c r="D4152" s="25">
        <v>342363.83999999991</v>
      </c>
      <c r="E4152" s="25">
        <v>20962.79</v>
      </c>
      <c r="F4152" s="21">
        <v>0</v>
      </c>
      <c r="G4152" s="22">
        <f t="shared" si="64"/>
        <v>321401.04999999993</v>
      </c>
      <c r="H4152" s="21">
        <v>0</v>
      </c>
      <c r="I4152" s="21">
        <v>0</v>
      </c>
    </row>
    <row r="4153" spans="1:9" ht="15" x14ac:dyDescent="0.25">
      <c r="A4153" s="24" t="s">
        <v>4317</v>
      </c>
      <c r="B4153" s="20">
        <v>0</v>
      </c>
      <c r="C4153" s="21">
        <v>0</v>
      </c>
      <c r="D4153" s="25">
        <v>89175.6</v>
      </c>
      <c r="E4153" s="25">
        <v>159479.5</v>
      </c>
      <c r="F4153" s="21">
        <v>0</v>
      </c>
      <c r="G4153" s="22">
        <f t="shared" si="64"/>
        <v>-70303.899999999994</v>
      </c>
      <c r="H4153" s="21">
        <v>0</v>
      </c>
      <c r="I4153" s="21">
        <v>0</v>
      </c>
    </row>
    <row r="4154" spans="1:9" ht="15" x14ac:dyDescent="0.25">
      <c r="A4154" s="24" t="s">
        <v>4318</v>
      </c>
      <c r="B4154" s="20">
        <v>0</v>
      </c>
      <c r="C4154" s="21">
        <v>0</v>
      </c>
      <c r="D4154" s="25">
        <v>2009461.1599999995</v>
      </c>
      <c r="E4154" s="25">
        <v>247843.42</v>
      </c>
      <c r="F4154" s="21">
        <v>0</v>
      </c>
      <c r="G4154" s="22">
        <f t="shared" si="64"/>
        <v>1761617.7399999995</v>
      </c>
      <c r="H4154" s="21">
        <v>0</v>
      </c>
      <c r="I4154" s="21">
        <v>0</v>
      </c>
    </row>
    <row r="4155" spans="1:9" ht="15" x14ac:dyDescent="0.25">
      <c r="A4155" s="24" t="s">
        <v>4319</v>
      </c>
      <c r="B4155" s="20">
        <v>0</v>
      </c>
      <c r="C4155" s="21">
        <v>0</v>
      </c>
      <c r="D4155" s="25">
        <v>1121082.6800000004</v>
      </c>
      <c r="E4155" s="25">
        <v>48542.13</v>
      </c>
      <c r="F4155" s="21">
        <v>0</v>
      </c>
      <c r="G4155" s="22">
        <f t="shared" si="64"/>
        <v>1072540.5500000005</v>
      </c>
      <c r="H4155" s="21">
        <v>0</v>
      </c>
      <c r="I4155" s="21">
        <v>0</v>
      </c>
    </row>
    <row r="4156" spans="1:9" ht="15" x14ac:dyDescent="0.25">
      <c r="A4156" s="24" t="s">
        <v>4320</v>
      </c>
      <c r="B4156" s="20">
        <v>0</v>
      </c>
      <c r="C4156" s="21">
        <v>0</v>
      </c>
      <c r="D4156" s="25">
        <v>2079339.7</v>
      </c>
      <c r="E4156" s="25">
        <v>1324421.57</v>
      </c>
      <c r="F4156" s="21">
        <v>0</v>
      </c>
      <c r="G4156" s="22">
        <f t="shared" si="64"/>
        <v>754918.12999999989</v>
      </c>
      <c r="H4156" s="21">
        <v>0</v>
      </c>
      <c r="I4156" s="21">
        <v>0</v>
      </c>
    </row>
    <row r="4157" spans="1:9" ht="15" x14ac:dyDescent="0.25">
      <c r="A4157" s="24" t="s">
        <v>4321</v>
      </c>
      <c r="B4157" s="20">
        <v>0</v>
      </c>
      <c r="C4157" s="21">
        <v>0</v>
      </c>
      <c r="D4157" s="25">
        <v>1230891.5299999996</v>
      </c>
      <c r="E4157" s="25">
        <v>645715.78</v>
      </c>
      <c r="F4157" s="21">
        <v>0</v>
      </c>
      <c r="G4157" s="22">
        <f t="shared" si="64"/>
        <v>585175.74999999953</v>
      </c>
      <c r="H4157" s="21">
        <v>0</v>
      </c>
      <c r="I4157" s="21">
        <v>0</v>
      </c>
    </row>
    <row r="4158" spans="1:9" ht="15" x14ac:dyDescent="0.25">
      <c r="A4158" s="24" t="s">
        <v>4322</v>
      </c>
      <c r="B4158" s="20">
        <v>0</v>
      </c>
      <c r="C4158" s="21">
        <v>0</v>
      </c>
      <c r="D4158" s="25">
        <v>921965.50999999989</v>
      </c>
      <c r="E4158" s="25">
        <v>673401.02</v>
      </c>
      <c r="F4158" s="21">
        <v>0</v>
      </c>
      <c r="G4158" s="22">
        <f t="shared" si="64"/>
        <v>248564.48999999987</v>
      </c>
      <c r="H4158" s="21">
        <v>0</v>
      </c>
      <c r="I4158" s="21">
        <v>0</v>
      </c>
    </row>
    <row r="4159" spans="1:9" ht="15" x14ac:dyDescent="0.25">
      <c r="A4159" s="24" t="s">
        <v>4323</v>
      </c>
      <c r="B4159" s="20">
        <v>0</v>
      </c>
      <c r="C4159" s="21">
        <v>0</v>
      </c>
      <c r="D4159" s="25">
        <v>109727.2</v>
      </c>
      <c r="E4159" s="25">
        <v>193471.62</v>
      </c>
      <c r="F4159" s="21">
        <v>0</v>
      </c>
      <c r="G4159" s="22">
        <f t="shared" si="64"/>
        <v>-83744.42</v>
      </c>
      <c r="H4159" s="21">
        <v>0</v>
      </c>
      <c r="I4159" s="21">
        <v>0</v>
      </c>
    </row>
    <row r="4160" spans="1:9" ht="15" x14ac:dyDescent="0.25">
      <c r="A4160" s="24" t="s">
        <v>4324</v>
      </c>
      <c r="B4160" s="20">
        <v>0</v>
      </c>
      <c r="C4160" s="21">
        <v>0</v>
      </c>
      <c r="D4160" s="25">
        <v>1005280.83</v>
      </c>
      <c r="E4160" s="25">
        <v>557150.85</v>
      </c>
      <c r="F4160" s="21">
        <v>0</v>
      </c>
      <c r="G4160" s="22">
        <f t="shared" si="64"/>
        <v>448129.98</v>
      </c>
      <c r="H4160" s="21">
        <v>0</v>
      </c>
      <c r="I4160" s="21">
        <v>0</v>
      </c>
    </row>
    <row r="4161" spans="1:9" ht="15" x14ac:dyDescent="0.25">
      <c r="A4161" s="24" t="s">
        <v>4325</v>
      </c>
      <c r="B4161" s="20">
        <v>0</v>
      </c>
      <c r="C4161" s="21">
        <v>0</v>
      </c>
      <c r="D4161" s="25">
        <v>102165.84</v>
      </c>
      <c r="E4161" s="25">
        <v>147012.1</v>
      </c>
      <c r="F4161" s="21">
        <v>0</v>
      </c>
      <c r="G4161" s="22">
        <f t="shared" si="64"/>
        <v>-44846.260000000009</v>
      </c>
      <c r="H4161" s="21">
        <v>0</v>
      </c>
      <c r="I4161" s="21">
        <v>0</v>
      </c>
    </row>
    <row r="4162" spans="1:9" ht="15" x14ac:dyDescent="0.25">
      <c r="A4162" s="24" t="s">
        <v>4326</v>
      </c>
      <c r="B4162" s="20">
        <v>0</v>
      </c>
      <c r="C4162" s="21">
        <v>0</v>
      </c>
      <c r="D4162" s="25">
        <v>703410.39999999979</v>
      </c>
      <c r="E4162" s="25">
        <v>604753.61</v>
      </c>
      <c r="F4162" s="21">
        <v>0</v>
      </c>
      <c r="G4162" s="22">
        <f t="shared" si="64"/>
        <v>98656.789999999804</v>
      </c>
      <c r="H4162" s="21">
        <v>0</v>
      </c>
      <c r="I4162" s="21">
        <v>0</v>
      </c>
    </row>
    <row r="4163" spans="1:9" ht="15" x14ac:dyDescent="0.25">
      <c r="A4163" s="24" t="s">
        <v>4327</v>
      </c>
      <c r="B4163" s="20">
        <v>0</v>
      </c>
      <c r="C4163" s="21">
        <v>0</v>
      </c>
      <c r="D4163" s="25">
        <v>167179.1</v>
      </c>
      <c r="E4163" s="25">
        <v>18983.810000000001</v>
      </c>
      <c r="F4163" s="21">
        <v>0</v>
      </c>
      <c r="G4163" s="22">
        <f t="shared" ref="G4163:G4204" si="65">D4163-E4163</f>
        <v>148195.29</v>
      </c>
      <c r="H4163" s="21">
        <v>0</v>
      </c>
      <c r="I4163" s="21">
        <v>0</v>
      </c>
    </row>
    <row r="4164" spans="1:9" ht="15" x14ac:dyDescent="0.25">
      <c r="A4164" s="24" t="s">
        <v>157</v>
      </c>
      <c r="B4164" s="20">
        <v>0</v>
      </c>
      <c r="C4164" s="21">
        <v>0</v>
      </c>
      <c r="D4164" s="25">
        <v>1103890.5999999999</v>
      </c>
      <c r="E4164" s="25">
        <v>181696.19</v>
      </c>
      <c r="F4164" s="21">
        <v>0</v>
      </c>
      <c r="G4164" s="22">
        <f t="shared" si="65"/>
        <v>922194.40999999992</v>
      </c>
      <c r="H4164" s="21">
        <v>0</v>
      </c>
      <c r="I4164" s="21">
        <v>0</v>
      </c>
    </row>
    <row r="4165" spans="1:9" ht="15" x14ac:dyDescent="0.25">
      <c r="A4165" s="24" t="s">
        <v>4328</v>
      </c>
      <c r="B4165" s="20">
        <v>0</v>
      </c>
      <c r="C4165" s="21">
        <v>0</v>
      </c>
      <c r="D4165" s="25">
        <v>309742.99999999994</v>
      </c>
      <c r="E4165" s="25">
        <v>120087.55</v>
      </c>
      <c r="F4165" s="21">
        <v>0</v>
      </c>
      <c r="G4165" s="22">
        <f t="shared" si="65"/>
        <v>189655.44999999995</v>
      </c>
      <c r="H4165" s="21">
        <v>0</v>
      </c>
      <c r="I4165" s="21">
        <v>0</v>
      </c>
    </row>
    <row r="4166" spans="1:9" ht="15" x14ac:dyDescent="0.25">
      <c r="A4166" s="24" t="s">
        <v>4329</v>
      </c>
      <c r="B4166" s="20">
        <v>0</v>
      </c>
      <c r="C4166" s="21">
        <v>0</v>
      </c>
      <c r="D4166" s="25">
        <v>726195.3</v>
      </c>
      <c r="E4166" s="25">
        <v>662930.13</v>
      </c>
      <c r="F4166" s="21">
        <v>0</v>
      </c>
      <c r="G4166" s="22">
        <f t="shared" si="65"/>
        <v>63265.170000000042</v>
      </c>
      <c r="H4166" s="21">
        <v>0</v>
      </c>
      <c r="I4166" s="21">
        <v>0</v>
      </c>
    </row>
    <row r="4167" spans="1:9" ht="15" x14ac:dyDescent="0.25">
      <c r="A4167" s="24" t="s">
        <v>4330</v>
      </c>
      <c r="B4167" s="20">
        <v>0</v>
      </c>
      <c r="C4167" s="21">
        <v>0</v>
      </c>
      <c r="D4167" s="25">
        <v>972212.43000000028</v>
      </c>
      <c r="E4167" s="25">
        <v>462045.83</v>
      </c>
      <c r="F4167" s="21">
        <v>0</v>
      </c>
      <c r="G4167" s="22">
        <f t="shared" si="65"/>
        <v>510166.60000000027</v>
      </c>
      <c r="H4167" s="21">
        <v>0</v>
      </c>
      <c r="I4167" s="21">
        <v>0</v>
      </c>
    </row>
    <row r="4168" spans="1:9" ht="15" x14ac:dyDescent="0.25">
      <c r="A4168" s="24" t="s">
        <v>4331</v>
      </c>
      <c r="B4168" s="20">
        <v>0</v>
      </c>
      <c r="C4168" s="21">
        <v>0</v>
      </c>
      <c r="D4168" s="25">
        <v>305802.89999999991</v>
      </c>
      <c r="E4168" s="25">
        <v>269155.64</v>
      </c>
      <c r="F4168" s="21">
        <v>0</v>
      </c>
      <c r="G4168" s="22">
        <f t="shared" si="65"/>
        <v>36647.259999999893</v>
      </c>
      <c r="H4168" s="21">
        <v>0</v>
      </c>
      <c r="I4168" s="21">
        <v>0</v>
      </c>
    </row>
    <row r="4169" spans="1:9" ht="15" x14ac:dyDescent="0.25">
      <c r="A4169" s="24" t="s">
        <v>4332</v>
      </c>
      <c r="B4169" s="20">
        <v>0</v>
      </c>
      <c r="C4169" s="21">
        <v>0</v>
      </c>
      <c r="D4169" s="25">
        <v>109100.25000000001</v>
      </c>
      <c r="E4169" s="25">
        <v>152924.81</v>
      </c>
      <c r="F4169" s="21">
        <v>0</v>
      </c>
      <c r="G4169" s="22">
        <f t="shared" si="65"/>
        <v>-43824.559999999983</v>
      </c>
      <c r="H4169" s="21">
        <v>0</v>
      </c>
      <c r="I4169" s="21">
        <v>0</v>
      </c>
    </row>
    <row r="4170" spans="1:9" ht="15" x14ac:dyDescent="0.25">
      <c r="A4170" s="24" t="s">
        <v>4333</v>
      </c>
      <c r="B4170" s="20">
        <v>0</v>
      </c>
      <c r="C4170" s="21">
        <v>0</v>
      </c>
      <c r="D4170" s="25">
        <v>1006138.8999999999</v>
      </c>
      <c r="E4170" s="25">
        <v>416012.43</v>
      </c>
      <c r="F4170" s="21">
        <v>0</v>
      </c>
      <c r="G4170" s="22">
        <f t="shared" si="65"/>
        <v>590126.47</v>
      </c>
      <c r="H4170" s="21">
        <v>0</v>
      </c>
      <c r="I4170" s="21">
        <v>0</v>
      </c>
    </row>
    <row r="4171" spans="1:9" ht="15" x14ac:dyDescent="0.25">
      <c r="A4171" s="24" t="s">
        <v>4334</v>
      </c>
      <c r="B4171" s="20">
        <v>0</v>
      </c>
      <c r="C4171" s="21">
        <v>0</v>
      </c>
      <c r="D4171" s="25">
        <v>1148270.69</v>
      </c>
      <c r="E4171" s="25">
        <v>307219.09000000003</v>
      </c>
      <c r="F4171" s="21">
        <v>0</v>
      </c>
      <c r="G4171" s="22">
        <f t="shared" si="65"/>
        <v>841051.59999999986</v>
      </c>
      <c r="H4171" s="21">
        <v>0</v>
      </c>
      <c r="I4171" s="21">
        <v>0</v>
      </c>
    </row>
    <row r="4172" spans="1:9" ht="15" x14ac:dyDescent="0.25">
      <c r="A4172" s="24" t="s">
        <v>4335</v>
      </c>
      <c r="B4172" s="20">
        <v>0</v>
      </c>
      <c r="C4172" s="21">
        <v>0</v>
      </c>
      <c r="D4172" s="25">
        <v>480669.1</v>
      </c>
      <c r="E4172" s="25">
        <v>113377.57</v>
      </c>
      <c r="F4172" s="21">
        <v>0</v>
      </c>
      <c r="G4172" s="22">
        <f t="shared" si="65"/>
        <v>367291.52999999997</v>
      </c>
      <c r="H4172" s="21">
        <v>0</v>
      </c>
      <c r="I4172" s="21">
        <v>0</v>
      </c>
    </row>
    <row r="4173" spans="1:9" ht="15" x14ac:dyDescent="0.25">
      <c r="A4173" s="24" t="s">
        <v>4336</v>
      </c>
      <c r="B4173" s="20">
        <v>0</v>
      </c>
      <c r="C4173" s="21">
        <v>0</v>
      </c>
      <c r="D4173" s="25">
        <v>943918.59999999986</v>
      </c>
      <c r="E4173" s="25">
        <v>713626.15</v>
      </c>
      <c r="F4173" s="21">
        <v>0</v>
      </c>
      <c r="G4173" s="22">
        <f t="shared" si="65"/>
        <v>230292.44999999984</v>
      </c>
      <c r="H4173" s="21">
        <v>0</v>
      </c>
      <c r="I4173" s="21">
        <v>0</v>
      </c>
    </row>
    <row r="4174" spans="1:9" ht="15" x14ac:dyDescent="0.25">
      <c r="A4174" s="24" t="s">
        <v>4337</v>
      </c>
      <c r="B4174" s="20">
        <v>0</v>
      </c>
      <c r="C4174" s="21">
        <v>0</v>
      </c>
      <c r="D4174" s="25">
        <v>507022.99999999988</v>
      </c>
      <c r="E4174" s="25">
        <v>301807.99</v>
      </c>
      <c r="F4174" s="21">
        <v>0</v>
      </c>
      <c r="G4174" s="22">
        <f t="shared" si="65"/>
        <v>205215.00999999989</v>
      </c>
      <c r="H4174" s="21">
        <v>0</v>
      </c>
      <c r="I4174" s="21">
        <v>0</v>
      </c>
    </row>
    <row r="4175" spans="1:9" ht="15" x14ac:dyDescent="0.25">
      <c r="A4175" s="24" t="s">
        <v>4338</v>
      </c>
      <c r="B4175" s="20">
        <v>0</v>
      </c>
      <c r="C4175" s="21">
        <v>0</v>
      </c>
      <c r="D4175" s="25">
        <v>679563.50000000012</v>
      </c>
      <c r="E4175" s="25">
        <v>595700.02</v>
      </c>
      <c r="F4175" s="21">
        <v>0</v>
      </c>
      <c r="G4175" s="22">
        <f t="shared" si="65"/>
        <v>83863.480000000098</v>
      </c>
      <c r="H4175" s="21">
        <v>0</v>
      </c>
      <c r="I4175" s="21">
        <v>0</v>
      </c>
    </row>
    <row r="4176" spans="1:9" ht="15" x14ac:dyDescent="0.25">
      <c r="A4176" s="24" t="s">
        <v>4339</v>
      </c>
      <c r="B4176" s="20">
        <v>0</v>
      </c>
      <c r="C4176" s="21">
        <v>0</v>
      </c>
      <c r="D4176" s="25">
        <v>173728.8</v>
      </c>
      <c r="E4176" s="25">
        <v>75225.81</v>
      </c>
      <c r="F4176" s="21">
        <v>0</v>
      </c>
      <c r="G4176" s="22">
        <f t="shared" si="65"/>
        <v>98502.989999999991</v>
      </c>
      <c r="H4176" s="21">
        <v>0</v>
      </c>
      <c r="I4176" s="21">
        <v>0</v>
      </c>
    </row>
    <row r="4177" spans="1:9" ht="15" x14ac:dyDescent="0.25">
      <c r="A4177" s="24" t="s">
        <v>4340</v>
      </c>
      <c r="B4177" s="20">
        <v>0</v>
      </c>
      <c r="C4177" s="21">
        <v>0</v>
      </c>
      <c r="D4177" s="25">
        <v>1209462.1000000001</v>
      </c>
      <c r="E4177" s="25">
        <v>218674.18</v>
      </c>
      <c r="F4177" s="21">
        <v>0</v>
      </c>
      <c r="G4177" s="22">
        <f t="shared" si="65"/>
        <v>990787.92000000016</v>
      </c>
      <c r="H4177" s="21">
        <v>0</v>
      </c>
      <c r="I4177" s="21">
        <v>0</v>
      </c>
    </row>
    <row r="4178" spans="1:9" ht="15" x14ac:dyDescent="0.25">
      <c r="A4178" s="24" t="s">
        <v>4341</v>
      </c>
      <c r="B4178" s="20">
        <v>0</v>
      </c>
      <c r="C4178" s="21">
        <v>0</v>
      </c>
      <c r="D4178" s="25">
        <v>936403.6</v>
      </c>
      <c r="E4178" s="25">
        <v>244397.25</v>
      </c>
      <c r="F4178" s="21">
        <v>0</v>
      </c>
      <c r="G4178" s="22">
        <f t="shared" si="65"/>
        <v>692006.35</v>
      </c>
      <c r="H4178" s="21">
        <v>0</v>
      </c>
      <c r="I4178" s="21">
        <v>0</v>
      </c>
    </row>
    <row r="4179" spans="1:9" ht="15" x14ac:dyDescent="0.25">
      <c r="A4179" s="24" t="s">
        <v>4342</v>
      </c>
      <c r="B4179" s="20">
        <v>0</v>
      </c>
      <c r="C4179" s="21">
        <v>0</v>
      </c>
      <c r="D4179" s="25">
        <v>822164.93999999983</v>
      </c>
      <c r="E4179" s="25">
        <v>190493.17</v>
      </c>
      <c r="F4179" s="21">
        <v>0</v>
      </c>
      <c r="G4179" s="22">
        <f t="shared" si="65"/>
        <v>631671.76999999979</v>
      </c>
      <c r="H4179" s="21">
        <v>0</v>
      </c>
      <c r="I4179" s="21">
        <v>0</v>
      </c>
    </row>
    <row r="4180" spans="1:9" ht="15" x14ac:dyDescent="0.25">
      <c r="A4180" s="24" t="s">
        <v>4343</v>
      </c>
      <c r="B4180" s="20">
        <v>0</v>
      </c>
      <c r="C4180" s="21">
        <v>0</v>
      </c>
      <c r="D4180" s="25">
        <v>624032.19999999984</v>
      </c>
      <c r="E4180" s="25">
        <v>445067.72</v>
      </c>
      <c r="F4180" s="21">
        <v>0</v>
      </c>
      <c r="G4180" s="22">
        <f t="shared" si="65"/>
        <v>178964.47999999986</v>
      </c>
      <c r="H4180" s="21">
        <v>0</v>
      </c>
      <c r="I4180" s="21">
        <v>0</v>
      </c>
    </row>
    <row r="4181" spans="1:9" ht="15" x14ac:dyDescent="0.25">
      <c r="A4181" s="24" t="s">
        <v>4344</v>
      </c>
      <c r="B4181" s="20">
        <v>0</v>
      </c>
      <c r="C4181" s="21">
        <v>0</v>
      </c>
      <c r="D4181" s="25">
        <v>439819.6</v>
      </c>
      <c r="E4181" s="25">
        <v>571297.64</v>
      </c>
      <c r="F4181" s="21">
        <v>0</v>
      </c>
      <c r="G4181" s="22">
        <f t="shared" si="65"/>
        <v>-131478.04000000004</v>
      </c>
      <c r="H4181" s="21">
        <v>0</v>
      </c>
      <c r="I4181" s="21">
        <v>0</v>
      </c>
    </row>
    <row r="4182" spans="1:9" ht="15" x14ac:dyDescent="0.25">
      <c r="A4182" s="24" t="s">
        <v>4345</v>
      </c>
      <c r="B4182" s="20">
        <v>0</v>
      </c>
      <c r="C4182" s="21">
        <v>0</v>
      </c>
      <c r="D4182" s="25">
        <v>670103.4</v>
      </c>
      <c r="E4182" s="25">
        <v>285353.64</v>
      </c>
      <c r="F4182" s="21">
        <v>0</v>
      </c>
      <c r="G4182" s="22">
        <f t="shared" si="65"/>
        <v>384749.76</v>
      </c>
      <c r="H4182" s="21">
        <v>0</v>
      </c>
      <c r="I4182" s="21">
        <v>0</v>
      </c>
    </row>
    <row r="4183" spans="1:9" ht="15" x14ac:dyDescent="0.25">
      <c r="A4183" s="24" t="s">
        <v>4346</v>
      </c>
      <c r="B4183" s="20">
        <v>0</v>
      </c>
      <c r="C4183" s="21">
        <v>0</v>
      </c>
      <c r="D4183" s="25">
        <v>1044458.3900000004</v>
      </c>
      <c r="E4183" s="25">
        <v>949880.54</v>
      </c>
      <c r="F4183" s="21">
        <v>0</v>
      </c>
      <c r="G4183" s="22">
        <f t="shared" si="65"/>
        <v>94577.850000000326</v>
      </c>
      <c r="H4183" s="21">
        <v>0</v>
      </c>
      <c r="I4183" s="21">
        <v>0</v>
      </c>
    </row>
    <row r="4184" spans="1:9" ht="15" x14ac:dyDescent="0.25">
      <c r="A4184" s="24" t="s">
        <v>4347</v>
      </c>
      <c r="B4184" s="20">
        <v>0</v>
      </c>
      <c r="C4184" s="21">
        <v>0</v>
      </c>
      <c r="D4184" s="25">
        <v>956813.39999999991</v>
      </c>
      <c r="E4184" s="25">
        <v>953053.49</v>
      </c>
      <c r="F4184" s="21">
        <v>0</v>
      </c>
      <c r="G4184" s="22">
        <f t="shared" si="65"/>
        <v>3759.9099999999162</v>
      </c>
      <c r="H4184" s="21">
        <v>0</v>
      </c>
      <c r="I4184" s="21">
        <v>0</v>
      </c>
    </row>
    <row r="4185" spans="1:9" ht="15" x14ac:dyDescent="0.25">
      <c r="A4185" s="24" t="s">
        <v>4348</v>
      </c>
      <c r="B4185" s="20">
        <v>0</v>
      </c>
      <c r="C4185" s="21">
        <v>0</v>
      </c>
      <c r="D4185" s="25">
        <v>1382117</v>
      </c>
      <c r="E4185" s="25">
        <v>544019.71</v>
      </c>
      <c r="F4185" s="21">
        <v>0</v>
      </c>
      <c r="G4185" s="22">
        <f t="shared" si="65"/>
        <v>838097.29</v>
      </c>
      <c r="H4185" s="21">
        <v>0</v>
      </c>
      <c r="I4185" s="21">
        <v>0</v>
      </c>
    </row>
    <row r="4186" spans="1:9" ht="15" x14ac:dyDescent="0.25">
      <c r="A4186" s="24" t="s">
        <v>4349</v>
      </c>
      <c r="B4186" s="20">
        <v>0</v>
      </c>
      <c r="C4186" s="21">
        <v>0</v>
      </c>
      <c r="D4186" s="25">
        <v>1039329.0099999997</v>
      </c>
      <c r="E4186" s="25">
        <v>972088.1</v>
      </c>
      <c r="F4186" s="21">
        <v>0</v>
      </c>
      <c r="G4186" s="22">
        <f t="shared" si="65"/>
        <v>67240.909999999683</v>
      </c>
      <c r="H4186" s="21">
        <v>0</v>
      </c>
      <c r="I4186" s="21">
        <v>0</v>
      </c>
    </row>
    <row r="4187" spans="1:9" ht="15" x14ac:dyDescent="0.25">
      <c r="A4187" s="24" t="s">
        <v>4350</v>
      </c>
      <c r="B4187" s="20">
        <v>0</v>
      </c>
      <c r="C4187" s="21">
        <v>0</v>
      </c>
      <c r="D4187" s="25">
        <v>553222.99999999988</v>
      </c>
      <c r="E4187" s="25">
        <v>269147.26</v>
      </c>
      <c r="F4187" s="21">
        <v>0</v>
      </c>
      <c r="G4187" s="22">
        <f t="shared" si="65"/>
        <v>284075.73999999987</v>
      </c>
      <c r="H4187" s="21">
        <v>0</v>
      </c>
      <c r="I4187" s="21">
        <v>0</v>
      </c>
    </row>
    <row r="4188" spans="1:9" ht="15" x14ac:dyDescent="0.25">
      <c r="A4188" s="24" t="s">
        <v>4351</v>
      </c>
      <c r="B4188" s="20">
        <v>0</v>
      </c>
      <c r="C4188" s="21">
        <v>0</v>
      </c>
      <c r="D4188" s="25">
        <v>37554.299999999996</v>
      </c>
      <c r="E4188" s="25">
        <v>139807.9</v>
      </c>
      <c r="F4188" s="21">
        <v>0</v>
      </c>
      <c r="G4188" s="22">
        <f t="shared" si="65"/>
        <v>-102253.6</v>
      </c>
      <c r="H4188" s="21">
        <v>0</v>
      </c>
      <c r="I4188" s="21">
        <v>0</v>
      </c>
    </row>
    <row r="4189" spans="1:9" ht="15" x14ac:dyDescent="0.25">
      <c r="A4189" s="24" t="s">
        <v>4352</v>
      </c>
      <c r="B4189" s="20">
        <v>0</v>
      </c>
      <c r="C4189" s="21">
        <v>0</v>
      </c>
      <c r="D4189" s="25">
        <v>54214.6</v>
      </c>
      <c r="E4189" s="25">
        <v>2862.26</v>
      </c>
      <c r="F4189" s="21">
        <v>0</v>
      </c>
      <c r="G4189" s="22">
        <f t="shared" si="65"/>
        <v>51352.34</v>
      </c>
      <c r="H4189" s="21">
        <v>0</v>
      </c>
      <c r="I4189" s="21">
        <v>0</v>
      </c>
    </row>
    <row r="4190" spans="1:9" ht="15" x14ac:dyDescent="0.25">
      <c r="A4190" s="24" t="s">
        <v>4353</v>
      </c>
      <c r="B4190" s="20">
        <v>0</v>
      </c>
      <c r="C4190" s="21">
        <v>0</v>
      </c>
      <c r="D4190" s="25">
        <v>56175</v>
      </c>
      <c r="E4190" s="25">
        <v>708.13</v>
      </c>
      <c r="F4190" s="21">
        <v>0</v>
      </c>
      <c r="G4190" s="22">
        <f t="shared" si="65"/>
        <v>55466.87</v>
      </c>
      <c r="H4190" s="21">
        <v>0</v>
      </c>
      <c r="I4190" s="21">
        <v>0</v>
      </c>
    </row>
    <row r="4191" spans="1:9" ht="15" x14ac:dyDescent="0.25">
      <c r="A4191" s="24" t="s">
        <v>4354</v>
      </c>
      <c r="B4191" s="20">
        <v>0</v>
      </c>
      <c r="C4191" s="21">
        <v>0</v>
      </c>
      <c r="D4191" s="25">
        <v>637361.9299999997</v>
      </c>
      <c r="E4191" s="25">
        <v>723668.51</v>
      </c>
      <c r="F4191" s="21">
        <v>0</v>
      </c>
      <c r="G4191" s="22">
        <f t="shared" si="65"/>
        <v>-86306.580000000307</v>
      </c>
      <c r="H4191" s="21">
        <v>0</v>
      </c>
      <c r="I4191" s="21">
        <v>0</v>
      </c>
    </row>
    <row r="4192" spans="1:9" ht="15" x14ac:dyDescent="0.25">
      <c r="A4192" s="24" t="s">
        <v>4355</v>
      </c>
      <c r="B4192" s="20">
        <v>0</v>
      </c>
      <c r="C4192" s="21">
        <v>0</v>
      </c>
      <c r="D4192" s="25">
        <v>466947.80000000005</v>
      </c>
      <c r="E4192" s="25">
        <v>347571.91</v>
      </c>
      <c r="F4192" s="21">
        <v>0</v>
      </c>
      <c r="G4192" s="22">
        <f t="shared" si="65"/>
        <v>119375.89000000007</v>
      </c>
      <c r="H4192" s="21">
        <v>0</v>
      </c>
      <c r="I4192" s="21">
        <v>0</v>
      </c>
    </row>
    <row r="4193" spans="1:9" ht="15" x14ac:dyDescent="0.25">
      <c r="A4193" s="24" t="s">
        <v>4356</v>
      </c>
      <c r="B4193" s="20">
        <v>0</v>
      </c>
      <c r="C4193" s="21">
        <v>0</v>
      </c>
      <c r="D4193" s="25">
        <v>472833.39999999991</v>
      </c>
      <c r="E4193" s="25">
        <v>344837.37</v>
      </c>
      <c r="F4193" s="21">
        <v>0</v>
      </c>
      <c r="G4193" s="22">
        <f t="shared" si="65"/>
        <v>127996.02999999991</v>
      </c>
      <c r="H4193" s="21">
        <v>0</v>
      </c>
      <c r="I4193" s="21">
        <v>0</v>
      </c>
    </row>
    <row r="4194" spans="1:9" ht="15" x14ac:dyDescent="0.25">
      <c r="A4194" s="24" t="s">
        <v>4357</v>
      </c>
      <c r="B4194" s="20">
        <v>0</v>
      </c>
      <c r="C4194" s="21">
        <v>0</v>
      </c>
      <c r="D4194" s="25">
        <v>347462.50000000012</v>
      </c>
      <c r="E4194" s="25">
        <v>306512.05</v>
      </c>
      <c r="F4194" s="21">
        <v>0</v>
      </c>
      <c r="G4194" s="22">
        <f t="shared" si="65"/>
        <v>40950.450000000128</v>
      </c>
      <c r="H4194" s="21">
        <v>0</v>
      </c>
      <c r="I4194" s="21">
        <v>0</v>
      </c>
    </row>
    <row r="4195" spans="1:9" ht="15" x14ac:dyDescent="0.25">
      <c r="A4195" s="24" t="s">
        <v>4358</v>
      </c>
      <c r="B4195" s="20">
        <v>0</v>
      </c>
      <c r="C4195" s="21">
        <v>0</v>
      </c>
      <c r="D4195" s="25">
        <v>56743.5</v>
      </c>
      <c r="E4195" s="25">
        <v>54505.34</v>
      </c>
      <c r="F4195" s="21">
        <v>0</v>
      </c>
      <c r="G4195" s="22">
        <f t="shared" si="65"/>
        <v>2238.1600000000035</v>
      </c>
      <c r="H4195" s="21">
        <v>0</v>
      </c>
      <c r="I4195" s="21">
        <v>0</v>
      </c>
    </row>
    <row r="4196" spans="1:9" ht="15" x14ac:dyDescent="0.25">
      <c r="A4196" s="24" t="s">
        <v>4359</v>
      </c>
      <c r="B4196" s="20">
        <v>0</v>
      </c>
      <c r="C4196" s="21">
        <v>0</v>
      </c>
      <c r="D4196" s="25">
        <v>590675.80000000005</v>
      </c>
      <c r="E4196" s="25">
        <v>245778.64</v>
      </c>
      <c r="F4196" s="21">
        <v>0</v>
      </c>
      <c r="G4196" s="22">
        <f t="shared" si="65"/>
        <v>344897.16000000003</v>
      </c>
      <c r="H4196" s="21">
        <v>0</v>
      </c>
      <c r="I4196" s="21">
        <v>0</v>
      </c>
    </row>
    <row r="4197" spans="1:9" ht="15" x14ac:dyDescent="0.25">
      <c r="A4197" s="24" t="s">
        <v>4360</v>
      </c>
      <c r="B4197" s="20">
        <v>0</v>
      </c>
      <c r="C4197" s="21">
        <v>0</v>
      </c>
      <c r="D4197" s="25">
        <v>387355.50000000006</v>
      </c>
      <c r="E4197" s="25">
        <v>301158.78000000003</v>
      </c>
      <c r="F4197" s="21">
        <v>0</v>
      </c>
      <c r="G4197" s="22">
        <f t="shared" si="65"/>
        <v>86196.72000000003</v>
      </c>
      <c r="H4197" s="21">
        <v>0</v>
      </c>
      <c r="I4197" s="21">
        <v>0</v>
      </c>
    </row>
    <row r="4198" spans="1:9" ht="15" x14ac:dyDescent="0.25">
      <c r="A4198" s="24" t="s">
        <v>4361</v>
      </c>
      <c r="B4198" s="20">
        <v>0</v>
      </c>
      <c r="C4198" s="21">
        <v>0</v>
      </c>
      <c r="D4198" s="25">
        <v>2281559.4100000011</v>
      </c>
      <c r="E4198" s="25">
        <v>593446.57999999996</v>
      </c>
      <c r="F4198" s="21">
        <v>0</v>
      </c>
      <c r="G4198" s="22">
        <f t="shared" si="65"/>
        <v>1688112.830000001</v>
      </c>
      <c r="H4198" s="21">
        <v>0</v>
      </c>
      <c r="I4198" s="21">
        <v>0</v>
      </c>
    </row>
    <row r="4199" spans="1:9" ht="15" x14ac:dyDescent="0.25">
      <c r="A4199" s="24" t="s">
        <v>4362</v>
      </c>
      <c r="B4199" s="20">
        <v>0</v>
      </c>
      <c r="C4199" s="21">
        <v>0</v>
      </c>
      <c r="D4199" s="25">
        <v>160804.59999999998</v>
      </c>
      <c r="E4199" s="25">
        <v>166990.41</v>
      </c>
      <c r="F4199" s="21">
        <v>0</v>
      </c>
      <c r="G4199" s="22">
        <f t="shared" si="65"/>
        <v>-6185.8100000000268</v>
      </c>
      <c r="H4199" s="21">
        <v>0</v>
      </c>
      <c r="I4199" s="21">
        <v>0</v>
      </c>
    </row>
    <row r="4200" spans="1:9" ht="15" x14ac:dyDescent="0.25">
      <c r="A4200" s="24" t="s">
        <v>4363</v>
      </c>
      <c r="B4200" s="20">
        <v>0</v>
      </c>
      <c r="C4200" s="21">
        <v>0</v>
      </c>
      <c r="D4200" s="25">
        <v>431877.6</v>
      </c>
      <c r="E4200" s="25">
        <v>378558.31</v>
      </c>
      <c r="F4200" s="21">
        <v>0</v>
      </c>
      <c r="G4200" s="22">
        <f t="shared" si="65"/>
        <v>53319.289999999979</v>
      </c>
      <c r="H4200" s="21">
        <v>0</v>
      </c>
      <c r="I4200" s="21">
        <v>0</v>
      </c>
    </row>
    <row r="4201" spans="1:9" ht="15" x14ac:dyDescent="0.25">
      <c r="A4201" s="24" t="s">
        <v>4364</v>
      </c>
      <c r="B4201" s="20">
        <v>0</v>
      </c>
      <c r="C4201" s="21">
        <v>0</v>
      </c>
      <c r="D4201" s="25">
        <v>505278.39999999997</v>
      </c>
      <c r="E4201" s="25">
        <v>593483.97</v>
      </c>
      <c r="F4201" s="21">
        <v>0</v>
      </c>
      <c r="G4201" s="22">
        <f t="shared" si="65"/>
        <v>-88205.57</v>
      </c>
      <c r="H4201" s="21">
        <v>0</v>
      </c>
      <c r="I4201" s="21">
        <v>0</v>
      </c>
    </row>
    <row r="4202" spans="1:9" ht="15" x14ac:dyDescent="0.25">
      <c r="A4202" s="24" t="s">
        <v>4365</v>
      </c>
      <c r="B4202" s="20">
        <v>0</v>
      </c>
      <c r="C4202" s="21">
        <v>0</v>
      </c>
      <c r="D4202" s="25">
        <v>99484</v>
      </c>
      <c r="E4202" s="25">
        <v>2009.59</v>
      </c>
      <c r="F4202" s="21">
        <v>0</v>
      </c>
      <c r="G4202" s="22">
        <f t="shared" si="65"/>
        <v>97474.41</v>
      </c>
      <c r="H4202" s="21">
        <v>0</v>
      </c>
      <c r="I4202" s="21">
        <v>0</v>
      </c>
    </row>
    <row r="4203" spans="1:9" ht="15" x14ac:dyDescent="0.25">
      <c r="A4203" s="24" t="s">
        <v>4366</v>
      </c>
      <c r="B4203" s="20">
        <v>0</v>
      </c>
      <c r="C4203" s="21">
        <v>0</v>
      </c>
      <c r="D4203" s="25">
        <v>1022684.5700000001</v>
      </c>
      <c r="E4203" s="25">
        <v>906166.97</v>
      </c>
      <c r="F4203" s="21">
        <v>0</v>
      </c>
      <c r="G4203" s="22">
        <f t="shared" si="65"/>
        <v>116517.60000000009</v>
      </c>
      <c r="H4203" s="21">
        <v>0</v>
      </c>
      <c r="I4203" s="21">
        <v>0</v>
      </c>
    </row>
    <row r="4204" spans="1:9" ht="15" x14ac:dyDescent="0.25">
      <c r="A4204" s="24" t="s">
        <v>4367</v>
      </c>
      <c r="B4204" s="20">
        <v>0</v>
      </c>
      <c r="C4204" s="21">
        <v>0</v>
      </c>
      <c r="D4204" s="25">
        <v>194892.5</v>
      </c>
      <c r="E4204" s="25">
        <v>88019.36</v>
      </c>
      <c r="F4204" s="21">
        <v>0</v>
      </c>
      <c r="G4204" s="22">
        <f t="shared" si="65"/>
        <v>106873.14</v>
      </c>
      <c r="H4204" s="21">
        <v>0</v>
      </c>
      <c r="I4204" s="21">
        <v>0</v>
      </c>
    </row>
    <row r="4205" spans="1:9" ht="15" x14ac:dyDescent="0.25">
      <c r="A4205" s="24" t="s">
        <v>4368</v>
      </c>
      <c r="B4205" s="20">
        <v>0</v>
      </c>
      <c r="C4205" s="21">
        <v>0</v>
      </c>
      <c r="D4205" s="25">
        <v>955171.79999999993</v>
      </c>
      <c r="E4205" s="25">
        <v>796060.71</v>
      </c>
      <c r="F4205" s="21">
        <v>0</v>
      </c>
      <c r="G4205" s="22">
        <f>D4205-E4205</f>
        <v>159111.08999999997</v>
      </c>
      <c r="H4205" s="21">
        <v>0</v>
      </c>
      <c r="I4205" s="21">
        <v>0</v>
      </c>
    </row>
    <row r="4206" spans="1:9" ht="15" x14ac:dyDescent="0.25">
      <c r="A4206" s="24" t="s">
        <v>4369</v>
      </c>
      <c r="B4206" s="20"/>
      <c r="C4206" s="21"/>
      <c r="D4206" s="25">
        <v>100800.7</v>
      </c>
      <c r="E4206" s="25">
        <v>40895.199999999997</v>
      </c>
      <c r="F4206" s="21"/>
      <c r="G4206" s="22">
        <f>D4206-E4206</f>
        <v>59905.5</v>
      </c>
      <c r="H4206" s="21"/>
      <c r="I4206" s="21"/>
    </row>
    <row r="4207" spans="1:9" ht="15" x14ac:dyDescent="0.25">
      <c r="A4207" s="24" t="s">
        <v>4370</v>
      </c>
      <c r="B4207" s="20"/>
      <c r="C4207" s="21"/>
      <c r="D4207" s="25">
        <v>855868.90000000014</v>
      </c>
      <c r="E4207" s="25">
        <v>316370.07</v>
      </c>
      <c r="F4207" s="21"/>
      <c r="G4207" s="22">
        <f>D4207-E4207</f>
        <v>539498.83000000007</v>
      </c>
      <c r="H4207" s="21"/>
      <c r="I4207" s="21"/>
    </row>
    <row r="4208" spans="1:9" ht="15" x14ac:dyDescent="0.25">
      <c r="A4208" s="24" t="s">
        <v>4371</v>
      </c>
      <c r="B4208" s="20"/>
      <c r="C4208" s="21"/>
      <c r="D4208" s="25">
        <v>772445.94</v>
      </c>
      <c r="E4208" s="25">
        <v>600793.57999999996</v>
      </c>
      <c r="F4208" s="21"/>
      <c r="G4208" s="22">
        <f t="shared" ref="G4208:G4270" si="66">D4208-E4208</f>
        <v>171652.36</v>
      </c>
      <c r="H4208" s="21"/>
      <c r="I4208" s="21"/>
    </row>
    <row r="4209" spans="1:9" ht="15" x14ac:dyDescent="0.25">
      <c r="A4209" s="24" t="s">
        <v>4372</v>
      </c>
      <c r="B4209" s="20"/>
      <c r="C4209" s="21"/>
      <c r="D4209" s="25">
        <v>1342777.1</v>
      </c>
      <c r="E4209" s="25">
        <v>945488.34</v>
      </c>
      <c r="F4209" s="21"/>
      <c r="G4209" s="22">
        <f>D4209-E4209</f>
        <v>397288.76000000013</v>
      </c>
      <c r="H4209" s="21"/>
      <c r="I4209" s="21"/>
    </row>
    <row r="4210" spans="1:9" ht="15" x14ac:dyDescent="0.25">
      <c r="A4210" s="24" t="s">
        <v>4373</v>
      </c>
      <c r="B4210" s="20"/>
      <c r="C4210" s="21"/>
      <c r="D4210" s="25">
        <v>173407.3</v>
      </c>
      <c r="E4210" s="25">
        <v>61960.6</v>
      </c>
      <c r="F4210" s="21"/>
      <c r="G4210" s="22">
        <f t="shared" si="66"/>
        <v>111446.69999999998</v>
      </c>
      <c r="H4210" s="21"/>
      <c r="I4210" s="21"/>
    </row>
    <row r="4211" spans="1:9" ht="15" x14ac:dyDescent="0.25">
      <c r="A4211" s="24" t="s">
        <v>4374</v>
      </c>
      <c r="B4211" s="20"/>
      <c r="C4211" s="21"/>
      <c r="D4211" s="25">
        <v>818665.00000000023</v>
      </c>
      <c r="E4211" s="25">
        <v>702647.63</v>
      </c>
      <c r="F4211" s="21"/>
      <c r="G4211" s="22">
        <f t="shared" si="66"/>
        <v>116017.37000000023</v>
      </c>
      <c r="H4211" s="21"/>
      <c r="I4211" s="21"/>
    </row>
    <row r="4212" spans="1:9" ht="15" x14ac:dyDescent="0.25">
      <c r="A4212" s="24" t="s">
        <v>4375</v>
      </c>
      <c r="B4212" s="20"/>
      <c r="C4212" s="21"/>
      <c r="D4212" s="25">
        <v>733819.89999999979</v>
      </c>
      <c r="E4212" s="25">
        <v>272837.73</v>
      </c>
      <c r="F4212" s="21"/>
      <c r="G4212" s="22">
        <f t="shared" si="66"/>
        <v>460982.16999999981</v>
      </c>
      <c r="H4212" s="21"/>
      <c r="I4212" s="21"/>
    </row>
    <row r="4213" spans="1:9" ht="15" x14ac:dyDescent="0.25">
      <c r="A4213" s="24" t="s">
        <v>4376</v>
      </c>
      <c r="B4213" s="20"/>
      <c r="C4213" s="21"/>
      <c r="D4213" s="25">
        <v>706252.80000000005</v>
      </c>
      <c r="E4213" s="25">
        <v>666891.67000000004</v>
      </c>
      <c r="F4213" s="21"/>
      <c r="G4213" s="22">
        <f t="shared" si="66"/>
        <v>39361.130000000005</v>
      </c>
      <c r="H4213" s="21"/>
      <c r="I4213" s="21"/>
    </row>
    <row r="4214" spans="1:9" ht="15" x14ac:dyDescent="0.25">
      <c r="A4214" s="24" t="s">
        <v>4377</v>
      </c>
      <c r="B4214" s="20"/>
      <c r="C4214" s="21"/>
      <c r="D4214" s="25">
        <v>1033755.8</v>
      </c>
      <c r="E4214" s="25">
        <v>182835.41</v>
      </c>
      <c r="F4214" s="21"/>
      <c r="G4214" s="22">
        <f t="shared" si="66"/>
        <v>850920.39</v>
      </c>
      <c r="H4214" s="21"/>
      <c r="I4214" s="21"/>
    </row>
    <row r="4215" spans="1:9" ht="15" x14ac:dyDescent="0.25">
      <c r="A4215" s="24" t="s">
        <v>4378</v>
      </c>
      <c r="B4215" s="20"/>
      <c r="C4215" s="21"/>
      <c r="D4215" s="25">
        <v>111480.59999999999</v>
      </c>
      <c r="E4215" s="25">
        <v>76729.66</v>
      </c>
      <c r="F4215" s="21"/>
      <c r="G4215" s="22">
        <f t="shared" si="66"/>
        <v>34750.939999999988</v>
      </c>
      <c r="H4215" s="21"/>
      <c r="I4215" s="21"/>
    </row>
    <row r="4216" spans="1:9" ht="15" x14ac:dyDescent="0.25">
      <c r="A4216" s="24" t="s">
        <v>4379</v>
      </c>
      <c r="B4216" s="20"/>
      <c r="C4216" s="21"/>
      <c r="D4216" s="25">
        <v>577010.4</v>
      </c>
      <c r="E4216" s="25">
        <v>461082.53</v>
      </c>
      <c r="F4216" s="21"/>
      <c r="G4216" s="22">
        <f t="shared" si="66"/>
        <v>115927.87</v>
      </c>
      <c r="H4216" s="21"/>
      <c r="I4216" s="21"/>
    </row>
    <row r="4217" spans="1:9" ht="15" x14ac:dyDescent="0.25">
      <c r="A4217" s="24" t="s">
        <v>4380</v>
      </c>
      <c r="B4217" s="20"/>
      <c r="C4217" s="21"/>
      <c r="D4217" s="25">
        <v>776163.3</v>
      </c>
      <c r="E4217" s="25">
        <v>187868.09</v>
      </c>
      <c r="F4217" s="21"/>
      <c r="G4217" s="22">
        <f t="shared" si="66"/>
        <v>588295.21000000008</v>
      </c>
      <c r="H4217" s="21"/>
      <c r="I4217" s="21"/>
    </row>
    <row r="4218" spans="1:9" ht="15" x14ac:dyDescent="0.25">
      <c r="A4218" s="24" t="s">
        <v>4381</v>
      </c>
      <c r="B4218" s="20"/>
      <c r="C4218" s="21"/>
      <c r="D4218" s="25">
        <v>453297</v>
      </c>
      <c r="E4218" s="25">
        <v>293351.65999999997</v>
      </c>
      <c r="F4218" s="21"/>
      <c r="G4218" s="22">
        <f t="shared" si="66"/>
        <v>159945.34000000003</v>
      </c>
      <c r="H4218" s="21"/>
      <c r="I4218" s="21"/>
    </row>
    <row r="4219" spans="1:9" ht="15" x14ac:dyDescent="0.25">
      <c r="A4219" s="24" t="s">
        <v>4382</v>
      </c>
      <c r="B4219" s="20"/>
      <c r="C4219" s="21"/>
      <c r="D4219" s="25">
        <v>2516894.2400000002</v>
      </c>
      <c r="E4219" s="25">
        <v>895157.78</v>
      </c>
      <c r="F4219" s="21"/>
      <c r="G4219" s="22">
        <f t="shared" si="66"/>
        <v>1621736.4600000002</v>
      </c>
      <c r="H4219" s="21"/>
      <c r="I4219" s="21"/>
    </row>
    <row r="4220" spans="1:9" ht="15" x14ac:dyDescent="0.25">
      <c r="A4220" s="24" t="s">
        <v>4383</v>
      </c>
      <c r="B4220" s="20"/>
      <c r="C4220" s="21"/>
      <c r="D4220" s="25">
        <v>1448186.8999999994</v>
      </c>
      <c r="E4220" s="25">
        <v>135665.9</v>
      </c>
      <c r="F4220" s="21"/>
      <c r="G4220" s="22">
        <f t="shared" si="66"/>
        <v>1312520.9999999995</v>
      </c>
      <c r="H4220" s="21"/>
      <c r="I4220" s="21"/>
    </row>
    <row r="4221" spans="1:9" ht="15" x14ac:dyDescent="0.25">
      <c r="A4221" s="24" t="s">
        <v>4384</v>
      </c>
      <c r="B4221" s="20"/>
      <c r="C4221" s="21"/>
      <c r="D4221" s="25">
        <v>756609.79</v>
      </c>
      <c r="E4221" s="25">
        <v>625864.1</v>
      </c>
      <c r="F4221" s="21"/>
      <c r="G4221" s="22">
        <f t="shared" si="66"/>
        <v>130745.69000000006</v>
      </c>
      <c r="H4221" s="21"/>
      <c r="I4221" s="21"/>
    </row>
    <row r="4222" spans="1:9" ht="15" x14ac:dyDescent="0.25">
      <c r="A4222" s="24" t="s">
        <v>4385</v>
      </c>
      <c r="B4222" s="20"/>
      <c r="C4222" s="21"/>
      <c r="D4222" s="25">
        <v>739918.52000000014</v>
      </c>
      <c r="E4222" s="25">
        <v>638337.66</v>
      </c>
      <c r="F4222" s="21"/>
      <c r="G4222" s="22">
        <f t="shared" si="66"/>
        <v>101580.8600000001</v>
      </c>
      <c r="H4222" s="21"/>
      <c r="I4222" s="21"/>
    </row>
    <row r="4223" spans="1:9" ht="15" x14ac:dyDescent="0.25">
      <c r="A4223" s="24" t="s">
        <v>4386</v>
      </c>
      <c r="B4223" s="20"/>
      <c r="C4223" s="21"/>
      <c r="D4223" s="25">
        <v>389210.99999999988</v>
      </c>
      <c r="E4223" s="25">
        <v>368269.26</v>
      </c>
      <c r="F4223" s="21"/>
      <c r="G4223" s="22">
        <f t="shared" si="66"/>
        <v>20941.739999999874</v>
      </c>
      <c r="H4223" s="21"/>
      <c r="I4223" s="21"/>
    </row>
    <row r="4224" spans="1:9" ht="15" x14ac:dyDescent="0.25">
      <c r="A4224" s="24" t="s">
        <v>4387</v>
      </c>
      <c r="B4224" s="20"/>
      <c r="C4224" s="21"/>
      <c r="D4224" s="25">
        <v>599828.69999999995</v>
      </c>
      <c r="E4224" s="25">
        <v>435805.77</v>
      </c>
      <c r="F4224" s="21"/>
      <c r="G4224" s="22">
        <f t="shared" si="66"/>
        <v>164022.92999999993</v>
      </c>
      <c r="H4224" s="21"/>
      <c r="I4224" s="21"/>
    </row>
    <row r="4225" spans="1:9" ht="15" x14ac:dyDescent="0.25">
      <c r="A4225" s="24" t="s">
        <v>4388</v>
      </c>
      <c r="B4225" s="20"/>
      <c r="C4225" s="21"/>
      <c r="D4225" s="25">
        <v>641968.27</v>
      </c>
      <c r="E4225" s="25">
        <v>490335.69</v>
      </c>
      <c r="F4225" s="21"/>
      <c r="G4225" s="22">
        <f t="shared" si="66"/>
        <v>151632.58000000002</v>
      </c>
      <c r="H4225" s="21"/>
      <c r="I4225" s="21"/>
    </row>
    <row r="4226" spans="1:9" ht="15" x14ac:dyDescent="0.25">
      <c r="A4226" s="24" t="s">
        <v>4389</v>
      </c>
      <c r="B4226" s="20"/>
      <c r="C4226" s="21"/>
      <c r="D4226" s="25">
        <v>674171.3</v>
      </c>
      <c r="E4226" s="25">
        <v>628025.94999999995</v>
      </c>
      <c r="F4226" s="21"/>
      <c r="G4226" s="22">
        <f t="shared" si="66"/>
        <v>46145.350000000093</v>
      </c>
      <c r="H4226" s="21"/>
      <c r="I4226" s="21"/>
    </row>
    <row r="4227" spans="1:9" ht="15" x14ac:dyDescent="0.25">
      <c r="A4227" s="24" t="s">
        <v>4390</v>
      </c>
      <c r="B4227" s="20"/>
      <c r="C4227" s="21"/>
      <c r="D4227" s="25">
        <v>910884.7</v>
      </c>
      <c r="E4227" s="25">
        <v>620375.21</v>
      </c>
      <c r="F4227" s="21"/>
      <c r="G4227" s="22">
        <f t="shared" si="66"/>
        <v>290509.49</v>
      </c>
      <c r="H4227" s="21"/>
      <c r="I4227" s="21"/>
    </row>
    <row r="4228" spans="1:9" ht="15" x14ac:dyDescent="0.25">
      <c r="A4228" s="24" t="s">
        <v>4391</v>
      </c>
      <c r="B4228" s="20"/>
      <c r="C4228" s="21"/>
      <c r="D4228" s="25">
        <v>453042.8</v>
      </c>
      <c r="E4228" s="25">
        <v>437579.78</v>
      </c>
      <c r="F4228" s="21"/>
      <c r="G4228" s="22">
        <f t="shared" si="66"/>
        <v>15463.01999999996</v>
      </c>
      <c r="H4228" s="21"/>
      <c r="I4228" s="21"/>
    </row>
    <row r="4229" spans="1:9" ht="15" x14ac:dyDescent="0.25">
      <c r="A4229" s="24" t="s">
        <v>4392</v>
      </c>
      <c r="B4229" s="20"/>
      <c r="C4229" s="21"/>
      <c r="D4229" s="25">
        <v>87466.5</v>
      </c>
      <c r="E4229" s="25">
        <v>55009.42</v>
      </c>
      <c r="F4229" s="21"/>
      <c r="G4229" s="22">
        <f t="shared" si="66"/>
        <v>32457.08</v>
      </c>
      <c r="H4229" s="21"/>
      <c r="I4229" s="21"/>
    </row>
    <row r="4230" spans="1:9" ht="15" x14ac:dyDescent="0.25">
      <c r="A4230" s="24" t="s">
        <v>4393</v>
      </c>
      <c r="B4230" s="20"/>
      <c r="C4230" s="21"/>
      <c r="D4230" s="25">
        <v>93448.24000000002</v>
      </c>
      <c r="E4230" s="25">
        <v>95284.35</v>
      </c>
      <c r="F4230" s="21"/>
      <c r="G4230" s="22">
        <f t="shared" si="66"/>
        <v>-1836.109999999986</v>
      </c>
      <c r="H4230" s="21"/>
      <c r="I4230" s="21"/>
    </row>
    <row r="4231" spans="1:9" ht="15" x14ac:dyDescent="0.25">
      <c r="A4231" s="24" t="s">
        <v>4394</v>
      </c>
      <c r="B4231" s="20"/>
      <c r="C4231" s="21"/>
      <c r="D4231" s="25">
        <v>740131.70000000007</v>
      </c>
      <c r="E4231" s="25">
        <v>378740.19</v>
      </c>
      <c r="F4231" s="21"/>
      <c r="G4231" s="22">
        <f t="shared" si="66"/>
        <v>361391.51000000007</v>
      </c>
      <c r="H4231" s="21"/>
      <c r="I4231" s="21"/>
    </row>
    <row r="4232" spans="1:9" ht="15" x14ac:dyDescent="0.25">
      <c r="A4232" s="24" t="s">
        <v>4395</v>
      </c>
      <c r="B4232" s="20"/>
      <c r="C4232" s="21"/>
      <c r="D4232" s="25">
        <v>752194.68</v>
      </c>
      <c r="E4232" s="25">
        <v>624794.11</v>
      </c>
      <c r="F4232" s="21"/>
      <c r="G4232" s="22">
        <f t="shared" si="66"/>
        <v>127400.57000000007</v>
      </c>
      <c r="H4232" s="21"/>
      <c r="I4232" s="21"/>
    </row>
    <row r="4233" spans="1:9" ht="15" x14ac:dyDescent="0.25">
      <c r="A4233" s="24" t="s">
        <v>4396</v>
      </c>
      <c r="B4233" s="20"/>
      <c r="C4233" s="21"/>
      <c r="D4233" s="25">
        <v>534663.79999999993</v>
      </c>
      <c r="E4233" s="25">
        <v>489452</v>
      </c>
      <c r="F4233" s="21"/>
      <c r="G4233" s="22">
        <f t="shared" si="66"/>
        <v>45211.79999999993</v>
      </c>
      <c r="H4233" s="21"/>
      <c r="I4233" s="21"/>
    </row>
    <row r="4234" spans="1:9" ht="15" x14ac:dyDescent="0.25">
      <c r="A4234" s="24" t="s">
        <v>4397</v>
      </c>
      <c r="B4234" s="20"/>
      <c r="C4234" s="21"/>
      <c r="D4234" s="25">
        <v>792528</v>
      </c>
      <c r="E4234" s="25">
        <v>653847</v>
      </c>
      <c r="F4234" s="21"/>
      <c r="G4234" s="22">
        <f t="shared" si="66"/>
        <v>138681</v>
      </c>
      <c r="H4234" s="21"/>
      <c r="I4234" s="21"/>
    </row>
    <row r="4235" spans="1:9" ht="15" x14ac:dyDescent="0.25">
      <c r="A4235" s="24" t="s">
        <v>4398</v>
      </c>
      <c r="B4235" s="20"/>
      <c r="C4235" s="21"/>
      <c r="D4235" s="25">
        <v>1150872.78</v>
      </c>
      <c r="E4235" s="25">
        <v>228513.85</v>
      </c>
      <c r="F4235" s="21"/>
      <c r="G4235" s="22">
        <f t="shared" si="66"/>
        <v>922358.93</v>
      </c>
      <c r="H4235" s="21"/>
      <c r="I4235" s="21"/>
    </row>
    <row r="4236" spans="1:9" ht="15" x14ac:dyDescent="0.25">
      <c r="A4236" s="24" t="s">
        <v>4399</v>
      </c>
      <c r="B4236" s="20"/>
      <c r="C4236" s="21"/>
      <c r="D4236" s="25">
        <v>702751.75000000012</v>
      </c>
      <c r="E4236" s="25">
        <v>588595.62</v>
      </c>
      <c r="F4236" s="21"/>
      <c r="G4236" s="22">
        <f t="shared" si="66"/>
        <v>114156.13000000012</v>
      </c>
      <c r="H4236" s="21"/>
      <c r="I4236" s="21"/>
    </row>
    <row r="4237" spans="1:9" ht="15" x14ac:dyDescent="0.25">
      <c r="A4237" s="24" t="s">
        <v>4400</v>
      </c>
      <c r="B4237" s="20"/>
      <c r="C4237" s="21"/>
      <c r="D4237" s="25">
        <v>1686065.95</v>
      </c>
      <c r="E4237" s="25">
        <v>644128.1</v>
      </c>
      <c r="F4237" s="21"/>
      <c r="G4237" s="22">
        <f t="shared" si="66"/>
        <v>1041937.85</v>
      </c>
      <c r="H4237" s="21"/>
      <c r="I4237" s="21"/>
    </row>
    <row r="4238" spans="1:9" ht="15" x14ac:dyDescent="0.25">
      <c r="A4238" s="24" t="s">
        <v>4401</v>
      </c>
      <c r="B4238" s="20"/>
      <c r="C4238" s="21"/>
      <c r="D4238" s="25">
        <v>1164422.5999999994</v>
      </c>
      <c r="E4238" s="25">
        <v>964679.55</v>
      </c>
      <c r="F4238" s="21"/>
      <c r="G4238" s="22">
        <f t="shared" si="66"/>
        <v>199743.04999999935</v>
      </c>
      <c r="H4238" s="21"/>
      <c r="I4238" s="21"/>
    </row>
    <row r="4239" spans="1:9" ht="15" x14ac:dyDescent="0.25">
      <c r="A4239" s="24" t="s">
        <v>4402</v>
      </c>
      <c r="B4239" s="20"/>
      <c r="C4239" s="21"/>
      <c r="D4239" s="25">
        <v>1312424.2999999996</v>
      </c>
      <c r="E4239" s="25">
        <v>439605.38</v>
      </c>
      <c r="F4239" s="21"/>
      <c r="G4239" s="22">
        <f t="shared" si="66"/>
        <v>872818.91999999958</v>
      </c>
      <c r="H4239" s="21"/>
      <c r="I4239" s="21"/>
    </row>
    <row r="4240" spans="1:9" ht="15" x14ac:dyDescent="0.25">
      <c r="A4240" s="24" t="s">
        <v>4403</v>
      </c>
      <c r="B4240" s="20"/>
      <c r="C4240" s="21"/>
      <c r="D4240" s="25">
        <v>559681.10000000021</v>
      </c>
      <c r="E4240" s="25">
        <v>202382.39</v>
      </c>
      <c r="F4240" s="21"/>
      <c r="G4240" s="22">
        <f t="shared" si="66"/>
        <v>357298.7100000002</v>
      </c>
      <c r="H4240" s="21"/>
      <c r="I4240" s="21"/>
    </row>
    <row r="4241" spans="1:9" ht="15" x14ac:dyDescent="0.25">
      <c r="A4241" s="24" t="s">
        <v>4404</v>
      </c>
      <c r="B4241" s="20"/>
      <c r="C4241" s="21"/>
      <c r="D4241" s="25">
        <v>1166961.7000000004</v>
      </c>
      <c r="E4241" s="25">
        <v>310396.46000000002</v>
      </c>
      <c r="F4241" s="21"/>
      <c r="G4241" s="22">
        <f t="shared" si="66"/>
        <v>856565.24000000046</v>
      </c>
      <c r="H4241" s="21"/>
      <c r="I4241" s="21"/>
    </row>
    <row r="4242" spans="1:9" ht="15" x14ac:dyDescent="0.25">
      <c r="A4242" s="24" t="s">
        <v>4405</v>
      </c>
      <c r="B4242" s="20"/>
      <c r="C4242" s="21"/>
      <c r="D4242" s="25">
        <v>197379.6</v>
      </c>
      <c r="E4242" s="25">
        <v>105139.88</v>
      </c>
      <c r="F4242" s="21"/>
      <c r="G4242" s="22">
        <f t="shared" si="66"/>
        <v>92239.72</v>
      </c>
      <c r="H4242" s="21"/>
      <c r="I4242" s="21"/>
    </row>
    <row r="4243" spans="1:9" ht="15" x14ac:dyDescent="0.25">
      <c r="A4243" s="24" t="s">
        <v>4406</v>
      </c>
      <c r="B4243" s="20"/>
      <c r="C4243" s="21"/>
      <c r="D4243" s="25">
        <v>512764.89999999991</v>
      </c>
      <c r="E4243" s="25">
        <v>270187.61</v>
      </c>
      <c r="F4243" s="21"/>
      <c r="G4243" s="22">
        <f t="shared" si="66"/>
        <v>242577.28999999992</v>
      </c>
      <c r="H4243" s="21"/>
      <c r="I4243" s="21"/>
    </row>
    <row r="4244" spans="1:9" ht="15" x14ac:dyDescent="0.25">
      <c r="A4244" s="24" t="s">
        <v>4407</v>
      </c>
      <c r="B4244" s="20"/>
      <c r="C4244" s="21"/>
      <c r="D4244" s="25">
        <v>255356.19999999995</v>
      </c>
      <c r="E4244" s="25">
        <v>31121</v>
      </c>
      <c r="F4244" s="21"/>
      <c r="G4244" s="22">
        <f t="shared" si="66"/>
        <v>224235.19999999995</v>
      </c>
      <c r="H4244" s="21"/>
      <c r="I4244" s="21"/>
    </row>
    <row r="4245" spans="1:9" ht="15" x14ac:dyDescent="0.25">
      <c r="A4245" s="24" t="s">
        <v>4408</v>
      </c>
      <c r="B4245" s="20"/>
      <c r="C4245" s="21"/>
      <c r="D4245" s="25">
        <v>1018603.3</v>
      </c>
      <c r="E4245" s="25">
        <v>548.32000000000005</v>
      </c>
      <c r="F4245" s="21"/>
      <c r="G4245" s="22">
        <f t="shared" si="66"/>
        <v>1018054.9800000001</v>
      </c>
      <c r="H4245" s="21"/>
      <c r="I4245" s="21"/>
    </row>
    <row r="4246" spans="1:9" ht="15" x14ac:dyDescent="0.25">
      <c r="A4246" s="24" t="s">
        <v>4409</v>
      </c>
      <c r="B4246" s="20"/>
      <c r="C4246" s="21"/>
      <c r="D4246" s="25">
        <v>634260.20000000019</v>
      </c>
      <c r="E4246" s="25">
        <v>46907.15</v>
      </c>
      <c r="F4246" s="21"/>
      <c r="G4246" s="22">
        <f t="shared" si="66"/>
        <v>587353.05000000016</v>
      </c>
      <c r="H4246" s="21"/>
      <c r="I4246" s="21"/>
    </row>
    <row r="4247" spans="1:9" ht="15" x14ac:dyDescent="0.25">
      <c r="A4247" s="24" t="s">
        <v>4410</v>
      </c>
      <c r="B4247" s="20"/>
      <c r="C4247" s="21"/>
      <c r="D4247" s="25">
        <v>63447.75</v>
      </c>
      <c r="E4247" s="25">
        <v>11183.92</v>
      </c>
      <c r="F4247" s="21"/>
      <c r="G4247" s="22">
        <f t="shared" si="66"/>
        <v>52263.83</v>
      </c>
      <c r="H4247" s="21"/>
      <c r="I4247" s="21"/>
    </row>
    <row r="4248" spans="1:9" ht="15" x14ac:dyDescent="0.25">
      <c r="A4248" s="24" t="s">
        <v>4411</v>
      </c>
      <c r="B4248" s="20"/>
      <c r="C4248" s="21"/>
      <c r="D4248" s="25">
        <v>610250.74999999977</v>
      </c>
      <c r="E4248" s="25">
        <v>552758.01</v>
      </c>
      <c r="F4248" s="21"/>
      <c r="G4248" s="22">
        <f t="shared" si="66"/>
        <v>57492.739999999758</v>
      </c>
      <c r="H4248" s="21"/>
      <c r="I4248" s="21"/>
    </row>
    <row r="4249" spans="1:9" ht="15" x14ac:dyDescent="0.25">
      <c r="A4249" s="24" t="s">
        <v>4412</v>
      </c>
      <c r="B4249" s="20"/>
      <c r="C4249" s="21"/>
      <c r="D4249" s="25">
        <v>1539407.3699999999</v>
      </c>
      <c r="E4249" s="25">
        <v>444798.62</v>
      </c>
      <c r="F4249" s="21"/>
      <c r="G4249" s="22">
        <f t="shared" si="66"/>
        <v>1094608.75</v>
      </c>
      <c r="H4249" s="21"/>
      <c r="I4249" s="21"/>
    </row>
    <row r="4250" spans="1:9" ht="15" x14ac:dyDescent="0.25">
      <c r="A4250" s="24" t="s">
        <v>4413</v>
      </c>
      <c r="B4250" s="20"/>
      <c r="C4250" s="21"/>
      <c r="D4250" s="25">
        <v>1520054.5999999996</v>
      </c>
      <c r="E4250" s="25">
        <v>209765.8</v>
      </c>
      <c r="F4250" s="21"/>
      <c r="G4250" s="22">
        <f t="shared" si="66"/>
        <v>1310288.7999999996</v>
      </c>
      <c r="H4250" s="21"/>
      <c r="I4250" s="21"/>
    </row>
    <row r="4251" spans="1:9" ht="15" x14ac:dyDescent="0.25">
      <c r="A4251" s="24" t="s">
        <v>4414</v>
      </c>
      <c r="B4251" s="20"/>
      <c r="C4251" s="21"/>
      <c r="D4251" s="25">
        <v>649070.39999999991</v>
      </c>
      <c r="E4251" s="25">
        <v>547090.88</v>
      </c>
      <c r="F4251" s="21"/>
      <c r="G4251" s="22">
        <f t="shared" si="66"/>
        <v>101979.5199999999</v>
      </c>
      <c r="H4251" s="21"/>
      <c r="I4251" s="21"/>
    </row>
    <row r="4252" spans="1:9" ht="15" x14ac:dyDescent="0.25">
      <c r="A4252" s="24" t="s">
        <v>4415</v>
      </c>
      <c r="B4252" s="20"/>
      <c r="C4252" s="21"/>
      <c r="D4252" s="25">
        <v>958620.29999999993</v>
      </c>
      <c r="E4252" s="25">
        <v>874252.73</v>
      </c>
      <c r="F4252" s="21"/>
      <c r="G4252" s="22">
        <f t="shared" si="66"/>
        <v>84367.569999999949</v>
      </c>
      <c r="H4252" s="21"/>
      <c r="I4252" s="21"/>
    </row>
    <row r="4253" spans="1:9" ht="15" x14ac:dyDescent="0.25">
      <c r="A4253" s="24" t="s">
        <v>4416</v>
      </c>
      <c r="B4253" s="20"/>
      <c r="C4253" s="21"/>
      <c r="D4253" s="25">
        <v>424976.42</v>
      </c>
      <c r="E4253" s="25">
        <v>456672.5</v>
      </c>
      <c r="F4253" s="21"/>
      <c r="G4253" s="22">
        <f t="shared" si="66"/>
        <v>-31696.080000000016</v>
      </c>
      <c r="H4253" s="21"/>
      <c r="I4253" s="21"/>
    </row>
    <row r="4254" spans="1:9" ht="15" x14ac:dyDescent="0.25">
      <c r="A4254" s="24" t="s">
        <v>4417</v>
      </c>
      <c r="B4254" s="20"/>
      <c r="C4254" s="21"/>
      <c r="D4254" s="25">
        <v>675984.69999999984</v>
      </c>
      <c r="E4254" s="25">
        <v>361896.4</v>
      </c>
      <c r="F4254" s="21"/>
      <c r="G4254" s="22">
        <f t="shared" si="66"/>
        <v>314088.29999999981</v>
      </c>
      <c r="H4254" s="21"/>
      <c r="I4254" s="21"/>
    </row>
    <row r="4255" spans="1:9" ht="15" x14ac:dyDescent="0.25">
      <c r="A4255" s="24" t="s">
        <v>4418</v>
      </c>
      <c r="B4255" s="20"/>
      <c r="C4255" s="21"/>
      <c r="D4255" s="25">
        <v>1477532.3699999985</v>
      </c>
      <c r="E4255" s="25">
        <v>1344877</v>
      </c>
      <c r="F4255" s="21"/>
      <c r="G4255" s="22">
        <f t="shared" si="66"/>
        <v>132655.36999999848</v>
      </c>
      <c r="H4255" s="21"/>
      <c r="I4255" s="21"/>
    </row>
    <row r="4256" spans="1:9" ht="15" x14ac:dyDescent="0.25">
      <c r="A4256" s="24" t="s">
        <v>4419</v>
      </c>
      <c r="B4256" s="20"/>
      <c r="C4256" s="21"/>
      <c r="D4256" s="25">
        <v>777480.00000000035</v>
      </c>
      <c r="E4256" s="25">
        <v>1269967.49</v>
      </c>
      <c r="F4256" s="21"/>
      <c r="G4256" s="22">
        <f t="shared" si="66"/>
        <v>-492487.48999999964</v>
      </c>
      <c r="H4256" s="21"/>
      <c r="I4256" s="21"/>
    </row>
    <row r="4257" spans="1:9" ht="15" x14ac:dyDescent="0.25">
      <c r="A4257" s="24" t="s">
        <v>4420</v>
      </c>
      <c r="B4257" s="20"/>
      <c r="C4257" s="21"/>
      <c r="D4257" s="25">
        <v>885652.89999999991</v>
      </c>
      <c r="E4257" s="25">
        <v>503026.4</v>
      </c>
      <c r="F4257" s="21"/>
      <c r="G4257" s="22">
        <f t="shared" si="66"/>
        <v>382626.49999999988</v>
      </c>
      <c r="H4257" s="21"/>
      <c r="I4257" s="21"/>
    </row>
    <row r="4258" spans="1:9" ht="15" x14ac:dyDescent="0.25">
      <c r="A4258" s="24" t="s">
        <v>4421</v>
      </c>
      <c r="B4258" s="20"/>
      <c r="C4258" s="21"/>
      <c r="D4258" s="25">
        <v>1090782.2200000002</v>
      </c>
      <c r="E4258" s="25">
        <v>517741.68</v>
      </c>
      <c r="F4258" s="21"/>
      <c r="G4258" s="22">
        <f t="shared" si="66"/>
        <v>573040.54000000027</v>
      </c>
      <c r="H4258" s="21"/>
      <c r="I4258" s="21"/>
    </row>
    <row r="4259" spans="1:9" ht="15" x14ac:dyDescent="0.25">
      <c r="A4259" s="24" t="s">
        <v>4422</v>
      </c>
      <c r="B4259" s="20"/>
      <c r="C4259" s="21"/>
      <c r="D4259" s="25">
        <v>1345557.899999999</v>
      </c>
      <c r="E4259" s="25">
        <v>1342600.72</v>
      </c>
      <c r="F4259" s="21"/>
      <c r="G4259" s="22">
        <f t="shared" si="66"/>
        <v>2957.1799999990035</v>
      </c>
      <c r="H4259" s="21"/>
      <c r="I4259" s="21"/>
    </row>
    <row r="4260" spans="1:9" ht="15" x14ac:dyDescent="0.25">
      <c r="A4260" s="24" t="s">
        <v>4423</v>
      </c>
      <c r="B4260" s="20"/>
      <c r="C4260" s="21"/>
      <c r="D4260" s="25">
        <v>133279.30000000002</v>
      </c>
      <c r="E4260" s="25">
        <v>129156.91</v>
      </c>
      <c r="F4260" s="21"/>
      <c r="G4260" s="22">
        <f t="shared" si="66"/>
        <v>4122.390000000014</v>
      </c>
      <c r="H4260" s="21"/>
      <c r="I4260" s="21"/>
    </row>
    <row r="4261" spans="1:9" ht="15" x14ac:dyDescent="0.25">
      <c r="A4261" s="24" t="s">
        <v>4424</v>
      </c>
      <c r="B4261" s="20"/>
      <c r="C4261" s="21"/>
      <c r="D4261" s="25">
        <v>447703.20000000007</v>
      </c>
      <c r="E4261" s="25">
        <v>370432.63</v>
      </c>
      <c r="F4261" s="21"/>
      <c r="G4261" s="22">
        <f t="shared" si="66"/>
        <v>77270.570000000065</v>
      </c>
      <c r="H4261" s="21"/>
      <c r="I4261" s="21"/>
    </row>
    <row r="4262" spans="1:9" ht="15" x14ac:dyDescent="0.25">
      <c r="A4262" s="24" t="s">
        <v>4425</v>
      </c>
      <c r="B4262" s="20"/>
      <c r="C4262" s="21"/>
      <c r="D4262" s="25">
        <v>1010684.9600000001</v>
      </c>
      <c r="E4262" s="25">
        <v>376789.55</v>
      </c>
      <c r="F4262" s="21"/>
      <c r="G4262" s="22">
        <f t="shared" si="66"/>
        <v>633895.41000000015</v>
      </c>
      <c r="H4262" s="21"/>
      <c r="I4262" s="21"/>
    </row>
    <row r="4263" spans="1:9" ht="15" x14ac:dyDescent="0.25">
      <c r="A4263" s="24" t="s">
        <v>4426</v>
      </c>
      <c r="B4263" s="20"/>
      <c r="C4263" s="21"/>
      <c r="D4263" s="25">
        <v>728368.43</v>
      </c>
      <c r="E4263" s="25">
        <v>597986.56000000006</v>
      </c>
      <c r="F4263" s="21"/>
      <c r="G4263" s="22">
        <f t="shared" si="66"/>
        <v>130381.87</v>
      </c>
      <c r="H4263" s="21"/>
      <c r="I4263" s="21"/>
    </row>
    <row r="4264" spans="1:9" ht="15" x14ac:dyDescent="0.25">
      <c r="A4264" s="24" t="s">
        <v>4427</v>
      </c>
      <c r="B4264" s="20"/>
      <c r="C4264" s="21"/>
      <c r="D4264" s="25">
        <v>103307.05000000002</v>
      </c>
      <c r="E4264" s="25">
        <v>283404.33</v>
      </c>
      <c r="F4264" s="21"/>
      <c r="G4264" s="22">
        <f t="shared" si="66"/>
        <v>-180097.28</v>
      </c>
      <c r="H4264" s="21"/>
      <c r="I4264" s="21"/>
    </row>
    <row r="4265" spans="1:9" ht="15" x14ac:dyDescent="0.25">
      <c r="A4265" s="24" t="s">
        <v>4428</v>
      </c>
      <c r="B4265" s="20"/>
      <c r="C4265" s="21"/>
      <c r="D4265" s="25">
        <v>566757.60000000021</v>
      </c>
      <c r="E4265" s="25">
        <v>507430.66</v>
      </c>
      <c r="F4265" s="21"/>
      <c r="G4265" s="22">
        <f t="shared" si="66"/>
        <v>59326.940000000235</v>
      </c>
      <c r="H4265" s="21"/>
      <c r="I4265" s="21"/>
    </row>
    <row r="4266" spans="1:9" ht="15" x14ac:dyDescent="0.25">
      <c r="A4266" s="24" t="s">
        <v>4429</v>
      </c>
      <c r="B4266" s="20"/>
      <c r="C4266" s="21"/>
      <c r="D4266" s="25">
        <v>207766.9</v>
      </c>
      <c r="E4266" s="25">
        <v>73432.91</v>
      </c>
      <c r="F4266" s="21"/>
      <c r="G4266" s="22">
        <f t="shared" si="66"/>
        <v>134333.99</v>
      </c>
      <c r="H4266" s="21"/>
      <c r="I4266" s="21"/>
    </row>
    <row r="4267" spans="1:9" ht="15" x14ac:dyDescent="0.25">
      <c r="A4267" s="24" t="s">
        <v>4430</v>
      </c>
      <c r="B4267" s="20"/>
      <c r="C4267" s="21"/>
      <c r="D4267" s="25">
        <v>1729045.41</v>
      </c>
      <c r="E4267" s="25">
        <v>1509628.2</v>
      </c>
      <c r="F4267" s="21"/>
      <c r="G4267" s="22">
        <f t="shared" si="66"/>
        <v>219417.20999999996</v>
      </c>
      <c r="H4267" s="21"/>
      <c r="I4267" s="21"/>
    </row>
    <row r="4268" spans="1:9" ht="15" x14ac:dyDescent="0.25">
      <c r="A4268" s="24" t="s">
        <v>4431</v>
      </c>
      <c r="B4268" s="20"/>
      <c r="C4268" s="21"/>
      <c r="D4268" s="25">
        <v>558677.9</v>
      </c>
      <c r="E4268" s="25">
        <v>483034.31</v>
      </c>
      <c r="F4268" s="21"/>
      <c r="G4268" s="22">
        <f t="shared" si="66"/>
        <v>75643.590000000026</v>
      </c>
      <c r="H4268" s="21"/>
      <c r="I4268" s="21"/>
    </row>
    <row r="4269" spans="1:9" ht="15" x14ac:dyDescent="0.25">
      <c r="A4269" s="24" t="s">
        <v>4432</v>
      </c>
      <c r="B4269" s="20"/>
      <c r="C4269" s="21"/>
      <c r="D4269" s="25">
        <v>103079.2</v>
      </c>
      <c r="E4269" s="25">
        <v>140386.18</v>
      </c>
      <c r="F4269" s="21"/>
      <c r="G4269" s="22">
        <f t="shared" si="66"/>
        <v>-37306.979999999996</v>
      </c>
      <c r="H4269" s="21"/>
      <c r="I4269" s="21"/>
    </row>
    <row r="4270" spans="1:9" ht="15" x14ac:dyDescent="0.25">
      <c r="A4270" s="24" t="s">
        <v>4433</v>
      </c>
      <c r="B4270" s="20"/>
      <c r="C4270" s="21"/>
      <c r="D4270" s="25">
        <v>734392.07000000018</v>
      </c>
      <c r="E4270" s="25">
        <v>646083.69999999995</v>
      </c>
      <c r="F4270" s="21"/>
      <c r="G4270" s="22">
        <f t="shared" si="66"/>
        <v>88308.370000000228</v>
      </c>
      <c r="H4270" s="21"/>
      <c r="I4270" s="21"/>
    </row>
    <row r="4271" spans="1:9" ht="15" x14ac:dyDescent="0.25">
      <c r="A4271" s="24" t="s">
        <v>4434</v>
      </c>
      <c r="B4271" s="20"/>
      <c r="C4271" s="21"/>
      <c r="D4271" s="25">
        <v>1382444.1799999997</v>
      </c>
      <c r="E4271" s="25">
        <v>472144.7</v>
      </c>
      <c r="F4271" s="21"/>
      <c r="G4271" s="22">
        <f t="shared" ref="G4271:G4334" si="67">D4271-E4271</f>
        <v>910299.47999999975</v>
      </c>
      <c r="H4271" s="21"/>
      <c r="I4271" s="21"/>
    </row>
    <row r="4272" spans="1:9" ht="15" x14ac:dyDescent="0.25">
      <c r="A4272" s="24" t="s">
        <v>4435</v>
      </c>
      <c r="B4272" s="20"/>
      <c r="C4272" s="21"/>
      <c r="D4272" s="25">
        <v>138567</v>
      </c>
      <c r="E4272" s="25">
        <v>61514.16</v>
      </c>
      <c r="F4272" s="21"/>
      <c r="G4272" s="22">
        <f t="shared" si="67"/>
        <v>77052.84</v>
      </c>
      <c r="H4272" s="21"/>
      <c r="I4272" s="21"/>
    </row>
    <row r="4273" spans="1:9" ht="15" x14ac:dyDescent="0.25">
      <c r="A4273" s="24" t="s">
        <v>4436</v>
      </c>
      <c r="B4273" s="20"/>
      <c r="C4273" s="21"/>
      <c r="D4273" s="25">
        <v>804628.68999999959</v>
      </c>
      <c r="E4273" s="25">
        <v>543760.69999999995</v>
      </c>
      <c r="F4273" s="21"/>
      <c r="G4273" s="22">
        <f t="shared" si="67"/>
        <v>260867.98999999964</v>
      </c>
      <c r="H4273" s="21"/>
      <c r="I4273" s="21"/>
    </row>
    <row r="4274" spans="1:9" ht="15" x14ac:dyDescent="0.25">
      <c r="A4274" s="24" t="s">
        <v>4437</v>
      </c>
      <c r="B4274" s="20"/>
      <c r="C4274" s="21"/>
      <c r="D4274" s="25">
        <v>437708.7</v>
      </c>
      <c r="E4274" s="25">
        <v>156858.28</v>
      </c>
      <c r="F4274" s="21"/>
      <c r="G4274" s="22">
        <f t="shared" si="67"/>
        <v>280850.42000000004</v>
      </c>
      <c r="H4274" s="21"/>
      <c r="I4274" s="21"/>
    </row>
    <row r="4275" spans="1:9" ht="15" x14ac:dyDescent="0.25">
      <c r="A4275" s="24" t="s">
        <v>4438</v>
      </c>
      <c r="B4275" s="20"/>
      <c r="C4275" s="21"/>
      <c r="D4275" s="25">
        <v>2124812.649999999</v>
      </c>
      <c r="E4275" s="25">
        <v>405020.12</v>
      </c>
      <c r="F4275" s="21"/>
      <c r="G4275" s="22">
        <f t="shared" si="67"/>
        <v>1719792.5299999989</v>
      </c>
      <c r="H4275" s="21"/>
      <c r="I4275" s="21"/>
    </row>
    <row r="4276" spans="1:9" ht="15" x14ac:dyDescent="0.25">
      <c r="A4276" s="24" t="s">
        <v>4439</v>
      </c>
      <c r="B4276" s="20"/>
      <c r="C4276" s="21"/>
      <c r="D4276" s="25">
        <v>101072.39999999998</v>
      </c>
      <c r="E4276" s="25">
        <v>58304.800000000003</v>
      </c>
      <c r="F4276" s="21"/>
      <c r="G4276" s="22">
        <f t="shared" si="67"/>
        <v>42767.599999999977</v>
      </c>
      <c r="H4276" s="21"/>
      <c r="I4276" s="21"/>
    </row>
    <row r="4277" spans="1:9" ht="15" x14ac:dyDescent="0.25">
      <c r="A4277" s="24" t="s">
        <v>4440</v>
      </c>
      <c r="B4277" s="20"/>
      <c r="C4277" s="21"/>
      <c r="D4277" s="25">
        <v>721047.99999999988</v>
      </c>
      <c r="E4277" s="25">
        <v>320635.12</v>
      </c>
      <c r="F4277" s="21"/>
      <c r="G4277" s="22">
        <f t="shared" si="67"/>
        <v>400412.87999999989</v>
      </c>
      <c r="H4277" s="21"/>
      <c r="I4277" s="21"/>
    </row>
    <row r="4278" spans="1:9" ht="15" x14ac:dyDescent="0.25">
      <c r="A4278" s="24" t="s">
        <v>4441</v>
      </c>
      <c r="B4278" s="20"/>
      <c r="C4278" s="21"/>
      <c r="D4278" s="25">
        <v>2051317.3999999994</v>
      </c>
      <c r="E4278" s="25">
        <v>2119441.7999999998</v>
      </c>
      <c r="F4278" s="21"/>
      <c r="G4278" s="22">
        <f t="shared" si="67"/>
        <v>-68124.400000000373</v>
      </c>
      <c r="H4278" s="21"/>
      <c r="I4278" s="21"/>
    </row>
    <row r="4279" spans="1:9" ht="15" x14ac:dyDescent="0.25">
      <c r="A4279" s="24" t="s">
        <v>4442</v>
      </c>
      <c r="B4279" s="20"/>
      <c r="C4279" s="21"/>
      <c r="D4279" s="25">
        <v>910069.6</v>
      </c>
      <c r="E4279" s="25">
        <v>579402.62</v>
      </c>
      <c r="F4279" s="21"/>
      <c r="G4279" s="22">
        <f t="shared" si="67"/>
        <v>330666.98</v>
      </c>
      <c r="H4279" s="21"/>
      <c r="I4279" s="21"/>
    </row>
    <row r="4280" spans="1:9" ht="15" x14ac:dyDescent="0.25">
      <c r="A4280" s="24" t="s">
        <v>4443</v>
      </c>
      <c r="B4280" s="20"/>
      <c r="C4280" s="21"/>
      <c r="D4280" s="25">
        <v>585458.44000000006</v>
      </c>
      <c r="E4280" s="25">
        <v>562538.34</v>
      </c>
      <c r="F4280" s="21"/>
      <c r="G4280" s="22">
        <f t="shared" si="67"/>
        <v>22920.100000000093</v>
      </c>
      <c r="H4280" s="21"/>
      <c r="I4280" s="21"/>
    </row>
    <row r="4281" spans="1:9" ht="15" x14ac:dyDescent="0.25">
      <c r="A4281" s="24" t="s">
        <v>4444</v>
      </c>
      <c r="B4281" s="20"/>
      <c r="C4281" s="21"/>
      <c r="D4281" s="25">
        <v>1415515.2</v>
      </c>
      <c r="E4281" s="25">
        <v>253916.43</v>
      </c>
      <c r="F4281" s="21"/>
      <c r="G4281" s="22">
        <f t="shared" si="67"/>
        <v>1161598.77</v>
      </c>
      <c r="H4281" s="21"/>
      <c r="I4281" s="21"/>
    </row>
    <row r="4282" spans="1:9" ht="15" x14ac:dyDescent="0.25">
      <c r="A4282" s="24" t="s">
        <v>4445</v>
      </c>
      <c r="B4282" s="20"/>
      <c r="C4282" s="21"/>
      <c r="D4282" s="25">
        <v>619651.50000000035</v>
      </c>
      <c r="E4282" s="25">
        <v>437753.14</v>
      </c>
      <c r="F4282" s="21"/>
      <c r="G4282" s="22">
        <f t="shared" si="67"/>
        <v>181898.36000000034</v>
      </c>
      <c r="H4282" s="21"/>
      <c r="I4282" s="21"/>
    </row>
    <row r="4283" spans="1:9" ht="15" x14ac:dyDescent="0.25">
      <c r="A4283" s="24" t="s">
        <v>4446</v>
      </c>
      <c r="B4283" s="20"/>
      <c r="C4283" s="21"/>
      <c r="D4283" s="25">
        <v>118335.8</v>
      </c>
      <c r="E4283" s="25">
        <v>101421.64</v>
      </c>
      <c r="F4283" s="21"/>
      <c r="G4283" s="22">
        <f t="shared" si="67"/>
        <v>16914.160000000003</v>
      </c>
      <c r="H4283" s="21"/>
      <c r="I4283" s="21"/>
    </row>
    <row r="4284" spans="1:9" ht="15" x14ac:dyDescent="0.25">
      <c r="A4284" s="24" t="s">
        <v>4447</v>
      </c>
      <c r="B4284" s="20"/>
      <c r="C4284" s="21"/>
      <c r="D4284" s="25">
        <v>856091.17</v>
      </c>
      <c r="E4284" s="25">
        <v>291179.73</v>
      </c>
      <c r="F4284" s="21"/>
      <c r="G4284" s="22">
        <f t="shared" si="67"/>
        <v>564911.44000000006</v>
      </c>
      <c r="H4284" s="21"/>
      <c r="I4284" s="21"/>
    </row>
    <row r="4285" spans="1:9" ht="15" x14ac:dyDescent="0.25">
      <c r="A4285" s="24" t="s">
        <v>4448</v>
      </c>
      <c r="B4285" s="20"/>
      <c r="C4285" s="21"/>
      <c r="D4285" s="25">
        <v>828852.2000000003</v>
      </c>
      <c r="E4285" s="25">
        <v>668023.05000000005</v>
      </c>
      <c r="F4285" s="21"/>
      <c r="G4285" s="22">
        <f t="shared" si="67"/>
        <v>160829.15000000026</v>
      </c>
      <c r="H4285" s="21"/>
      <c r="I4285" s="21"/>
    </row>
    <row r="4286" spans="1:9" ht="15" x14ac:dyDescent="0.25">
      <c r="A4286" s="24" t="s">
        <v>4449</v>
      </c>
      <c r="B4286" s="20"/>
      <c r="C4286" s="21"/>
      <c r="D4286" s="25">
        <v>83432.800000000003</v>
      </c>
      <c r="E4286" s="25">
        <v>71231.61</v>
      </c>
      <c r="F4286" s="21"/>
      <c r="G4286" s="22">
        <f t="shared" si="67"/>
        <v>12201.190000000002</v>
      </c>
      <c r="H4286" s="21"/>
      <c r="I4286" s="21"/>
    </row>
    <row r="4287" spans="1:9" ht="15" x14ac:dyDescent="0.25">
      <c r="A4287" s="24" t="s">
        <v>4450</v>
      </c>
      <c r="B4287" s="20"/>
      <c r="C4287" s="21"/>
      <c r="D4287" s="25">
        <v>1120783.3999999997</v>
      </c>
      <c r="E4287" s="25">
        <v>758925.56</v>
      </c>
      <c r="F4287" s="21"/>
      <c r="G4287" s="22">
        <f t="shared" si="67"/>
        <v>361857.83999999962</v>
      </c>
      <c r="H4287" s="21"/>
      <c r="I4287" s="21"/>
    </row>
    <row r="4288" spans="1:9" ht="15" x14ac:dyDescent="0.25">
      <c r="A4288" s="24" t="s">
        <v>4451</v>
      </c>
      <c r="B4288" s="20"/>
      <c r="C4288" s="21"/>
      <c r="D4288" s="25">
        <v>281056.69000000006</v>
      </c>
      <c r="E4288" s="25">
        <v>164420.57999999999</v>
      </c>
      <c r="F4288" s="21"/>
      <c r="G4288" s="22">
        <f t="shared" si="67"/>
        <v>116636.11000000007</v>
      </c>
      <c r="H4288" s="21"/>
      <c r="I4288" s="21"/>
    </row>
    <row r="4289" spans="1:9" ht="15" x14ac:dyDescent="0.25">
      <c r="A4289" s="24" t="s">
        <v>4452</v>
      </c>
      <c r="B4289" s="20"/>
      <c r="C4289" s="21"/>
      <c r="D4289" s="25">
        <v>651549.80000000005</v>
      </c>
      <c r="E4289" s="25">
        <v>719214.96</v>
      </c>
      <c r="F4289" s="21"/>
      <c r="G4289" s="22">
        <f t="shared" si="67"/>
        <v>-67665.159999999916</v>
      </c>
      <c r="H4289" s="21"/>
      <c r="I4289" s="21"/>
    </row>
    <row r="4290" spans="1:9" ht="15" x14ac:dyDescent="0.25">
      <c r="A4290" s="24" t="s">
        <v>4453</v>
      </c>
      <c r="B4290" s="20"/>
      <c r="C4290" s="21"/>
      <c r="D4290" s="25">
        <v>375802.89999999997</v>
      </c>
      <c r="E4290" s="25">
        <v>244967.91</v>
      </c>
      <c r="F4290" s="21"/>
      <c r="G4290" s="22">
        <f t="shared" si="67"/>
        <v>130834.98999999996</v>
      </c>
      <c r="H4290" s="21"/>
      <c r="I4290" s="21"/>
    </row>
    <row r="4291" spans="1:9" ht="15" x14ac:dyDescent="0.25">
      <c r="A4291" s="24" t="s">
        <v>4454</v>
      </c>
      <c r="B4291" s="20"/>
      <c r="C4291" s="21"/>
      <c r="D4291" s="25">
        <v>937594.9</v>
      </c>
      <c r="E4291" s="25">
        <v>906040.46</v>
      </c>
      <c r="F4291" s="21"/>
      <c r="G4291" s="22">
        <f t="shared" si="67"/>
        <v>31554.440000000061</v>
      </c>
      <c r="H4291" s="21"/>
      <c r="I4291" s="21"/>
    </row>
    <row r="4292" spans="1:9" ht="15" x14ac:dyDescent="0.25">
      <c r="A4292" s="24" t="s">
        <v>4455</v>
      </c>
      <c r="B4292" s="20"/>
      <c r="C4292" s="21"/>
      <c r="D4292" s="25">
        <v>1966752.7500000007</v>
      </c>
      <c r="E4292" s="25">
        <v>742671.38</v>
      </c>
      <c r="F4292" s="21"/>
      <c r="G4292" s="22">
        <f t="shared" si="67"/>
        <v>1224081.3700000006</v>
      </c>
      <c r="H4292" s="21"/>
      <c r="I4292" s="21"/>
    </row>
    <row r="4293" spans="1:9" ht="15" x14ac:dyDescent="0.25">
      <c r="A4293" s="24" t="s">
        <v>4456</v>
      </c>
      <c r="B4293" s="20"/>
      <c r="C4293" s="21"/>
      <c r="D4293" s="25">
        <v>946827.24</v>
      </c>
      <c r="E4293" s="25">
        <v>668204.02</v>
      </c>
      <c r="F4293" s="21"/>
      <c r="G4293" s="22">
        <f t="shared" si="67"/>
        <v>278623.21999999997</v>
      </c>
      <c r="H4293" s="21"/>
      <c r="I4293" s="21"/>
    </row>
    <row r="4294" spans="1:9" ht="15" x14ac:dyDescent="0.25">
      <c r="A4294" s="24" t="s">
        <v>4457</v>
      </c>
      <c r="B4294" s="20"/>
      <c r="C4294" s="21"/>
      <c r="D4294" s="25">
        <v>264104.29000000004</v>
      </c>
      <c r="E4294" s="25">
        <v>235780.55</v>
      </c>
      <c r="F4294" s="21"/>
      <c r="G4294" s="22">
        <f t="shared" si="67"/>
        <v>28323.740000000049</v>
      </c>
      <c r="H4294" s="21"/>
      <c r="I4294" s="21"/>
    </row>
    <row r="4295" spans="1:9" ht="15" x14ac:dyDescent="0.25">
      <c r="A4295" s="24" t="s">
        <v>4458</v>
      </c>
      <c r="B4295" s="20"/>
      <c r="C4295" s="21"/>
      <c r="D4295" s="25">
        <v>315148.25</v>
      </c>
      <c r="E4295" s="25">
        <v>286709.13</v>
      </c>
      <c r="F4295" s="21"/>
      <c r="G4295" s="22">
        <f t="shared" si="67"/>
        <v>28439.119999999995</v>
      </c>
      <c r="H4295" s="21"/>
      <c r="I4295" s="21"/>
    </row>
    <row r="4296" spans="1:9" ht="15" x14ac:dyDescent="0.25">
      <c r="A4296" s="24" t="s">
        <v>4459</v>
      </c>
      <c r="B4296" s="20"/>
      <c r="C4296" s="21"/>
      <c r="D4296" s="25">
        <v>63031.240000000005</v>
      </c>
      <c r="E4296" s="25">
        <v>85294.15</v>
      </c>
      <c r="F4296" s="21"/>
      <c r="G4296" s="22">
        <f t="shared" si="67"/>
        <v>-22262.909999999989</v>
      </c>
      <c r="H4296" s="21"/>
      <c r="I4296" s="21"/>
    </row>
    <row r="4297" spans="1:9" ht="15" x14ac:dyDescent="0.25">
      <c r="A4297" s="24" t="s">
        <v>4460</v>
      </c>
      <c r="B4297" s="20"/>
      <c r="C4297" s="21"/>
      <c r="D4297" s="25">
        <v>871300.09999999986</v>
      </c>
      <c r="E4297" s="25">
        <v>333255.67</v>
      </c>
      <c r="F4297" s="21"/>
      <c r="G4297" s="22">
        <f t="shared" si="67"/>
        <v>538044.42999999993</v>
      </c>
      <c r="H4297" s="21"/>
      <c r="I4297" s="21"/>
    </row>
    <row r="4298" spans="1:9" ht="15" x14ac:dyDescent="0.25">
      <c r="A4298" s="24" t="s">
        <v>4461</v>
      </c>
      <c r="B4298" s="20"/>
      <c r="C4298" s="21"/>
      <c r="D4298" s="25">
        <v>484860.7</v>
      </c>
      <c r="E4298" s="25">
        <v>410962.65</v>
      </c>
      <c r="F4298" s="21"/>
      <c r="G4298" s="22">
        <f t="shared" si="67"/>
        <v>73898.049999999988</v>
      </c>
      <c r="H4298" s="21"/>
      <c r="I4298" s="21"/>
    </row>
    <row r="4299" spans="1:9" ht="15" x14ac:dyDescent="0.25">
      <c r="A4299" s="24" t="s">
        <v>4462</v>
      </c>
      <c r="B4299" s="20"/>
      <c r="C4299" s="21"/>
      <c r="D4299" s="25">
        <v>117892.10000000002</v>
      </c>
      <c r="E4299" s="25">
        <v>25180.26</v>
      </c>
      <c r="F4299" s="21"/>
      <c r="G4299" s="22">
        <f t="shared" si="67"/>
        <v>92711.840000000026</v>
      </c>
      <c r="H4299" s="21"/>
      <c r="I4299" s="21"/>
    </row>
    <row r="4300" spans="1:9" ht="15" x14ac:dyDescent="0.25">
      <c r="A4300" s="24" t="s">
        <v>4463</v>
      </c>
      <c r="B4300" s="20"/>
      <c r="C4300" s="21"/>
      <c r="D4300" s="25">
        <v>965708.1399999999</v>
      </c>
      <c r="E4300" s="25">
        <v>878987.12</v>
      </c>
      <c r="F4300" s="21"/>
      <c r="G4300" s="22">
        <f t="shared" si="67"/>
        <v>86721.019999999902</v>
      </c>
      <c r="H4300" s="21"/>
      <c r="I4300" s="21"/>
    </row>
    <row r="4301" spans="1:9" ht="15" x14ac:dyDescent="0.25">
      <c r="A4301" s="24" t="s">
        <v>4464</v>
      </c>
      <c r="B4301" s="20"/>
      <c r="C4301" s="21"/>
      <c r="D4301" s="25">
        <v>678815.40000000014</v>
      </c>
      <c r="E4301" s="25">
        <v>288602.28999999998</v>
      </c>
      <c r="F4301" s="21"/>
      <c r="G4301" s="22">
        <f t="shared" si="67"/>
        <v>390213.11000000016</v>
      </c>
      <c r="H4301" s="21"/>
      <c r="I4301" s="21"/>
    </row>
    <row r="4302" spans="1:9" ht="15" x14ac:dyDescent="0.25">
      <c r="A4302" s="24" t="s">
        <v>4465</v>
      </c>
      <c r="B4302" s="20"/>
      <c r="C4302" s="21"/>
      <c r="D4302" s="25">
        <v>1838604.35</v>
      </c>
      <c r="E4302" s="25">
        <v>610679.81999999995</v>
      </c>
      <c r="F4302" s="21"/>
      <c r="G4302" s="22">
        <f t="shared" si="67"/>
        <v>1227924.5300000003</v>
      </c>
      <c r="H4302" s="21"/>
      <c r="I4302" s="21"/>
    </row>
    <row r="4303" spans="1:9" ht="15" x14ac:dyDescent="0.25">
      <c r="A4303" s="24" t="s">
        <v>4466</v>
      </c>
      <c r="B4303" s="20"/>
      <c r="C4303" s="21"/>
      <c r="D4303" s="25">
        <v>90559.7</v>
      </c>
      <c r="E4303" s="25">
        <v>83037.7</v>
      </c>
      <c r="F4303" s="21"/>
      <c r="G4303" s="22">
        <f t="shared" si="67"/>
        <v>7522</v>
      </c>
      <c r="H4303" s="21"/>
      <c r="I4303" s="21"/>
    </row>
    <row r="4304" spans="1:9" ht="15" x14ac:dyDescent="0.25">
      <c r="A4304" s="24" t="s">
        <v>4467</v>
      </c>
      <c r="B4304" s="20"/>
      <c r="C4304" s="21"/>
      <c r="D4304" s="25">
        <v>136915.9</v>
      </c>
      <c r="E4304" s="25">
        <v>17072.400000000001</v>
      </c>
      <c r="F4304" s="21"/>
      <c r="G4304" s="22">
        <f t="shared" si="67"/>
        <v>119843.5</v>
      </c>
      <c r="H4304" s="21"/>
      <c r="I4304" s="21"/>
    </row>
    <row r="4305" spans="1:9" ht="15" x14ac:dyDescent="0.25">
      <c r="A4305" s="24" t="s">
        <v>4468</v>
      </c>
      <c r="B4305" s="20"/>
      <c r="C4305" s="21"/>
      <c r="D4305" s="25">
        <v>776900.79999999981</v>
      </c>
      <c r="E4305" s="25">
        <v>610899.72</v>
      </c>
      <c r="F4305" s="21"/>
      <c r="G4305" s="22">
        <f t="shared" si="67"/>
        <v>166001.07999999984</v>
      </c>
      <c r="H4305" s="21"/>
      <c r="I4305" s="21"/>
    </row>
    <row r="4306" spans="1:9" ht="15" x14ac:dyDescent="0.25">
      <c r="A4306" s="24" t="s">
        <v>4469</v>
      </c>
      <c r="B4306" s="20"/>
      <c r="C4306" s="21"/>
      <c r="D4306" s="25">
        <v>1291520.8999999999</v>
      </c>
      <c r="E4306" s="25">
        <v>1023590.02</v>
      </c>
      <c r="F4306" s="21"/>
      <c r="G4306" s="22">
        <f t="shared" si="67"/>
        <v>267930.87999999989</v>
      </c>
      <c r="H4306" s="21"/>
      <c r="I4306" s="21"/>
    </row>
    <row r="4307" spans="1:9" ht="15" x14ac:dyDescent="0.25">
      <c r="A4307" s="24" t="s">
        <v>4470</v>
      </c>
      <c r="B4307" s="20"/>
      <c r="C4307" s="21"/>
      <c r="D4307" s="25">
        <v>895936.60000000009</v>
      </c>
      <c r="E4307" s="25">
        <v>772981.64</v>
      </c>
      <c r="F4307" s="21"/>
      <c r="G4307" s="22">
        <f t="shared" si="67"/>
        <v>122954.96000000008</v>
      </c>
      <c r="H4307" s="21"/>
      <c r="I4307" s="21"/>
    </row>
    <row r="4308" spans="1:9" ht="15" x14ac:dyDescent="0.25">
      <c r="A4308" s="24" t="s">
        <v>4471</v>
      </c>
      <c r="B4308" s="20"/>
      <c r="C4308" s="21"/>
      <c r="D4308" s="25">
        <v>1179838.3000000005</v>
      </c>
      <c r="E4308" s="25">
        <v>563350.39</v>
      </c>
      <c r="F4308" s="21"/>
      <c r="G4308" s="22">
        <f t="shared" si="67"/>
        <v>616487.9100000005</v>
      </c>
      <c r="H4308" s="21"/>
      <c r="I4308" s="21"/>
    </row>
    <row r="4309" spans="1:9" ht="15" x14ac:dyDescent="0.25">
      <c r="A4309" s="24" t="s">
        <v>4472</v>
      </c>
      <c r="B4309" s="20"/>
      <c r="C4309" s="21"/>
      <c r="D4309" s="25">
        <v>700547.1</v>
      </c>
      <c r="E4309" s="25">
        <v>290416.45</v>
      </c>
      <c r="F4309" s="21"/>
      <c r="G4309" s="22">
        <f t="shared" si="67"/>
        <v>410130.64999999997</v>
      </c>
      <c r="H4309" s="21"/>
      <c r="I4309" s="21"/>
    </row>
    <row r="4310" spans="1:9" ht="15" x14ac:dyDescent="0.25">
      <c r="A4310" s="24" t="s">
        <v>158</v>
      </c>
      <c r="B4310" s="20"/>
      <c r="C4310" s="21"/>
      <c r="D4310" s="25">
        <v>756942.79999999993</v>
      </c>
      <c r="E4310" s="25">
        <v>182134.31</v>
      </c>
      <c r="F4310" s="21"/>
      <c r="G4310" s="22">
        <f t="shared" si="67"/>
        <v>574808.49</v>
      </c>
      <c r="H4310" s="21"/>
      <c r="I4310" s="21"/>
    </row>
    <row r="4311" spans="1:9" ht="15" x14ac:dyDescent="0.25">
      <c r="A4311" s="24" t="s">
        <v>4473</v>
      </c>
      <c r="B4311" s="20"/>
      <c r="C4311" s="21"/>
      <c r="D4311" s="25">
        <v>599990.0399999998</v>
      </c>
      <c r="E4311" s="25">
        <v>123092.75</v>
      </c>
      <c r="F4311" s="21"/>
      <c r="G4311" s="22">
        <f t="shared" si="67"/>
        <v>476897.2899999998</v>
      </c>
      <c r="H4311" s="21"/>
      <c r="I4311" s="21"/>
    </row>
    <row r="4312" spans="1:9" ht="15" x14ac:dyDescent="0.25">
      <c r="A4312" s="24" t="s">
        <v>4474</v>
      </c>
      <c r="B4312" s="20"/>
      <c r="C4312" s="21"/>
      <c r="D4312" s="25">
        <v>879766.89999999991</v>
      </c>
      <c r="E4312" s="25">
        <v>550759.34</v>
      </c>
      <c r="F4312" s="21"/>
      <c r="G4312" s="22">
        <f t="shared" si="67"/>
        <v>329007.55999999994</v>
      </c>
      <c r="H4312" s="21"/>
      <c r="I4312" s="21"/>
    </row>
    <row r="4313" spans="1:9" ht="15" x14ac:dyDescent="0.25">
      <c r="A4313" s="24" t="s">
        <v>4475</v>
      </c>
      <c r="B4313" s="20"/>
      <c r="C4313" s="21"/>
      <c r="D4313" s="25">
        <v>592261.99999999988</v>
      </c>
      <c r="E4313" s="25">
        <v>434080.46</v>
      </c>
      <c r="F4313" s="21"/>
      <c r="G4313" s="22">
        <f t="shared" si="67"/>
        <v>158181.53999999986</v>
      </c>
      <c r="H4313" s="21"/>
      <c r="I4313" s="21"/>
    </row>
    <row r="4314" spans="1:9" ht="15" x14ac:dyDescent="0.25">
      <c r="A4314" s="24" t="s">
        <v>4476</v>
      </c>
      <c r="B4314" s="20"/>
      <c r="C4314" s="21"/>
      <c r="D4314" s="25">
        <v>533508.90000000014</v>
      </c>
      <c r="E4314" s="25">
        <v>408653.95</v>
      </c>
      <c r="F4314" s="21"/>
      <c r="G4314" s="22">
        <f t="shared" si="67"/>
        <v>124854.95000000013</v>
      </c>
      <c r="H4314" s="21"/>
      <c r="I4314" s="21"/>
    </row>
    <row r="4315" spans="1:9" ht="15" x14ac:dyDescent="0.25">
      <c r="A4315" s="24" t="s">
        <v>4477</v>
      </c>
      <c r="B4315" s="20"/>
      <c r="C4315" s="21"/>
      <c r="D4315" s="25">
        <v>594829.10000000021</v>
      </c>
      <c r="E4315" s="25">
        <v>182546.34</v>
      </c>
      <c r="F4315" s="21"/>
      <c r="G4315" s="22">
        <f t="shared" si="67"/>
        <v>412282.76000000024</v>
      </c>
      <c r="H4315" s="21"/>
      <c r="I4315" s="21"/>
    </row>
    <row r="4316" spans="1:9" ht="15" x14ac:dyDescent="0.25">
      <c r="A4316" s="24" t="s">
        <v>4478</v>
      </c>
      <c r="B4316" s="20"/>
      <c r="C4316" s="21"/>
      <c r="D4316" s="25">
        <v>166937.35999999999</v>
      </c>
      <c r="E4316" s="25">
        <v>116421.33</v>
      </c>
      <c r="F4316" s="21"/>
      <c r="G4316" s="22">
        <f t="shared" si="67"/>
        <v>50516.029999999984</v>
      </c>
      <c r="H4316" s="21"/>
      <c r="I4316" s="21"/>
    </row>
    <row r="4317" spans="1:9" ht="15" x14ac:dyDescent="0.25">
      <c r="A4317" s="24" t="s">
        <v>4479</v>
      </c>
      <c r="B4317" s="20"/>
      <c r="C4317" s="21"/>
      <c r="D4317" s="25">
        <v>697032.5</v>
      </c>
      <c r="E4317" s="25">
        <v>343160.91</v>
      </c>
      <c r="F4317" s="21"/>
      <c r="G4317" s="22">
        <f t="shared" si="67"/>
        <v>353871.59</v>
      </c>
      <c r="H4317" s="21"/>
      <c r="I4317" s="21"/>
    </row>
    <row r="4318" spans="1:9" ht="15" x14ac:dyDescent="0.25">
      <c r="A4318" s="24" t="s">
        <v>4480</v>
      </c>
      <c r="B4318" s="20"/>
      <c r="C4318" s="21"/>
      <c r="D4318" s="25">
        <v>1272673.6700000004</v>
      </c>
      <c r="E4318" s="25">
        <v>1235379.43</v>
      </c>
      <c r="F4318" s="21"/>
      <c r="G4318" s="22">
        <f t="shared" si="67"/>
        <v>37294.240000000456</v>
      </c>
      <c r="H4318" s="21"/>
      <c r="I4318" s="21"/>
    </row>
    <row r="4319" spans="1:9" ht="15" x14ac:dyDescent="0.25">
      <c r="A4319" s="24" t="s">
        <v>4481</v>
      </c>
      <c r="B4319" s="20"/>
      <c r="C4319" s="21"/>
      <c r="D4319" s="25">
        <v>573327.99</v>
      </c>
      <c r="E4319" s="25">
        <v>272258.81</v>
      </c>
      <c r="F4319" s="21"/>
      <c r="G4319" s="22">
        <f t="shared" si="67"/>
        <v>301069.18</v>
      </c>
      <c r="H4319" s="21"/>
      <c r="I4319" s="21"/>
    </row>
    <row r="4320" spans="1:9" ht="15" x14ac:dyDescent="0.25">
      <c r="A4320" s="24" t="s">
        <v>4482</v>
      </c>
      <c r="B4320" s="20"/>
      <c r="C4320" s="21"/>
      <c r="D4320" s="25">
        <v>734600.09999999986</v>
      </c>
      <c r="E4320" s="25">
        <v>278839.43</v>
      </c>
      <c r="F4320" s="21"/>
      <c r="G4320" s="22">
        <f t="shared" si="67"/>
        <v>455760.66999999987</v>
      </c>
      <c r="H4320" s="21"/>
      <c r="I4320" s="21"/>
    </row>
    <row r="4321" spans="1:9" ht="15" x14ac:dyDescent="0.25">
      <c r="A4321" s="24" t="s">
        <v>4483</v>
      </c>
      <c r="B4321" s="20"/>
      <c r="C4321" s="21"/>
      <c r="D4321" s="25">
        <v>1321977.5</v>
      </c>
      <c r="E4321" s="25">
        <v>618418.4</v>
      </c>
      <c r="F4321" s="21"/>
      <c r="G4321" s="22">
        <f t="shared" si="67"/>
        <v>703559.1</v>
      </c>
      <c r="H4321" s="21"/>
      <c r="I4321" s="21"/>
    </row>
    <row r="4322" spans="1:9" ht="15" x14ac:dyDescent="0.25">
      <c r="A4322" s="24" t="s">
        <v>4484</v>
      </c>
      <c r="B4322" s="20"/>
      <c r="C4322" s="21"/>
      <c r="D4322" s="25">
        <v>950929.09999999986</v>
      </c>
      <c r="E4322" s="25">
        <v>813467.3</v>
      </c>
      <c r="F4322" s="21"/>
      <c r="G4322" s="22">
        <f t="shared" si="67"/>
        <v>137461.79999999981</v>
      </c>
      <c r="H4322" s="21"/>
      <c r="I4322" s="21"/>
    </row>
    <row r="4323" spans="1:9" ht="15" x14ac:dyDescent="0.25">
      <c r="A4323" s="24" t="s">
        <v>4485</v>
      </c>
      <c r="B4323" s="20"/>
      <c r="C4323" s="21"/>
      <c r="D4323" s="25">
        <v>1673439.4599999995</v>
      </c>
      <c r="E4323" s="25">
        <v>1458844.66</v>
      </c>
      <c r="F4323" s="21"/>
      <c r="G4323" s="22">
        <f t="shared" si="67"/>
        <v>214594.79999999958</v>
      </c>
      <c r="H4323" s="21"/>
      <c r="I4323" s="21"/>
    </row>
    <row r="4324" spans="1:9" ht="15" x14ac:dyDescent="0.25">
      <c r="A4324" s="24" t="s">
        <v>4486</v>
      </c>
      <c r="B4324" s="20"/>
      <c r="C4324" s="21"/>
      <c r="D4324" s="25">
        <v>1041579.6799999999</v>
      </c>
      <c r="E4324" s="25">
        <v>1017732.76</v>
      </c>
      <c r="F4324" s="21"/>
      <c r="G4324" s="22">
        <f t="shared" si="67"/>
        <v>23846.919999999925</v>
      </c>
      <c r="H4324" s="21"/>
      <c r="I4324" s="21"/>
    </row>
    <row r="4325" spans="1:9" ht="15" x14ac:dyDescent="0.25">
      <c r="A4325" s="24" t="s">
        <v>4487</v>
      </c>
      <c r="B4325" s="20"/>
      <c r="C4325" s="21"/>
      <c r="D4325" s="25">
        <v>661751.60000000009</v>
      </c>
      <c r="E4325" s="25">
        <v>125262.56</v>
      </c>
      <c r="F4325" s="21"/>
      <c r="G4325" s="22">
        <f t="shared" si="67"/>
        <v>536489.04</v>
      </c>
      <c r="H4325" s="21"/>
      <c r="I4325" s="21"/>
    </row>
    <row r="4326" spans="1:9" ht="15" x14ac:dyDescent="0.25">
      <c r="A4326" s="24" t="s">
        <v>4488</v>
      </c>
      <c r="B4326" s="20"/>
      <c r="C4326" s="21"/>
      <c r="D4326" s="25">
        <v>771878.8</v>
      </c>
      <c r="E4326" s="25">
        <v>339695.42</v>
      </c>
      <c r="F4326" s="21"/>
      <c r="G4326" s="22">
        <f t="shared" si="67"/>
        <v>432183.38000000006</v>
      </c>
      <c r="H4326" s="21"/>
      <c r="I4326" s="21"/>
    </row>
    <row r="4327" spans="1:9" ht="15" x14ac:dyDescent="0.25">
      <c r="A4327" s="24" t="s">
        <v>4489</v>
      </c>
      <c r="B4327" s="20"/>
      <c r="C4327" s="21"/>
      <c r="D4327" s="25">
        <v>829241.60000000033</v>
      </c>
      <c r="E4327" s="25">
        <v>756938.77</v>
      </c>
      <c r="F4327" s="21"/>
      <c r="G4327" s="22">
        <f t="shared" si="67"/>
        <v>72302.830000000307</v>
      </c>
      <c r="H4327" s="21"/>
      <c r="I4327" s="21"/>
    </row>
    <row r="4328" spans="1:9" ht="15" x14ac:dyDescent="0.25">
      <c r="A4328" s="24" t="s">
        <v>4490</v>
      </c>
      <c r="B4328" s="20"/>
      <c r="C4328" s="21"/>
      <c r="D4328" s="25">
        <v>675530.9</v>
      </c>
      <c r="E4328" s="25">
        <v>211517.18</v>
      </c>
      <c r="F4328" s="21"/>
      <c r="G4328" s="22">
        <f t="shared" si="67"/>
        <v>464013.72000000003</v>
      </c>
      <c r="H4328" s="21"/>
      <c r="I4328" s="21"/>
    </row>
    <row r="4329" spans="1:9" ht="15" x14ac:dyDescent="0.25">
      <c r="A4329" s="24" t="s">
        <v>4491</v>
      </c>
      <c r="B4329" s="20"/>
      <c r="C4329" s="21"/>
      <c r="D4329" s="25">
        <v>692518.26999999979</v>
      </c>
      <c r="E4329" s="25">
        <v>391929.36</v>
      </c>
      <c r="F4329" s="21"/>
      <c r="G4329" s="22">
        <f t="shared" si="67"/>
        <v>300588.9099999998</v>
      </c>
      <c r="H4329" s="21"/>
      <c r="I4329" s="21"/>
    </row>
    <row r="4330" spans="1:9" ht="15" x14ac:dyDescent="0.25">
      <c r="A4330" s="24" t="s">
        <v>4492</v>
      </c>
      <c r="B4330" s="20"/>
      <c r="C4330" s="21"/>
      <c r="D4330" s="25">
        <v>1388345.2000000004</v>
      </c>
      <c r="E4330" s="25">
        <v>1098082.58</v>
      </c>
      <c r="F4330" s="21"/>
      <c r="G4330" s="22">
        <f t="shared" si="67"/>
        <v>290262.62000000034</v>
      </c>
      <c r="H4330" s="21"/>
      <c r="I4330" s="21"/>
    </row>
    <row r="4331" spans="1:9" ht="15" x14ac:dyDescent="0.25">
      <c r="A4331" s="24" t="s">
        <v>4493</v>
      </c>
      <c r="B4331" s="20"/>
      <c r="C4331" s="21"/>
      <c r="D4331" s="25">
        <v>1654850.3100000003</v>
      </c>
      <c r="E4331" s="25">
        <v>1519544.76</v>
      </c>
      <c r="F4331" s="21"/>
      <c r="G4331" s="22">
        <f t="shared" si="67"/>
        <v>135305.55000000028</v>
      </c>
      <c r="H4331" s="21"/>
      <c r="I4331" s="21"/>
    </row>
    <row r="4332" spans="1:9" ht="15" x14ac:dyDescent="0.25">
      <c r="A4332" s="24" t="s">
        <v>4494</v>
      </c>
      <c r="B4332" s="20"/>
      <c r="C4332" s="21"/>
      <c r="D4332" s="25">
        <v>671935</v>
      </c>
      <c r="E4332" s="25">
        <v>580568.07999999996</v>
      </c>
      <c r="F4332" s="21"/>
      <c r="G4332" s="22">
        <f t="shared" si="67"/>
        <v>91366.920000000042</v>
      </c>
      <c r="H4332" s="21"/>
      <c r="I4332" s="21"/>
    </row>
    <row r="4333" spans="1:9" ht="15" x14ac:dyDescent="0.25">
      <c r="A4333" s="24" t="s">
        <v>4495</v>
      </c>
      <c r="B4333" s="20"/>
      <c r="C4333" s="21"/>
      <c r="D4333" s="25">
        <v>1157408.8999999999</v>
      </c>
      <c r="E4333" s="25">
        <v>738659.39</v>
      </c>
      <c r="F4333" s="21"/>
      <c r="G4333" s="22">
        <f t="shared" si="67"/>
        <v>418749.50999999989</v>
      </c>
      <c r="H4333" s="21"/>
      <c r="I4333" s="21"/>
    </row>
    <row r="4334" spans="1:9" ht="15" x14ac:dyDescent="0.25">
      <c r="A4334" s="24" t="s">
        <v>4496</v>
      </c>
      <c r="B4334" s="20"/>
      <c r="C4334" s="21"/>
      <c r="D4334" s="25">
        <v>86995.900000000009</v>
      </c>
      <c r="E4334" s="25">
        <v>48131.69</v>
      </c>
      <c r="F4334" s="21"/>
      <c r="G4334" s="22">
        <f t="shared" si="67"/>
        <v>38864.210000000006</v>
      </c>
      <c r="H4334" s="21"/>
      <c r="I4334" s="21"/>
    </row>
    <row r="4335" spans="1:9" ht="15" x14ac:dyDescent="0.25">
      <c r="A4335" s="24" t="s">
        <v>4497</v>
      </c>
      <c r="B4335" s="20"/>
      <c r="C4335" s="21"/>
      <c r="D4335" s="25">
        <v>890607.49999999977</v>
      </c>
      <c r="E4335" s="25">
        <v>941112.99</v>
      </c>
      <c r="F4335" s="21"/>
      <c r="G4335" s="22">
        <f t="shared" ref="G4335:G4398" si="68">D4335-E4335</f>
        <v>-50505.490000000224</v>
      </c>
      <c r="H4335" s="21"/>
      <c r="I4335" s="21"/>
    </row>
    <row r="4336" spans="1:9" ht="15" x14ac:dyDescent="0.25">
      <c r="A4336" s="24" t="s">
        <v>4498</v>
      </c>
      <c r="B4336" s="20"/>
      <c r="C4336" s="21"/>
      <c r="D4336" s="25">
        <v>795702.34000000008</v>
      </c>
      <c r="E4336" s="25">
        <v>687399.85</v>
      </c>
      <c r="F4336" s="21"/>
      <c r="G4336" s="22">
        <f t="shared" si="68"/>
        <v>108302.49000000011</v>
      </c>
      <c r="H4336" s="21"/>
      <c r="I4336" s="21"/>
    </row>
    <row r="4337" spans="1:9" ht="15" x14ac:dyDescent="0.25">
      <c r="A4337" s="24" t="s">
        <v>4499</v>
      </c>
      <c r="B4337" s="20"/>
      <c r="C4337" s="21"/>
      <c r="D4337" s="25">
        <v>469453.2</v>
      </c>
      <c r="E4337" s="25">
        <v>69861.429999999993</v>
      </c>
      <c r="F4337" s="21"/>
      <c r="G4337" s="22">
        <f t="shared" si="68"/>
        <v>399591.77</v>
      </c>
      <c r="H4337" s="21"/>
      <c r="I4337" s="21"/>
    </row>
    <row r="4338" spans="1:9" ht="15" x14ac:dyDescent="0.25">
      <c r="A4338" s="24" t="s">
        <v>4500</v>
      </c>
      <c r="B4338" s="20"/>
      <c r="C4338" s="21"/>
      <c r="D4338" s="25">
        <v>1287771.75</v>
      </c>
      <c r="E4338" s="25">
        <v>1091220.1100000001</v>
      </c>
      <c r="F4338" s="21"/>
      <c r="G4338" s="22">
        <f t="shared" si="68"/>
        <v>196551.6399999999</v>
      </c>
      <c r="H4338" s="21"/>
      <c r="I4338" s="21"/>
    </row>
    <row r="4339" spans="1:9" ht="15" x14ac:dyDescent="0.25">
      <c r="A4339" s="24" t="s">
        <v>4501</v>
      </c>
      <c r="B4339" s="20"/>
      <c r="C4339" s="21"/>
      <c r="D4339" s="25">
        <v>545463.45000000007</v>
      </c>
      <c r="E4339" s="25">
        <v>709505.28</v>
      </c>
      <c r="F4339" s="21"/>
      <c r="G4339" s="22">
        <f t="shared" si="68"/>
        <v>-164041.82999999996</v>
      </c>
      <c r="H4339" s="21"/>
      <c r="I4339" s="21"/>
    </row>
    <row r="4340" spans="1:9" ht="15" x14ac:dyDescent="0.25">
      <c r="A4340" s="24" t="s">
        <v>4502</v>
      </c>
      <c r="B4340" s="20"/>
      <c r="C4340" s="21"/>
      <c r="D4340" s="25">
        <v>740486.99999999988</v>
      </c>
      <c r="E4340" s="25">
        <v>640332.76</v>
      </c>
      <c r="F4340" s="21"/>
      <c r="G4340" s="22">
        <f t="shared" si="68"/>
        <v>100154.23999999987</v>
      </c>
      <c r="H4340" s="21"/>
      <c r="I4340" s="21"/>
    </row>
    <row r="4341" spans="1:9" ht="15" x14ac:dyDescent="0.25">
      <c r="A4341" s="24" t="s">
        <v>4503</v>
      </c>
      <c r="B4341" s="20"/>
      <c r="C4341" s="21"/>
      <c r="D4341" s="25">
        <v>813958.88000000012</v>
      </c>
      <c r="E4341" s="25">
        <v>492912.07</v>
      </c>
      <c r="F4341" s="21"/>
      <c r="G4341" s="22">
        <f t="shared" si="68"/>
        <v>321046.81000000011</v>
      </c>
      <c r="H4341" s="21"/>
      <c r="I4341" s="21"/>
    </row>
    <row r="4342" spans="1:9" ht="15" x14ac:dyDescent="0.25">
      <c r="A4342" s="24" t="s">
        <v>4504</v>
      </c>
      <c r="B4342" s="20"/>
      <c r="C4342" s="21"/>
      <c r="D4342" s="25">
        <v>1153538.4000000001</v>
      </c>
      <c r="E4342" s="25">
        <v>244452.84</v>
      </c>
      <c r="F4342" s="21"/>
      <c r="G4342" s="22">
        <f t="shared" si="68"/>
        <v>909085.56000000017</v>
      </c>
      <c r="H4342" s="21"/>
      <c r="I4342" s="21"/>
    </row>
    <row r="4343" spans="1:9" ht="15" x14ac:dyDescent="0.25">
      <c r="A4343" s="24" t="s">
        <v>4505</v>
      </c>
      <c r="B4343" s="20"/>
      <c r="C4343" s="21"/>
      <c r="D4343" s="25">
        <v>673331.12</v>
      </c>
      <c r="E4343" s="25">
        <v>473805.47</v>
      </c>
      <c r="F4343" s="21"/>
      <c r="G4343" s="22">
        <f t="shared" si="68"/>
        <v>199525.65000000002</v>
      </c>
      <c r="H4343" s="21"/>
      <c r="I4343" s="21"/>
    </row>
    <row r="4344" spans="1:9" ht="15" x14ac:dyDescent="0.25">
      <c r="A4344" s="24" t="s">
        <v>4506</v>
      </c>
      <c r="B4344" s="20"/>
      <c r="C4344" s="21"/>
      <c r="D4344" s="25">
        <v>286998.80000000005</v>
      </c>
      <c r="E4344" s="25">
        <v>332314.5</v>
      </c>
      <c r="F4344" s="21"/>
      <c r="G4344" s="22">
        <f t="shared" si="68"/>
        <v>-45315.699999999953</v>
      </c>
      <c r="H4344" s="21"/>
      <c r="I4344" s="21"/>
    </row>
    <row r="4345" spans="1:9" ht="15" x14ac:dyDescent="0.25">
      <c r="A4345" s="24" t="s">
        <v>4507</v>
      </c>
      <c r="B4345" s="20"/>
      <c r="C4345" s="21"/>
      <c r="D4345" s="25">
        <v>574289.89999999991</v>
      </c>
      <c r="E4345" s="25">
        <v>360507.67</v>
      </c>
      <c r="F4345" s="21"/>
      <c r="G4345" s="22">
        <f t="shared" si="68"/>
        <v>213782.22999999992</v>
      </c>
      <c r="H4345" s="21"/>
      <c r="I4345" s="21"/>
    </row>
    <row r="4346" spans="1:9" ht="15" x14ac:dyDescent="0.25">
      <c r="A4346" s="24" t="s">
        <v>4508</v>
      </c>
      <c r="B4346" s="20"/>
      <c r="C4346" s="21"/>
      <c r="D4346" s="25">
        <v>1008703.4899999999</v>
      </c>
      <c r="E4346" s="25">
        <v>655752.24</v>
      </c>
      <c r="F4346" s="21"/>
      <c r="G4346" s="22">
        <f t="shared" si="68"/>
        <v>352951.24999999988</v>
      </c>
      <c r="H4346" s="21"/>
      <c r="I4346" s="21"/>
    </row>
    <row r="4347" spans="1:9" ht="15" x14ac:dyDescent="0.25">
      <c r="A4347" s="24" t="s">
        <v>159</v>
      </c>
      <c r="B4347" s="20"/>
      <c r="C4347" s="21"/>
      <c r="D4347" s="25">
        <v>1282444.8999999999</v>
      </c>
      <c r="E4347" s="25">
        <v>54849.13</v>
      </c>
      <c r="F4347" s="21"/>
      <c r="G4347" s="22">
        <f t="shared" si="68"/>
        <v>1227595.77</v>
      </c>
      <c r="H4347" s="21"/>
      <c r="I4347" s="21"/>
    </row>
    <row r="4348" spans="1:9" ht="15" x14ac:dyDescent="0.25">
      <c r="A4348" s="24" t="s">
        <v>4509</v>
      </c>
      <c r="B4348" s="20"/>
      <c r="C4348" s="21"/>
      <c r="D4348" s="25">
        <v>236964.2</v>
      </c>
      <c r="E4348" s="25">
        <v>38697.96</v>
      </c>
      <c r="F4348" s="21"/>
      <c r="G4348" s="22">
        <f t="shared" si="68"/>
        <v>198266.24000000002</v>
      </c>
      <c r="H4348" s="21"/>
      <c r="I4348" s="21"/>
    </row>
    <row r="4349" spans="1:9" ht="15" x14ac:dyDescent="0.25">
      <c r="A4349" s="24" t="s">
        <v>4510</v>
      </c>
      <c r="B4349" s="20"/>
      <c r="C4349" s="21"/>
      <c r="D4349" s="25">
        <v>1704337.95</v>
      </c>
      <c r="E4349" s="25">
        <v>327617.89</v>
      </c>
      <c r="F4349" s="21"/>
      <c r="G4349" s="22">
        <f t="shared" si="68"/>
        <v>1376720.06</v>
      </c>
      <c r="H4349" s="21"/>
      <c r="I4349" s="21"/>
    </row>
    <row r="4350" spans="1:9" ht="15" x14ac:dyDescent="0.25">
      <c r="A4350" s="24" t="s">
        <v>4511</v>
      </c>
      <c r="B4350" s="20"/>
      <c r="C4350" s="21"/>
      <c r="D4350" s="25">
        <v>115744.2</v>
      </c>
      <c r="E4350" s="25">
        <v>111745.07</v>
      </c>
      <c r="F4350" s="21"/>
      <c r="G4350" s="22">
        <f t="shared" si="68"/>
        <v>3999.1299999999901</v>
      </c>
      <c r="H4350" s="21"/>
      <c r="I4350" s="21"/>
    </row>
    <row r="4351" spans="1:9" ht="15" x14ac:dyDescent="0.25">
      <c r="A4351" s="24" t="s">
        <v>4512</v>
      </c>
      <c r="B4351" s="20"/>
      <c r="C4351" s="21"/>
      <c r="D4351" s="25">
        <v>833011.30000000016</v>
      </c>
      <c r="E4351" s="25">
        <v>168962.68</v>
      </c>
      <c r="F4351" s="21"/>
      <c r="G4351" s="22">
        <f t="shared" si="68"/>
        <v>664048.62000000011</v>
      </c>
      <c r="H4351" s="21"/>
      <c r="I4351" s="21"/>
    </row>
    <row r="4352" spans="1:9" ht="15" x14ac:dyDescent="0.25">
      <c r="A4352" s="24" t="s">
        <v>4513</v>
      </c>
      <c r="B4352" s="20"/>
      <c r="C4352" s="21"/>
      <c r="D4352" s="25">
        <v>1743926.5599999996</v>
      </c>
      <c r="E4352" s="25">
        <v>709013.53</v>
      </c>
      <c r="F4352" s="21"/>
      <c r="G4352" s="22">
        <f t="shared" si="68"/>
        <v>1034913.0299999996</v>
      </c>
      <c r="H4352" s="21"/>
      <c r="I4352" s="21"/>
    </row>
    <row r="4353" spans="1:9" ht="15" x14ac:dyDescent="0.25">
      <c r="A4353" s="24" t="s">
        <v>4514</v>
      </c>
      <c r="B4353" s="20"/>
      <c r="C4353" s="21"/>
      <c r="D4353" s="25">
        <v>606075.70000000007</v>
      </c>
      <c r="E4353" s="25">
        <v>499306.13</v>
      </c>
      <c r="F4353" s="21"/>
      <c r="G4353" s="22">
        <f t="shared" si="68"/>
        <v>106769.57000000007</v>
      </c>
      <c r="H4353" s="21"/>
      <c r="I4353" s="21"/>
    </row>
    <row r="4354" spans="1:9" ht="15" x14ac:dyDescent="0.25">
      <c r="A4354" s="24" t="s">
        <v>4515</v>
      </c>
      <c r="B4354" s="20"/>
      <c r="C4354" s="21"/>
      <c r="D4354" s="25">
        <v>1513663.0000000002</v>
      </c>
      <c r="E4354" s="25">
        <v>484880.14</v>
      </c>
      <c r="F4354" s="21"/>
      <c r="G4354" s="22">
        <f t="shared" si="68"/>
        <v>1028782.8600000002</v>
      </c>
      <c r="H4354" s="21"/>
      <c r="I4354" s="21"/>
    </row>
    <row r="4355" spans="1:9" ht="15" x14ac:dyDescent="0.25">
      <c r="A4355" s="24" t="s">
        <v>4516</v>
      </c>
      <c r="B4355" s="20"/>
      <c r="C4355" s="21"/>
      <c r="D4355" s="25">
        <v>1011386.1200000006</v>
      </c>
      <c r="E4355" s="25">
        <v>567486.69999999995</v>
      </c>
      <c r="F4355" s="21"/>
      <c r="G4355" s="22">
        <f t="shared" si="68"/>
        <v>443899.42000000062</v>
      </c>
      <c r="H4355" s="21"/>
      <c r="I4355" s="21"/>
    </row>
    <row r="4356" spans="1:9" ht="15" x14ac:dyDescent="0.25">
      <c r="A4356" s="24" t="s">
        <v>4517</v>
      </c>
      <c r="B4356" s="20"/>
      <c r="C4356" s="21"/>
      <c r="D4356" s="25">
        <v>273547.40000000002</v>
      </c>
      <c r="E4356" s="25">
        <v>265207.45</v>
      </c>
      <c r="F4356" s="21"/>
      <c r="G4356" s="22">
        <f t="shared" si="68"/>
        <v>8339.9500000000116</v>
      </c>
      <c r="H4356" s="21"/>
      <c r="I4356" s="21"/>
    </row>
    <row r="4357" spans="1:9" ht="15" x14ac:dyDescent="0.25">
      <c r="A4357" s="24" t="s">
        <v>4518</v>
      </c>
      <c r="B4357" s="20"/>
      <c r="C4357" s="21"/>
      <c r="D4357" s="25">
        <v>1147245.8999999994</v>
      </c>
      <c r="E4357" s="25">
        <v>804990.49</v>
      </c>
      <c r="F4357" s="21"/>
      <c r="G4357" s="22">
        <f t="shared" si="68"/>
        <v>342255.40999999945</v>
      </c>
      <c r="H4357" s="21"/>
      <c r="I4357" s="21"/>
    </row>
    <row r="4358" spans="1:9" ht="15" x14ac:dyDescent="0.25">
      <c r="A4358" s="24" t="s">
        <v>4519</v>
      </c>
      <c r="B4358" s="20"/>
      <c r="C4358" s="21"/>
      <c r="D4358" s="25">
        <v>288106.59999999998</v>
      </c>
      <c r="E4358" s="25">
        <v>204557.14</v>
      </c>
      <c r="F4358" s="21"/>
      <c r="G4358" s="22">
        <f t="shared" si="68"/>
        <v>83549.459999999963</v>
      </c>
      <c r="H4358" s="21"/>
      <c r="I4358" s="21"/>
    </row>
    <row r="4359" spans="1:9" ht="15" x14ac:dyDescent="0.25">
      <c r="A4359" s="24" t="s">
        <v>4520</v>
      </c>
      <c r="B4359" s="20"/>
      <c r="C4359" s="21"/>
      <c r="D4359" s="25">
        <v>2069832.2600000002</v>
      </c>
      <c r="E4359" s="25">
        <v>1409790.13</v>
      </c>
      <c r="F4359" s="21"/>
      <c r="G4359" s="22">
        <f t="shared" si="68"/>
        <v>660042.13000000035</v>
      </c>
      <c r="H4359" s="21"/>
      <c r="I4359" s="21"/>
    </row>
    <row r="4360" spans="1:9" ht="15" x14ac:dyDescent="0.25">
      <c r="A4360" s="24" t="s">
        <v>4521</v>
      </c>
      <c r="B4360" s="20"/>
      <c r="C4360" s="21"/>
      <c r="D4360" s="25">
        <v>500032.49999999994</v>
      </c>
      <c r="E4360" s="25">
        <v>456189.41</v>
      </c>
      <c r="F4360" s="21"/>
      <c r="G4360" s="22">
        <f t="shared" si="68"/>
        <v>43843.089999999967</v>
      </c>
      <c r="H4360" s="21"/>
      <c r="I4360" s="21"/>
    </row>
    <row r="4361" spans="1:9" ht="15" x14ac:dyDescent="0.25">
      <c r="A4361" s="24" t="s">
        <v>4522</v>
      </c>
      <c r="B4361" s="20"/>
      <c r="C4361" s="21"/>
      <c r="D4361" s="25">
        <v>939434.09999999963</v>
      </c>
      <c r="E4361" s="25">
        <v>482062.29</v>
      </c>
      <c r="F4361" s="21"/>
      <c r="G4361" s="22">
        <f t="shared" si="68"/>
        <v>457371.80999999965</v>
      </c>
      <c r="H4361" s="21"/>
      <c r="I4361" s="21"/>
    </row>
    <row r="4362" spans="1:9" ht="15" x14ac:dyDescent="0.25">
      <c r="A4362" s="24" t="s">
        <v>4523</v>
      </c>
      <c r="B4362" s="20"/>
      <c r="C4362" s="21"/>
      <c r="D4362" s="25">
        <v>1550867.7</v>
      </c>
      <c r="E4362" s="25">
        <v>1437975.16</v>
      </c>
      <c r="F4362" s="21"/>
      <c r="G4362" s="22">
        <f t="shared" si="68"/>
        <v>112892.54000000004</v>
      </c>
      <c r="H4362" s="21"/>
      <c r="I4362" s="21"/>
    </row>
    <row r="4363" spans="1:9" ht="15" x14ac:dyDescent="0.25">
      <c r="A4363" s="24" t="s">
        <v>4524</v>
      </c>
      <c r="B4363" s="20"/>
      <c r="C4363" s="21"/>
      <c r="D4363" s="25">
        <v>442836.89999999997</v>
      </c>
      <c r="E4363" s="25">
        <v>497266.64</v>
      </c>
      <c r="F4363" s="21"/>
      <c r="G4363" s="22">
        <f t="shared" si="68"/>
        <v>-54429.740000000049</v>
      </c>
      <c r="H4363" s="21"/>
      <c r="I4363" s="21"/>
    </row>
    <row r="4364" spans="1:9" ht="15" x14ac:dyDescent="0.25">
      <c r="A4364" s="24" t="s">
        <v>4525</v>
      </c>
      <c r="B4364" s="20"/>
      <c r="C4364" s="21"/>
      <c r="D4364" s="25">
        <v>264364.09999999998</v>
      </c>
      <c r="E4364" s="25">
        <v>266955.59999999998</v>
      </c>
      <c r="F4364" s="21"/>
      <c r="G4364" s="22">
        <f t="shared" si="68"/>
        <v>-2591.5</v>
      </c>
      <c r="H4364" s="21"/>
      <c r="I4364" s="21"/>
    </row>
    <row r="4365" spans="1:9" ht="15" x14ac:dyDescent="0.25">
      <c r="A4365" s="24" t="s">
        <v>4526</v>
      </c>
      <c r="B4365" s="20"/>
      <c r="C4365" s="21"/>
      <c r="D4365" s="25">
        <v>1050580.2999999998</v>
      </c>
      <c r="E4365" s="25">
        <v>919520.73</v>
      </c>
      <c r="F4365" s="21"/>
      <c r="G4365" s="22">
        <f t="shared" si="68"/>
        <v>131059.56999999983</v>
      </c>
      <c r="H4365" s="21"/>
      <c r="I4365" s="21"/>
    </row>
    <row r="4366" spans="1:9" ht="15" x14ac:dyDescent="0.25">
      <c r="A4366" s="24" t="s">
        <v>4527</v>
      </c>
      <c r="B4366" s="20"/>
      <c r="C4366" s="21"/>
      <c r="D4366" s="25">
        <v>732472.9</v>
      </c>
      <c r="E4366" s="25">
        <v>161634.47</v>
      </c>
      <c r="F4366" s="21"/>
      <c r="G4366" s="22">
        <f t="shared" si="68"/>
        <v>570838.43000000005</v>
      </c>
      <c r="H4366" s="21"/>
      <c r="I4366" s="21"/>
    </row>
    <row r="4367" spans="1:9" ht="15" x14ac:dyDescent="0.25">
      <c r="A4367" s="24" t="s">
        <v>4528</v>
      </c>
      <c r="B4367" s="20"/>
      <c r="C4367" s="21"/>
      <c r="D4367" s="25">
        <v>1108266.9499999997</v>
      </c>
      <c r="E4367" s="25">
        <v>826412.39</v>
      </c>
      <c r="F4367" s="21"/>
      <c r="G4367" s="22">
        <f t="shared" si="68"/>
        <v>281854.55999999971</v>
      </c>
      <c r="H4367" s="21"/>
      <c r="I4367" s="21"/>
    </row>
    <row r="4368" spans="1:9" ht="15" x14ac:dyDescent="0.25">
      <c r="A4368" s="24" t="s">
        <v>4529</v>
      </c>
      <c r="B4368" s="20"/>
      <c r="C4368" s="21"/>
      <c r="D4368" s="25">
        <v>735804.6</v>
      </c>
      <c r="E4368" s="25">
        <v>575738.68999999994</v>
      </c>
      <c r="F4368" s="21"/>
      <c r="G4368" s="22">
        <f t="shared" si="68"/>
        <v>160065.91000000003</v>
      </c>
      <c r="H4368" s="21"/>
      <c r="I4368" s="21"/>
    </row>
    <row r="4369" spans="1:9" ht="15" x14ac:dyDescent="0.25">
      <c r="A4369" s="24" t="s">
        <v>4530</v>
      </c>
      <c r="B4369" s="20"/>
      <c r="C4369" s="21"/>
      <c r="D4369" s="25">
        <v>24171</v>
      </c>
      <c r="E4369" s="25">
        <v>3546.59</v>
      </c>
      <c r="F4369" s="21"/>
      <c r="G4369" s="22">
        <f t="shared" si="68"/>
        <v>20624.41</v>
      </c>
      <c r="H4369" s="21"/>
      <c r="I4369" s="21"/>
    </row>
    <row r="4370" spans="1:9" ht="15" x14ac:dyDescent="0.25">
      <c r="A4370" s="24" t="s">
        <v>4531</v>
      </c>
      <c r="B4370" s="20"/>
      <c r="C4370" s="21"/>
      <c r="D4370" s="25">
        <v>1490552.8399999994</v>
      </c>
      <c r="E4370" s="25">
        <v>930653.17</v>
      </c>
      <c r="F4370" s="21"/>
      <c r="G4370" s="22">
        <f t="shared" si="68"/>
        <v>559899.66999999934</v>
      </c>
      <c r="H4370" s="21"/>
      <c r="I4370" s="21"/>
    </row>
    <row r="4371" spans="1:9" ht="15" x14ac:dyDescent="0.25">
      <c r="A4371" s="24" t="s">
        <v>4532</v>
      </c>
      <c r="B4371" s="20"/>
      <c r="C4371" s="21"/>
      <c r="D4371" s="25">
        <v>1288110.0000000012</v>
      </c>
      <c r="E4371" s="25">
        <v>923126.7</v>
      </c>
      <c r="F4371" s="21"/>
      <c r="G4371" s="22">
        <f>D4371-E4371</f>
        <v>364983.30000000121</v>
      </c>
      <c r="H4371" s="21"/>
      <c r="I4371" s="21"/>
    </row>
    <row r="4372" spans="1:9" ht="15" x14ac:dyDescent="0.25">
      <c r="A4372" s="24" t="s">
        <v>4533</v>
      </c>
      <c r="B4372" s="20"/>
      <c r="C4372" s="21"/>
      <c r="D4372" s="25">
        <v>268892.80000000005</v>
      </c>
      <c r="E4372" s="25">
        <v>216678.47</v>
      </c>
      <c r="F4372" s="21"/>
      <c r="G4372" s="22">
        <f t="shared" si="68"/>
        <v>52214.330000000045</v>
      </c>
      <c r="H4372" s="21"/>
      <c r="I4372" s="21"/>
    </row>
    <row r="4373" spans="1:9" ht="15" x14ac:dyDescent="0.25">
      <c r="A4373" s="24" t="s">
        <v>4534</v>
      </c>
      <c r="B4373" s="20"/>
      <c r="C4373" s="21"/>
      <c r="D4373" s="25">
        <v>1535314.0000000002</v>
      </c>
      <c r="E4373" s="25">
        <v>1341788.06</v>
      </c>
      <c r="F4373" s="21"/>
      <c r="G4373" s="22">
        <f t="shared" si="68"/>
        <v>193525.94000000018</v>
      </c>
      <c r="H4373" s="21"/>
      <c r="I4373" s="21"/>
    </row>
    <row r="4374" spans="1:9" ht="15" x14ac:dyDescent="0.25">
      <c r="A4374" s="24" t="s">
        <v>4535</v>
      </c>
      <c r="B4374" s="20"/>
      <c r="C4374" s="21"/>
      <c r="D4374" s="25">
        <v>38435.1</v>
      </c>
      <c r="E4374" s="25">
        <v>16395.45</v>
      </c>
      <c r="F4374" s="21"/>
      <c r="G4374" s="22">
        <f t="shared" si="68"/>
        <v>22039.649999999998</v>
      </c>
      <c r="H4374" s="21"/>
      <c r="I4374" s="21"/>
    </row>
    <row r="4375" spans="1:9" ht="15" x14ac:dyDescent="0.25">
      <c r="A4375" s="24" t="s">
        <v>4536</v>
      </c>
      <c r="B4375" s="20"/>
      <c r="C4375" s="21"/>
      <c r="D4375" s="25">
        <v>78395.900000000009</v>
      </c>
      <c r="E4375" s="25">
        <v>69918.11</v>
      </c>
      <c r="F4375" s="21"/>
      <c r="G4375" s="22">
        <f t="shared" si="68"/>
        <v>8477.7900000000081</v>
      </c>
      <c r="H4375" s="21"/>
      <c r="I4375" s="21"/>
    </row>
    <row r="4376" spans="1:9" ht="15" x14ac:dyDescent="0.25">
      <c r="A4376" s="24" t="s">
        <v>4537</v>
      </c>
      <c r="B4376" s="20"/>
      <c r="C4376" s="21"/>
      <c r="D4376" s="25">
        <v>824400.5</v>
      </c>
      <c r="E4376" s="25">
        <v>601319.07999999996</v>
      </c>
      <c r="F4376" s="21"/>
      <c r="G4376" s="22">
        <f t="shared" si="68"/>
        <v>223081.42000000004</v>
      </c>
      <c r="H4376" s="21"/>
      <c r="I4376" s="21"/>
    </row>
    <row r="4377" spans="1:9" ht="15" x14ac:dyDescent="0.25">
      <c r="A4377" s="24" t="s">
        <v>4538</v>
      </c>
      <c r="B4377" s="20"/>
      <c r="C4377" s="21"/>
      <c r="D4377" s="25">
        <v>405914.70000000013</v>
      </c>
      <c r="E4377" s="25">
        <v>53905.19</v>
      </c>
      <c r="F4377" s="21"/>
      <c r="G4377" s="22">
        <f t="shared" si="68"/>
        <v>352009.51000000013</v>
      </c>
      <c r="H4377" s="21"/>
      <c r="I4377" s="21"/>
    </row>
    <row r="4378" spans="1:9" ht="15" x14ac:dyDescent="0.25">
      <c r="A4378" s="24" t="s">
        <v>4539</v>
      </c>
      <c r="B4378" s="20"/>
      <c r="C4378" s="21"/>
      <c r="D4378" s="25">
        <v>92723.4</v>
      </c>
      <c r="E4378" s="25">
        <v>99705.62</v>
      </c>
      <c r="F4378" s="21"/>
      <c r="G4378" s="22">
        <f t="shared" si="68"/>
        <v>-6982.2200000000012</v>
      </c>
      <c r="H4378" s="21"/>
      <c r="I4378" s="21"/>
    </row>
    <row r="4379" spans="1:9" ht="15" x14ac:dyDescent="0.25">
      <c r="A4379" s="24" t="s">
        <v>4540</v>
      </c>
      <c r="B4379" s="20"/>
      <c r="C4379" s="21"/>
      <c r="D4379" s="25">
        <v>90877.5</v>
      </c>
      <c r="E4379" s="25">
        <v>173658.88</v>
      </c>
      <c r="F4379" s="21"/>
      <c r="G4379" s="22">
        <f t="shared" si="68"/>
        <v>-82781.38</v>
      </c>
      <c r="H4379" s="21"/>
      <c r="I4379" s="21"/>
    </row>
    <row r="4380" spans="1:9" ht="15" x14ac:dyDescent="0.25">
      <c r="A4380" s="24" t="s">
        <v>4541</v>
      </c>
      <c r="B4380" s="20"/>
      <c r="C4380" s="21"/>
      <c r="D4380" s="25">
        <v>561206.79999999993</v>
      </c>
      <c r="E4380" s="25">
        <v>444780.1</v>
      </c>
      <c r="F4380" s="21"/>
      <c r="G4380" s="22">
        <f t="shared" si="68"/>
        <v>116426.69999999995</v>
      </c>
      <c r="H4380" s="21"/>
      <c r="I4380" s="21"/>
    </row>
    <row r="4381" spans="1:9" ht="15" x14ac:dyDescent="0.25">
      <c r="A4381" s="24" t="s">
        <v>4542</v>
      </c>
      <c r="B4381" s="20"/>
      <c r="C4381" s="21"/>
      <c r="D4381" s="25">
        <v>800908.90000000014</v>
      </c>
      <c r="E4381" s="25">
        <v>684538.57</v>
      </c>
      <c r="F4381" s="21"/>
      <c r="G4381" s="22">
        <f t="shared" si="68"/>
        <v>116370.33000000019</v>
      </c>
      <c r="H4381" s="21"/>
      <c r="I4381" s="21"/>
    </row>
    <row r="4382" spans="1:9" ht="15" x14ac:dyDescent="0.25">
      <c r="A4382" s="24" t="s">
        <v>4543</v>
      </c>
      <c r="B4382" s="20"/>
      <c r="C4382" s="21"/>
      <c r="D4382" s="25">
        <v>415563.49999999994</v>
      </c>
      <c r="E4382" s="25">
        <v>395289.86</v>
      </c>
      <c r="F4382" s="21"/>
      <c r="G4382" s="22">
        <f t="shared" si="68"/>
        <v>20273.639999999956</v>
      </c>
      <c r="H4382" s="21"/>
      <c r="I4382" s="21"/>
    </row>
    <row r="4383" spans="1:9" ht="15" x14ac:dyDescent="0.25">
      <c r="A4383" s="24" t="s">
        <v>4544</v>
      </c>
      <c r="B4383" s="20"/>
      <c r="C4383" s="21"/>
      <c r="D4383" s="25">
        <v>197714</v>
      </c>
      <c r="E4383" s="25">
        <v>54541.52</v>
      </c>
      <c r="F4383" s="21"/>
      <c r="G4383" s="22">
        <f t="shared" si="68"/>
        <v>143172.48000000001</v>
      </c>
      <c r="H4383" s="21"/>
      <c r="I4383" s="21"/>
    </row>
    <row r="4384" spans="1:9" ht="15" x14ac:dyDescent="0.25">
      <c r="A4384" s="24" t="s">
        <v>4545</v>
      </c>
      <c r="B4384" s="20"/>
      <c r="C4384" s="21"/>
      <c r="D4384" s="25">
        <v>810124.49999999988</v>
      </c>
      <c r="E4384" s="25">
        <v>328536.42</v>
      </c>
      <c r="F4384" s="21"/>
      <c r="G4384" s="22">
        <f t="shared" si="68"/>
        <v>481588.0799999999</v>
      </c>
      <c r="H4384" s="21"/>
      <c r="I4384" s="21"/>
    </row>
    <row r="4385" spans="1:9" ht="15" x14ac:dyDescent="0.25">
      <c r="A4385" s="24" t="s">
        <v>4546</v>
      </c>
      <c r="B4385" s="20"/>
      <c r="C4385" s="21"/>
      <c r="D4385" s="25">
        <v>121514.69</v>
      </c>
      <c r="E4385" s="25">
        <v>26733.73</v>
      </c>
      <c r="F4385" s="21"/>
      <c r="G4385" s="22">
        <f t="shared" si="68"/>
        <v>94780.96</v>
      </c>
      <c r="H4385" s="21"/>
      <c r="I4385" s="21"/>
    </row>
    <row r="4386" spans="1:9" ht="15" x14ac:dyDescent="0.25">
      <c r="A4386" s="24" t="s">
        <v>4547</v>
      </c>
      <c r="B4386" s="20"/>
      <c r="C4386" s="21"/>
      <c r="D4386" s="25">
        <v>784643.60000000033</v>
      </c>
      <c r="E4386" s="25">
        <v>737979.52</v>
      </c>
      <c r="F4386" s="21"/>
      <c r="G4386" s="22">
        <f t="shared" si="68"/>
        <v>46664.080000000307</v>
      </c>
      <c r="H4386" s="21"/>
      <c r="I4386" s="21"/>
    </row>
    <row r="4387" spans="1:9" ht="15" x14ac:dyDescent="0.25">
      <c r="A4387" s="24" t="s">
        <v>4548</v>
      </c>
      <c r="B4387" s="20"/>
      <c r="C4387" s="21"/>
      <c r="D4387" s="25">
        <v>12247.2</v>
      </c>
      <c r="E4387" s="25">
        <v>8175.88</v>
      </c>
      <c r="F4387" s="21"/>
      <c r="G4387" s="22">
        <f t="shared" si="68"/>
        <v>4071.3200000000006</v>
      </c>
      <c r="H4387" s="21"/>
      <c r="I4387" s="21"/>
    </row>
    <row r="4388" spans="1:9" ht="15" x14ac:dyDescent="0.25">
      <c r="A4388" s="24" t="s">
        <v>4549</v>
      </c>
      <c r="B4388" s="20"/>
      <c r="C4388" s="21"/>
      <c r="D4388" s="25">
        <v>1815387.9999999998</v>
      </c>
      <c r="E4388" s="25">
        <v>523734.5</v>
      </c>
      <c r="F4388" s="21"/>
      <c r="G4388" s="22">
        <f t="shared" si="68"/>
        <v>1291653.4999999998</v>
      </c>
      <c r="H4388" s="21"/>
      <c r="I4388" s="21"/>
    </row>
    <row r="4389" spans="1:9" ht="15" x14ac:dyDescent="0.25">
      <c r="A4389" s="24" t="s">
        <v>4550</v>
      </c>
      <c r="B4389" s="20"/>
      <c r="C4389" s="21"/>
      <c r="D4389" s="25">
        <v>741994.70000000007</v>
      </c>
      <c r="E4389" s="25">
        <v>355220.86</v>
      </c>
      <c r="F4389" s="21"/>
      <c r="G4389" s="22">
        <f t="shared" si="68"/>
        <v>386773.84000000008</v>
      </c>
      <c r="H4389" s="21"/>
      <c r="I4389" s="21"/>
    </row>
    <row r="4390" spans="1:9" ht="15" x14ac:dyDescent="0.25">
      <c r="A4390" s="24" t="s">
        <v>4551</v>
      </c>
      <c r="B4390" s="20"/>
      <c r="C4390" s="21"/>
      <c r="D4390" s="25">
        <v>457279.05999999994</v>
      </c>
      <c r="E4390" s="25">
        <v>99551.06</v>
      </c>
      <c r="F4390" s="21"/>
      <c r="G4390" s="22">
        <f t="shared" si="68"/>
        <v>357727.99999999994</v>
      </c>
      <c r="H4390" s="21"/>
      <c r="I4390" s="21"/>
    </row>
    <row r="4391" spans="1:9" ht="15" x14ac:dyDescent="0.25">
      <c r="A4391" s="24" t="s">
        <v>4552</v>
      </c>
      <c r="B4391" s="20"/>
      <c r="C4391" s="21"/>
      <c r="D4391" s="25">
        <v>1492571.5999999994</v>
      </c>
      <c r="E4391" s="25">
        <v>945658.76</v>
      </c>
      <c r="F4391" s="21"/>
      <c r="G4391" s="22">
        <f t="shared" si="68"/>
        <v>546912.83999999939</v>
      </c>
      <c r="H4391" s="21"/>
      <c r="I4391" s="21"/>
    </row>
    <row r="4392" spans="1:9" ht="15" x14ac:dyDescent="0.25">
      <c r="A4392" s="24" t="s">
        <v>4553</v>
      </c>
      <c r="B4392" s="20"/>
      <c r="C4392" s="21"/>
      <c r="D4392" s="25">
        <v>499189.39999999991</v>
      </c>
      <c r="E4392" s="25">
        <v>64324.18</v>
      </c>
      <c r="F4392" s="21"/>
      <c r="G4392" s="22">
        <f t="shared" si="68"/>
        <v>434865.21999999991</v>
      </c>
      <c r="H4392" s="21"/>
      <c r="I4392" s="21"/>
    </row>
    <row r="4393" spans="1:9" ht="15" x14ac:dyDescent="0.25">
      <c r="A4393" s="24" t="s">
        <v>4554</v>
      </c>
      <c r="B4393" s="20"/>
      <c r="C4393" s="21"/>
      <c r="D4393" s="25">
        <v>898240.2</v>
      </c>
      <c r="E4393" s="25">
        <v>261493.55</v>
      </c>
      <c r="F4393" s="21"/>
      <c r="G4393" s="22">
        <f t="shared" si="68"/>
        <v>636746.64999999991</v>
      </c>
      <c r="H4393" s="21"/>
      <c r="I4393" s="21"/>
    </row>
    <row r="4394" spans="1:9" ht="15" x14ac:dyDescent="0.25">
      <c r="A4394" s="24" t="s">
        <v>4555</v>
      </c>
      <c r="B4394" s="20"/>
      <c r="C4394" s="21"/>
      <c r="D4394" s="25">
        <v>833991.75999999989</v>
      </c>
      <c r="E4394" s="25">
        <v>797307.91</v>
      </c>
      <c r="F4394" s="21"/>
      <c r="G4394" s="22">
        <f t="shared" si="68"/>
        <v>36683.84999999986</v>
      </c>
      <c r="H4394" s="21"/>
      <c r="I4394" s="21"/>
    </row>
    <row r="4395" spans="1:9" ht="15" x14ac:dyDescent="0.25">
      <c r="A4395" s="24" t="s">
        <v>4556</v>
      </c>
      <c r="B4395" s="20"/>
      <c r="C4395" s="21"/>
      <c r="D4395" s="25">
        <v>867579.9</v>
      </c>
      <c r="E4395" s="25">
        <v>287525.24</v>
      </c>
      <c r="F4395" s="21"/>
      <c r="G4395" s="22">
        <f t="shared" si="68"/>
        <v>580054.66</v>
      </c>
      <c r="H4395" s="21"/>
      <c r="I4395" s="21"/>
    </row>
    <row r="4396" spans="1:9" ht="15" x14ac:dyDescent="0.25">
      <c r="A4396" s="24" t="s">
        <v>4557</v>
      </c>
      <c r="B4396" s="20"/>
      <c r="C4396" s="21"/>
      <c r="D4396" s="25">
        <v>645124.30000000016</v>
      </c>
      <c r="E4396" s="25">
        <v>644914.12</v>
      </c>
      <c r="F4396" s="21"/>
      <c r="G4396" s="22">
        <f t="shared" si="68"/>
        <v>210.18000000016764</v>
      </c>
      <c r="H4396" s="21"/>
      <c r="I4396" s="21"/>
    </row>
    <row r="4397" spans="1:9" ht="15" x14ac:dyDescent="0.25">
      <c r="A4397" s="24" t="s">
        <v>4558</v>
      </c>
      <c r="B4397" s="20"/>
      <c r="C4397" s="21"/>
      <c r="D4397" s="25">
        <v>653375.79999999993</v>
      </c>
      <c r="E4397" s="25">
        <v>220233.55</v>
      </c>
      <c r="F4397" s="21"/>
      <c r="G4397" s="22">
        <f t="shared" si="68"/>
        <v>433142.24999999994</v>
      </c>
      <c r="H4397" s="21"/>
      <c r="I4397" s="21"/>
    </row>
    <row r="4398" spans="1:9" ht="15" x14ac:dyDescent="0.25">
      <c r="A4398" s="24" t="s">
        <v>4559</v>
      </c>
      <c r="B4398" s="20"/>
      <c r="C4398" s="21"/>
      <c r="D4398" s="25">
        <v>983261.20000000054</v>
      </c>
      <c r="E4398" s="25">
        <v>13558.82</v>
      </c>
      <c r="F4398" s="21"/>
      <c r="G4398" s="22">
        <f t="shared" si="68"/>
        <v>969702.38000000059</v>
      </c>
      <c r="H4398" s="21"/>
      <c r="I4398" s="21"/>
    </row>
    <row r="4399" spans="1:9" ht="15" x14ac:dyDescent="0.25">
      <c r="A4399" s="24" t="s">
        <v>4560</v>
      </c>
      <c r="B4399" s="20"/>
      <c r="C4399" s="21"/>
      <c r="D4399" s="25">
        <v>995634.20000000007</v>
      </c>
      <c r="E4399" s="25">
        <v>396923.77</v>
      </c>
      <c r="F4399" s="21"/>
      <c r="G4399" s="22">
        <f t="shared" ref="G4399:G4461" si="69">D4399-E4399</f>
        <v>598710.43000000005</v>
      </c>
      <c r="H4399" s="21"/>
      <c r="I4399" s="21"/>
    </row>
    <row r="4400" spans="1:9" ht="15" x14ac:dyDescent="0.25">
      <c r="A4400" s="24" t="s">
        <v>4561</v>
      </c>
      <c r="B4400" s="20"/>
      <c r="C4400" s="21"/>
      <c r="D4400" s="25">
        <v>1169490.83</v>
      </c>
      <c r="E4400" s="25">
        <v>698746.56</v>
      </c>
      <c r="F4400" s="21"/>
      <c r="G4400" s="22">
        <f t="shared" si="69"/>
        <v>470744.27</v>
      </c>
      <c r="H4400" s="21"/>
      <c r="I4400" s="21"/>
    </row>
    <row r="4401" spans="1:9" ht="15" x14ac:dyDescent="0.25">
      <c r="A4401" s="24" t="s">
        <v>4562</v>
      </c>
      <c r="B4401" s="20"/>
      <c r="C4401" s="21"/>
      <c r="D4401" s="25">
        <v>650964.19999999995</v>
      </c>
      <c r="E4401" s="25">
        <v>292969.57</v>
      </c>
      <c r="F4401" s="21"/>
      <c r="G4401" s="22">
        <f t="shared" si="69"/>
        <v>357994.62999999995</v>
      </c>
      <c r="H4401" s="21"/>
      <c r="I4401" s="21"/>
    </row>
    <row r="4402" spans="1:9" ht="15" x14ac:dyDescent="0.25">
      <c r="A4402" s="24" t="s">
        <v>4563</v>
      </c>
      <c r="B4402" s="20"/>
      <c r="C4402" s="21"/>
      <c r="D4402" s="25">
        <v>1951985.5000000007</v>
      </c>
      <c r="E4402" s="25">
        <v>1840037.68</v>
      </c>
      <c r="F4402" s="21"/>
      <c r="G4402" s="22">
        <f t="shared" si="69"/>
        <v>111947.82000000076</v>
      </c>
      <c r="H4402" s="21"/>
      <c r="I4402" s="21"/>
    </row>
    <row r="4403" spans="1:9" ht="15" x14ac:dyDescent="0.25">
      <c r="A4403" s="24" t="s">
        <v>4564</v>
      </c>
      <c r="B4403" s="20"/>
      <c r="C4403" s="21"/>
      <c r="D4403" s="25">
        <v>377481.16999999993</v>
      </c>
      <c r="E4403" s="25">
        <v>364230.54</v>
      </c>
      <c r="F4403" s="21"/>
      <c r="G4403" s="22">
        <f t="shared" si="69"/>
        <v>13250.629999999946</v>
      </c>
      <c r="H4403" s="21"/>
      <c r="I4403" s="21"/>
    </row>
    <row r="4404" spans="1:9" ht="15" x14ac:dyDescent="0.25">
      <c r="A4404" s="24" t="s">
        <v>4565</v>
      </c>
      <c r="B4404" s="20"/>
      <c r="C4404" s="21"/>
      <c r="D4404" s="25">
        <v>1336854.4999999993</v>
      </c>
      <c r="E4404" s="25">
        <v>1196981.95</v>
      </c>
      <c r="F4404" s="21"/>
      <c r="G4404" s="22">
        <f t="shared" si="69"/>
        <v>139872.54999999935</v>
      </c>
      <c r="H4404" s="21"/>
      <c r="I4404" s="21"/>
    </row>
    <row r="4405" spans="1:9" ht="15" x14ac:dyDescent="0.25">
      <c r="A4405" s="24" t="s">
        <v>4566</v>
      </c>
      <c r="B4405" s="20"/>
      <c r="C4405" s="21"/>
      <c r="D4405" s="25">
        <v>894624.5</v>
      </c>
      <c r="E4405" s="25">
        <v>810054.27</v>
      </c>
      <c r="F4405" s="21"/>
      <c r="G4405" s="22">
        <f t="shared" si="69"/>
        <v>84570.229999999981</v>
      </c>
      <c r="H4405" s="21"/>
      <c r="I4405" s="21"/>
    </row>
    <row r="4406" spans="1:9" ht="15" x14ac:dyDescent="0.25">
      <c r="A4406" s="24" t="s">
        <v>4567</v>
      </c>
      <c r="B4406" s="20"/>
      <c r="C4406" s="21"/>
      <c r="D4406" s="25">
        <v>2008209.1999999986</v>
      </c>
      <c r="E4406" s="25">
        <v>965588.54</v>
      </c>
      <c r="F4406" s="21"/>
      <c r="G4406" s="22">
        <f t="shared" si="69"/>
        <v>1042620.6599999985</v>
      </c>
      <c r="H4406" s="21"/>
      <c r="I4406" s="21"/>
    </row>
    <row r="4407" spans="1:9" ht="15" x14ac:dyDescent="0.25">
      <c r="A4407" s="24" t="s">
        <v>4568</v>
      </c>
      <c r="B4407" s="20"/>
      <c r="C4407" s="21"/>
      <c r="D4407" s="25">
        <v>1164422.5999999999</v>
      </c>
      <c r="E4407" s="25">
        <v>500237.01</v>
      </c>
      <c r="F4407" s="21"/>
      <c r="G4407" s="22">
        <f t="shared" si="69"/>
        <v>664185.58999999985</v>
      </c>
      <c r="H4407" s="21"/>
      <c r="I4407" s="21"/>
    </row>
    <row r="4408" spans="1:9" ht="15" x14ac:dyDescent="0.25">
      <c r="A4408" s="24" t="s">
        <v>4569</v>
      </c>
      <c r="B4408" s="20"/>
      <c r="C4408" s="21"/>
      <c r="D4408" s="25">
        <v>679250</v>
      </c>
      <c r="E4408" s="25">
        <v>601086.42000000004</v>
      </c>
      <c r="F4408" s="21"/>
      <c r="G4408" s="22">
        <f t="shared" si="69"/>
        <v>78163.579999999958</v>
      </c>
      <c r="H4408" s="21"/>
      <c r="I4408" s="21"/>
    </row>
    <row r="4409" spans="1:9" ht="15" x14ac:dyDescent="0.25">
      <c r="A4409" s="24" t="s">
        <v>4570</v>
      </c>
      <c r="B4409" s="20"/>
      <c r="C4409" s="21"/>
      <c r="D4409" s="25">
        <v>774253.04999999981</v>
      </c>
      <c r="E4409" s="25">
        <v>451131.41</v>
      </c>
      <c r="F4409" s="21"/>
      <c r="G4409" s="22">
        <f t="shared" si="69"/>
        <v>323121.63999999984</v>
      </c>
      <c r="H4409" s="21"/>
      <c r="I4409" s="21"/>
    </row>
    <row r="4410" spans="1:9" ht="15" x14ac:dyDescent="0.25">
      <c r="A4410" s="24" t="s">
        <v>4571</v>
      </c>
      <c r="B4410" s="20"/>
      <c r="C4410" s="21"/>
      <c r="D4410" s="25">
        <v>155078</v>
      </c>
      <c r="E4410" s="25">
        <v>126100.39</v>
      </c>
      <c r="F4410" s="21"/>
      <c r="G4410" s="22">
        <f t="shared" si="69"/>
        <v>28977.61</v>
      </c>
      <c r="H4410" s="21"/>
      <c r="I4410" s="21"/>
    </row>
    <row r="4411" spans="1:9" ht="15" x14ac:dyDescent="0.25">
      <c r="A4411" s="24" t="s">
        <v>4572</v>
      </c>
      <c r="B4411" s="20"/>
      <c r="C4411" s="21"/>
      <c r="D4411" s="25">
        <v>1025357.2000000002</v>
      </c>
      <c r="E4411" s="25">
        <v>484106.45</v>
      </c>
      <c r="F4411" s="21"/>
      <c r="G4411" s="22">
        <f t="shared" si="69"/>
        <v>541250.75000000023</v>
      </c>
      <c r="H4411" s="21"/>
      <c r="I4411" s="21"/>
    </row>
    <row r="4412" spans="1:9" ht="15" x14ac:dyDescent="0.25">
      <c r="A4412" s="24" t="s">
        <v>4573</v>
      </c>
      <c r="B4412" s="20"/>
      <c r="C4412" s="21"/>
      <c r="D4412" s="25">
        <v>235815.30000000002</v>
      </c>
      <c r="E4412" s="25">
        <v>181548.63</v>
      </c>
      <c r="F4412" s="21"/>
      <c r="G4412" s="22">
        <f t="shared" si="69"/>
        <v>54266.670000000013</v>
      </c>
      <c r="H4412" s="21"/>
      <c r="I4412" s="21"/>
    </row>
    <row r="4413" spans="1:9" ht="15" x14ac:dyDescent="0.25">
      <c r="A4413" s="24" t="s">
        <v>4574</v>
      </c>
      <c r="B4413" s="20"/>
      <c r="C4413" s="21"/>
      <c r="D4413" s="25">
        <v>1358779.77</v>
      </c>
      <c r="E4413" s="25">
        <v>922144.87</v>
      </c>
      <c r="F4413" s="21"/>
      <c r="G4413" s="22">
        <f t="shared" si="69"/>
        <v>436634.9</v>
      </c>
      <c r="H4413" s="21"/>
      <c r="I4413" s="21"/>
    </row>
    <row r="4414" spans="1:9" ht="15" x14ac:dyDescent="0.25">
      <c r="A4414" s="24" t="s">
        <v>4575</v>
      </c>
      <c r="B4414" s="20"/>
      <c r="C4414" s="21"/>
      <c r="D4414" s="25">
        <v>470542.59999999986</v>
      </c>
      <c r="E4414" s="25">
        <v>341477.58</v>
      </c>
      <c r="F4414" s="21"/>
      <c r="G4414" s="22">
        <f t="shared" si="69"/>
        <v>129065.01999999984</v>
      </c>
      <c r="H4414" s="21"/>
      <c r="I4414" s="21"/>
    </row>
    <row r="4415" spans="1:9" ht="15" x14ac:dyDescent="0.25">
      <c r="A4415" s="24" t="s">
        <v>4576</v>
      </c>
      <c r="B4415" s="20"/>
      <c r="C4415" s="21"/>
      <c r="D4415" s="25">
        <v>447170.55000000016</v>
      </c>
      <c r="E4415" s="25">
        <v>453683.94</v>
      </c>
      <c r="F4415" s="21"/>
      <c r="G4415" s="22">
        <f t="shared" si="69"/>
        <v>-6513.3899999998393</v>
      </c>
      <c r="H4415" s="21"/>
      <c r="I4415" s="21"/>
    </row>
    <row r="4416" spans="1:9" ht="15" x14ac:dyDescent="0.25">
      <c r="A4416" s="24" t="s">
        <v>4577</v>
      </c>
      <c r="B4416" s="20"/>
      <c r="C4416" s="21"/>
      <c r="D4416" s="25">
        <v>486573.19999999995</v>
      </c>
      <c r="E4416" s="25">
        <v>162391.62</v>
      </c>
      <c r="F4416" s="21"/>
      <c r="G4416" s="22">
        <f t="shared" si="69"/>
        <v>324181.57999999996</v>
      </c>
      <c r="H4416" s="21"/>
      <c r="I4416" s="21"/>
    </row>
    <row r="4417" spans="1:9" ht="15" x14ac:dyDescent="0.25">
      <c r="A4417" s="24" t="s">
        <v>4578</v>
      </c>
      <c r="B4417" s="20"/>
      <c r="C4417" s="21"/>
      <c r="D4417" s="25">
        <v>2087190.4299999995</v>
      </c>
      <c r="E4417" s="25">
        <v>1369278.81</v>
      </c>
      <c r="F4417" s="21"/>
      <c r="G4417" s="22">
        <f t="shared" si="69"/>
        <v>717911.61999999941</v>
      </c>
      <c r="H4417" s="21"/>
      <c r="I4417" s="21"/>
    </row>
    <row r="4418" spans="1:9" ht="15" x14ac:dyDescent="0.25">
      <c r="A4418" s="24" t="s">
        <v>4579</v>
      </c>
      <c r="B4418" s="20"/>
      <c r="C4418" s="21"/>
      <c r="D4418" s="25">
        <v>439275.76999999996</v>
      </c>
      <c r="E4418" s="25">
        <v>130776.09</v>
      </c>
      <c r="F4418" s="21"/>
      <c r="G4418" s="22">
        <f t="shared" si="69"/>
        <v>308499.67999999993</v>
      </c>
      <c r="H4418" s="21"/>
      <c r="I4418" s="21"/>
    </row>
    <row r="4419" spans="1:9" ht="15" x14ac:dyDescent="0.25">
      <c r="A4419" s="24" t="s">
        <v>4580</v>
      </c>
      <c r="B4419" s="20"/>
      <c r="C4419" s="21"/>
      <c r="D4419" s="25">
        <v>515916.5</v>
      </c>
      <c r="E4419" s="25">
        <v>430601.41</v>
      </c>
      <c r="F4419" s="21"/>
      <c r="G4419" s="22">
        <f t="shared" si="69"/>
        <v>85315.090000000026</v>
      </c>
      <c r="H4419" s="21"/>
      <c r="I4419" s="21"/>
    </row>
    <row r="4420" spans="1:9" ht="15" x14ac:dyDescent="0.25">
      <c r="A4420" s="24" t="s">
        <v>4581</v>
      </c>
      <c r="B4420" s="20"/>
      <c r="C4420" s="21"/>
      <c r="D4420" s="25">
        <v>1568015.5000000002</v>
      </c>
      <c r="E4420" s="25">
        <v>1444451.24</v>
      </c>
      <c r="F4420" s="21"/>
      <c r="G4420" s="22">
        <f t="shared" si="69"/>
        <v>123564.26000000024</v>
      </c>
      <c r="H4420" s="21"/>
      <c r="I4420" s="21"/>
    </row>
    <row r="4421" spans="1:9" ht="15" x14ac:dyDescent="0.25">
      <c r="A4421" s="24" t="s">
        <v>4582</v>
      </c>
      <c r="B4421" s="20"/>
      <c r="C4421" s="21"/>
      <c r="D4421" s="25">
        <v>129287.4</v>
      </c>
      <c r="E4421" s="25">
        <v>22682.74</v>
      </c>
      <c r="F4421" s="21"/>
      <c r="G4421" s="22">
        <f t="shared" si="69"/>
        <v>106604.65999999999</v>
      </c>
      <c r="H4421" s="21"/>
      <c r="I4421" s="21"/>
    </row>
    <row r="4422" spans="1:9" ht="15" x14ac:dyDescent="0.25">
      <c r="A4422" s="24" t="s">
        <v>4583</v>
      </c>
      <c r="B4422" s="20"/>
      <c r="C4422" s="21"/>
      <c r="D4422" s="25">
        <v>912431.29999999981</v>
      </c>
      <c r="E4422" s="25">
        <v>792547.6</v>
      </c>
      <c r="F4422" s="21"/>
      <c r="G4422" s="22">
        <f t="shared" si="69"/>
        <v>119883.69999999984</v>
      </c>
      <c r="H4422" s="21"/>
      <c r="I4422" s="21"/>
    </row>
    <row r="4423" spans="1:9" ht="15" x14ac:dyDescent="0.25">
      <c r="A4423" s="24" t="s">
        <v>4584</v>
      </c>
      <c r="B4423" s="20"/>
      <c r="C4423" s="21"/>
      <c r="D4423" s="25">
        <v>403740.49000000005</v>
      </c>
      <c r="E4423" s="25">
        <v>371178.99</v>
      </c>
      <c r="F4423" s="21"/>
      <c r="G4423" s="22">
        <f t="shared" si="69"/>
        <v>32561.500000000058</v>
      </c>
      <c r="H4423" s="21"/>
      <c r="I4423" s="21"/>
    </row>
    <row r="4424" spans="1:9" ht="15" x14ac:dyDescent="0.25">
      <c r="A4424" s="24" t="s">
        <v>4585</v>
      </c>
      <c r="B4424" s="20"/>
      <c r="C4424" s="21"/>
      <c r="D4424" s="25">
        <v>930050</v>
      </c>
      <c r="E4424" s="25">
        <v>151958.19</v>
      </c>
      <c r="F4424" s="21"/>
      <c r="G4424" s="22">
        <f t="shared" si="69"/>
        <v>778091.81</v>
      </c>
      <c r="H4424" s="21"/>
      <c r="I4424" s="21"/>
    </row>
    <row r="4425" spans="1:9" ht="15" x14ac:dyDescent="0.25">
      <c r="A4425" s="24" t="s">
        <v>4586</v>
      </c>
      <c r="B4425" s="20"/>
      <c r="C4425" s="21"/>
      <c r="D4425" s="25">
        <v>1169334.1000000006</v>
      </c>
      <c r="E4425" s="25">
        <v>505886.57</v>
      </c>
      <c r="F4425" s="21"/>
      <c r="G4425" s="22">
        <f t="shared" si="69"/>
        <v>663447.53000000049</v>
      </c>
      <c r="H4425" s="21"/>
      <c r="I4425" s="21"/>
    </row>
    <row r="4426" spans="1:9" ht="15" x14ac:dyDescent="0.25">
      <c r="A4426" s="24" t="s">
        <v>4587</v>
      </c>
      <c r="B4426" s="20"/>
      <c r="C4426" s="21"/>
      <c r="D4426" s="25">
        <v>628812.00000000012</v>
      </c>
      <c r="E4426" s="25">
        <v>472760.32000000001</v>
      </c>
      <c r="F4426" s="21"/>
      <c r="G4426" s="22">
        <f t="shared" si="69"/>
        <v>156051.68000000011</v>
      </c>
      <c r="H4426" s="21"/>
      <c r="I4426" s="21"/>
    </row>
    <row r="4427" spans="1:9" ht="15" x14ac:dyDescent="0.25">
      <c r="A4427" s="24" t="s">
        <v>4588</v>
      </c>
      <c r="B4427" s="20"/>
      <c r="C4427" s="21"/>
      <c r="D4427" s="25">
        <v>1149275.2999999998</v>
      </c>
      <c r="E4427" s="25">
        <v>1023113.31</v>
      </c>
      <c r="F4427" s="21"/>
      <c r="G4427" s="22">
        <f t="shared" si="69"/>
        <v>126161.98999999976</v>
      </c>
      <c r="H4427" s="21"/>
      <c r="I4427" s="21"/>
    </row>
    <row r="4428" spans="1:9" ht="15" x14ac:dyDescent="0.25">
      <c r="A4428" s="24" t="s">
        <v>4589</v>
      </c>
      <c r="B4428" s="20"/>
      <c r="C4428" s="21"/>
      <c r="D4428" s="25">
        <v>94481.1</v>
      </c>
      <c r="E4428" s="25">
        <v>70055.34</v>
      </c>
      <c r="F4428" s="21"/>
      <c r="G4428" s="22">
        <f t="shared" si="69"/>
        <v>24425.760000000009</v>
      </c>
      <c r="H4428" s="21"/>
      <c r="I4428" s="21"/>
    </row>
    <row r="4429" spans="1:9" ht="15" x14ac:dyDescent="0.25">
      <c r="A4429" s="24" t="s">
        <v>4590</v>
      </c>
      <c r="B4429" s="20"/>
      <c r="C4429" s="21"/>
      <c r="D4429" s="25">
        <v>964396.77000000037</v>
      </c>
      <c r="E4429" s="25">
        <v>789331.4</v>
      </c>
      <c r="F4429" s="21"/>
      <c r="G4429" s="22">
        <f t="shared" si="69"/>
        <v>175065.37000000034</v>
      </c>
      <c r="H4429" s="21"/>
      <c r="I4429" s="21"/>
    </row>
    <row r="4430" spans="1:9" ht="15" x14ac:dyDescent="0.25">
      <c r="A4430" s="24" t="s">
        <v>4591</v>
      </c>
      <c r="B4430" s="20"/>
      <c r="C4430" s="21"/>
      <c r="D4430" s="25">
        <v>975020.9499999996</v>
      </c>
      <c r="E4430" s="25">
        <v>245059.99</v>
      </c>
      <c r="F4430" s="21"/>
      <c r="G4430" s="22">
        <f t="shared" si="69"/>
        <v>729960.95999999961</v>
      </c>
      <c r="H4430" s="21"/>
      <c r="I4430" s="21"/>
    </row>
    <row r="4431" spans="1:9" ht="15" x14ac:dyDescent="0.25">
      <c r="A4431" s="24" t="s">
        <v>4592</v>
      </c>
      <c r="B4431" s="20"/>
      <c r="C4431" s="21"/>
      <c r="D4431" s="25">
        <v>502656.56000000011</v>
      </c>
      <c r="E4431" s="25">
        <v>174555.34</v>
      </c>
      <c r="F4431" s="21"/>
      <c r="G4431" s="22">
        <f t="shared" si="69"/>
        <v>328101.22000000009</v>
      </c>
      <c r="H4431" s="21"/>
      <c r="I4431" s="21"/>
    </row>
    <row r="4432" spans="1:9" ht="15" x14ac:dyDescent="0.25">
      <c r="A4432" s="24" t="s">
        <v>4593</v>
      </c>
      <c r="B4432" s="20"/>
      <c r="C4432" s="21"/>
      <c r="D4432" s="25">
        <v>1098169.3100000008</v>
      </c>
      <c r="E4432" s="25">
        <v>465251.62</v>
      </c>
      <c r="F4432" s="21"/>
      <c r="G4432" s="22">
        <f t="shared" si="69"/>
        <v>632917.69000000076</v>
      </c>
      <c r="H4432" s="21"/>
      <c r="I4432" s="21"/>
    </row>
    <row r="4433" spans="1:9" ht="15" x14ac:dyDescent="0.25">
      <c r="A4433" s="24" t="s">
        <v>4594</v>
      </c>
      <c r="B4433" s="20"/>
      <c r="C4433" s="21"/>
      <c r="D4433" s="25">
        <v>1038055.0000000002</v>
      </c>
      <c r="E4433" s="25">
        <v>912166.98</v>
      </c>
      <c r="F4433" s="21"/>
      <c r="G4433" s="22">
        <f t="shared" si="69"/>
        <v>125888.02000000025</v>
      </c>
      <c r="H4433" s="21"/>
      <c r="I4433" s="21"/>
    </row>
    <row r="4434" spans="1:9" ht="15" x14ac:dyDescent="0.25">
      <c r="A4434" s="24" t="s">
        <v>4595</v>
      </c>
      <c r="B4434" s="20"/>
      <c r="C4434" s="21"/>
      <c r="D4434" s="25">
        <v>2724848.9999999991</v>
      </c>
      <c r="E4434" s="25">
        <v>158830.84</v>
      </c>
      <c r="F4434" s="21"/>
      <c r="G4434" s="22">
        <f t="shared" si="69"/>
        <v>2566018.1599999992</v>
      </c>
      <c r="H4434" s="21"/>
      <c r="I4434" s="21"/>
    </row>
    <row r="4435" spans="1:9" ht="15" x14ac:dyDescent="0.25">
      <c r="A4435" s="24" t="s">
        <v>4596</v>
      </c>
      <c r="B4435" s="20"/>
      <c r="C4435" s="21"/>
      <c r="D4435" s="25">
        <v>357139.19999999995</v>
      </c>
      <c r="E4435" s="25">
        <v>173294.95</v>
      </c>
      <c r="F4435" s="21"/>
      <c r="G4435" s="22">
        <f t="shared" si="69"/>
        <v>183844.24999999994</v>
      </c>
      <c r="H4435" s="21"/>
      <c r="I4435" s="21"/>
    </row>
    <row r="4436" spans="1:9" ht="15" x14ac:dyDescent="0.25">
      <c r="A4436" s="24" t="s">
        <v>4597</v>
      </c>
      <c r="B4436" s="20"/>
      <c r="C4436" s="21"/>
      <c r="D4436" s="25">
        <v>957322.89999999967</v>
      </c>
      <c r="E4436" s="25">
        <v>342108.54</v>
      </c>
      <c r="F4436" s="21"/>
      <c r="G4436" s="22">
        <f t="shared" si="69"/>
        <v>615214.35999999964</v>
      </c>
      <c r="H4436" s="21"/>
      <c r="I4436" s="21"/>
    </row>
    <row r="4437" spans="1:9" ht="15" x14ac:dyDescent="0.25">
      <c r="A4437" s="24" t="s">
        <v>4598</v>
      </c>
      <c r="B4437" s="20"/>
      <c r="C4437" s="21"/>
      <c r="D4437" s="25">
        <v>767146.89</v>
      </c>
      <c r="E4437" s="25">
        <v>681789.54</v>
      </c>
      <c r="F4437" s="21"/>
      <c r="G4437" s="22">
        <f t="shared" si="69"/>
        <v>85357.349999999977</v>
      </c>
      <c r="H4437" s="21"/>
      <c r="I4437" s="21"/>
    </row>
    <row r="4438" spans="1:9" ht="15" x14ac:dyDescent="0.25">
      <c r="A4438" s="24" t="s">
        <v>4599</v>
      </c>
      <c r="B4438" s="20"/>
      <c r="C4438" s="21"/>
      <c r="D4438" s="25">
        <v>713609.60000000009</v>
      </c>
      <c r="E4438" s="25">
        <v>661605.51</v>
      </c>
      <c r="F4438" s="21"/>
      <c r="G4438" s="22">
        <f t="shared" si="69"/>
        <v>52004.090000000084</v>
      </c>
      <c r="H4438" s="21"/>
      <c r="I4438" s="21"/>
    </row>
    <row r="4439" spans="1:9" ht="15" x14ac:dyDescent="0.25">
      <c r="A4439" s="24" t="s">
        <v>4600</v>
      </c>
      <c r="B4439" s="20"/>
      <c r="C4439" s="21"/>
      <c r="D4439" s="25">
        <v>666438.30000000005</v>
      </c>
      <c r="E4439" s="25">
        <v>637697.06999999995</v>
      </c>
      <c r="F4439" s="21"/>
      <c r="G4439" s="22">
        <f t="shared" si="69"/>
        <v>28741.230000000098</v>
      </c>
      <c r="H4439" s="21"/>
      <c r="I4439" s="21"/>
    </row>
    <row r="4440" spans="1:9" ht="15" x14ac:dyDescent="0.25">
      <c r="A4440" s="24" t="s">
        <v>4601</v>
      </c>
      <c r="B4440" s="20"/>
      <c r="C4440" s="21"/>
      <c r="D4440" s="25">
        <v>904759.00000000023</v>
      </c>
      <c r="E4440" s="25">
        <v>110319.67</v>
      </c>
      <c r="F4440" s="21"/>
      <c r="G4440" s="22">
        <f t="shared" si="69"/>
        <v>794439.33000000019</v>
      </c>
      <c r="H4440" s="21"/>
      <c r="I4440" s="21"/>
    </row>
    <row r="4441" spans="1:9" ht="15" x14ac:dyDescent="0.25">
      <c r="A4441" s="24" t="s">
        <v>4602</v>
      </c>
      <c r="B4441" s="20"/>
      <c r="C4441" s="21"/>
      <c r="D4441" s="25">
        <v>678455.8</v>
      </c>
      <c r="E4441" s="25">
        <v>618902.55000000005</v>
      </c>
      <c r="F4441" s="21"/>
      <c r="G4441" s="22">
        <f t="shared" si="69"/>
        <v>59553.25</v>
      </c>
      <c r="H4441" s="21"/>
      <c r="I4441" s="21"/>
    </row>
    <row r="4442" spans="1:9" ht="15" x14ac:dyDescent="0.25">
      <c r="A4442" s="24" t="s">
        <v>4603</v>
      </c>
      <c r="B4442" s="20"/>
      <c r="C4442" s="21"/>
      <c r="D4442" s="25">
        <v>4089456.0799999991</v>
      </c>
      <c r="E4442" s="25">
        <v>2420978.54</v>
      </c>
      <c r="F4442" s="21"/>
      <c r="G4442" s="22">
        <f t="shared" si="69"/>
        <v>1668477.5399999991</v>
      </c>
      <c r="H4442" s="21"/>
      <c r="I4442" s="21"/>
    </row>
    <row r="4443" spans="1:9" ht="15" x14ac:dyDescent="0.25">
      <c r="A4443" s="24" t="s">
        <v>4604</v>
      </c>
      <c r="B4443" s="20"/>
      <c r="C4443" s="21"/>
      <c r="D4443" s="25">
        <v>1173754.0000000002</v>
      </c>
      <c r="E4443" s="25">
        <v>1047360.77</v>
      </c>
      <c r="F4443" s="21"/>
      <c r="G4443" s="22">
        <f t="shared" si="69"/>
        <v>126393.23000000021</v>
      </c>
      <c r="H4443" s="21"/>
      <c r="I4443" s="21"/>
    </row>
    <row r="4444" spans="1:9" ht="15" x14ac:dyDescent="0.25">
      <c r="A4444" s="24" t="s">
        <v>4605</v>
      </c>
      <c r="B4444" s="20"/>
      <c r="C4444" s="21"/>
      <c r="D4444" s="25">
        <v>1314003.47</v>
      </c>
      <c r="E4444" s="25">
        <v>1139363.76</v>
      </c>
      <c r="F4444" s="21"/>
      <c r="G4444" s="22">
        <f t="shared" si="69"/>
        <v>174639.70999999996</v>
      </c>
      <c r="H4444" s="21"/>
      <c r="I4444" s="21"/>
    </row>
    <row r="4445" spans="1:9" ht="15" x14ac:dyDescent="0.25">
      <c r="A4445" s="24" t="s">
        <v>4606</v>
      </c>
      <c r="B4445" s="20"/>
      <c r="C4445" s="21"/>
      <c r="D4445" s="25">
        <v>670743.73999999987</v>
      </c>
      <c r="E4445" s="25">
        <v>24629.74</v>
      </c>
      <c r="F4445" s="21"/>
      <c r="G4445" s="22">
        <f t="shared" si="69"/>
        <v>646113.99999999988</v>
      </c>
      <c r="H4445" s="21"/>
      <c r="I4445" s="21"/>
    </row>
    <row r="4446" spans="1:9" ht="15" x14ac:dyDescent="0.25">
      <c r="A4446" s="24" t="s">
        <v>4607</v>
      </c>
      <c r="B4446" s="20"/>
      <c r="C4446" s="21"/>
      <c r="D4446" s="25">
        <v>2999424.2200000007</v>
      </c>
      <c r="E4446" s="25">
        <v>2959575.48</v>
      </c>
      <c r="F4446" s="21"/>
      <c r="G4446" s="22">
        <f t="shared" si="69"/>
        <v>39848.740000000689</v>
      </c>
      <c r="H4446" s="21"/>
      <c r="I4446" s="21"/>
    </row>
    <row r="4447" spans="1:9" ht="15" x14ac:dyDescent="0.25">
      <c r="A4447" s="24" t="s">
        <v>4608</v>
      </c>
      <c r="B4447" s="20"/>
      <c r="C4447" s="21"/>
      <c r="D4447" s="25">
        <v>56019.600000000006</v>
      </c>
      <c r="E4447" s="25">
        <v>43559.6</v>
      </c>
      <c r="F4447" s="21"/>
      <c r="G4447" s="22">
        <f t="shared" si="69"/>
        <v>12460.000000000007</v>
      </c>
      <c r="H4447" s="21"/>
      <c r="I4447" s="21"/>
    </row>
    <row r="4448" spans="1:9" ht="15" x14ac:dyDescent="0.25">
      <c r="A4448" s="24" t="s">
        <v>4609</v>
      </c>
      <c r="B4448" s="20"/>
      <c r="C4448" s="21"/>
      <c r="D4448" s="25">
        <v>32896.5</v>
      </c>
      <c r="E4448" s="25">
        <v>3250.24</v>
      </c>
      <c r="F4448" s="21"/>
      <c r="G4448" s="22">
        <f t="shared" si="69"/>
        <v>29646.260000000002</v>
      </c>
      <c r="H4448" s="21"/>
      <c r="I4448" s="21"/>
    </row>
    <row r="4449" spans="1:9" ht="15" x14ac:dyDescent="0.25">
      <c r="A4449" s="24" t="s">
        <v>4610</v>
      </c>
      <c r="B4449" s="20"/>
      <c r="C4449" s="21"/>
      <c r="D4449" s="25">
        <v>186937.12</v>
      </c>
      <c r="E4449" s="25">
        <v>113889.13</v>
      </c>
      <c r="F4449" s="21"/>
      <c r="G4449" s="22">
        <f t="shared" si="69"/>
        <v>73047.989999999991</v>
      </c>
      <c r="H4449" s="21"/>
      <c r="I4449" s="21"/>
    </row>
    <row r="4450" spans="1:9" ht="15" x14ac:dyDescent="0.25">
      <c r="A4450" s="24" t="s">
        <v>4611</v>
      </c>
      <c r="B4450" s="20"/>
      <c r="C4450" s="21"/>
      <c r="D4450" s="25">
        <v>1215772.7600000002</v>
      </c>
      <c r="E4450" s="25">
        <v>591536.93000000005</v>
      </c>
      <c r="F4450" s="21"/>
      <c r="G4450" s="22">
        <f t="shared" si="69"/>
        <v>624235.83000000019</v>
      </c>
      <c r="H4450" s="21"/>
      <c r="I4450" s="21"/>
    </row>
    <row r="4451" spans="1:9" ht="15" x14ac:dyDescent="0.25">
      <c r="A4451" s="24" t="s">
        <v>4612</v>
      </c>
      <c r="B4451" s="20"/>
      <c r="C4451" s="21"/>
      <c r="D4451" s="25">
        <v>1078373.7000000004</v>
      </c>
      <c r="E4451" s="25">
        <v>540632.96</v>
      </c>
      <c r="F4451" s="21"/>
      <c r="G4451" s="22">
        <f t="shared" si="69"/>
        <v>537740.74000000046</v>
      </c>
      <c r="H4451" s="21"/>
      <c r="I4451" s="21"/>
    </row>
    <row r="4452" spans="1:9" ht="15" x14ac:dyDescent="0.25">
      <c r="A4452" s="24" t="s">
        <v>4613</v>
      </c>
      <c r="B4452" s="20"/>
      <c r="C4452" s="21"/>
      <c r="D4452" s="25">
        <v>732924.57000000018</v>
      </c>
      <c r="E4452" s="25">
        <v>359684.42</v>
      </c>
      <c r="F4452" s="21"/>
      <c r="G4452" s="22">
        <f t="shared" si="69"/>
        <v>373240.1500000002</v>
      </c>
      <c r="H4452" s="21"/>
      <c r="I4452" s="21"/>
    </row>
    <row r="4453" spans="1:9" ht="15" x14ac:dyDescent="0.25">
      <c r="A4453" s="24" t="s">
        <v>4614</v>
      </c>
      <c r="B4453" s="20"/>
      <c r="C4453" s="21"/>
      <c r="D4453" s="25">
        <v>1162718.33</v>
      </c>
      <c r="E4453" s="25">
        <v>820204.18</v>
      </c>
      <c r="F4453" s="21"/>
      <c r="G4453" s="22">
        <f t="shared" si="69"/>
        <v>342514.15</v>
      </c>
      <c r="H4453" s="21"/>
      <c r="I4453" s="21"/>
    </row>
    <row r="4454" spans="1:9" ht="15" x14ac:dyDescent="0.25">
      <c r="A4454" s="24" t="s">
        <v>4615</v>
      </c>
      <c r="B4454" s="20"/>
      <c r="C4454" s="21"/>
      <c r="D4454" s="25">
        <v>726024.19999999984</v>
      </c>
      <c r="E4454" s="25">
        <v>713209.37</v>
      </c>
      <c r="F4454" s="21"/>
      <c r="G4454" s="22">
        <f t="shared" si="69"/>
        <v>12814.829999999842</v>
      </c>
      <c r="H4454" s="21"/>
      <c r="I4454" s="21"/>
    </row>
    <row r="4455" spans="1:9" ht="15" x14ac:dyDescent="0.25">
      <c r="A4455" s="24" t="s">
        <v>4616</v>
      </c>
      <c r="B4455" s="20"/>
      <c r="C4455" s="21"/>
      <c r="D4455" s="25">
        <v>76494</v>
      </c>
      <c r="E4455" s="25">
        <v>62650.13</v>
      </c>
      <c r="F4455" s="21"/>
      <c r="G4455" s="22">
        <f t="shared" si="69"/>
        <v>13843.870000000003</v>
      </c>
      <c r="H4455" s="21"/>
      <c r="I4455" s="21"/>
    </row>
    <row r="4456" spans="1:9" ht="15" x14ac:dyDescent="0.25">
      <c r="A4456" s="24" t="s">
        <v>4617</v>
      </c>
      <c r="B4456" s="20"/>
      <c r="C4456" s="21"/>
      <c r="D4456" s="25">
        <v>1519636.1000000006</v>
      </c>
      <c r="E4456" s="25">
        <v>1001998.79</v>
      </c>
      <c r="F4456" s="21"/>
      <c r="G4456" s="22">
        <f t="shared" si="69"/>
        <v>517637.31000000052</v>
      </c>
      <c r="H4456" s="21"/>
      <c r="I4456" s="21"/>
    </row>
    <row r="4457" spans="1:9" ht="15" x14ac:dyDescent="0.25">
      <c r="A4457" s="24" t="s">
        <v>4618</v>
      </c>
      <c r="B4457" s="20"/>
      <c r="C4457" s="21"/>
      <c r="D4457" s="25">
        <v>248271.09999999998</v>
      </c>
      <c r="E4457" s="25">
        <v>218623.18</v>
      </c>
      <c r="F4457" s="21"/>
      <c r="G4457" s="22">
        <f t="shared" si="69"/>
        <v>29647.919999999984</v>
      </c>
      <c r="H4457" s="21"/>
      <c r="I4457" s="21"/>
    </row>
    <row r="4458" spans="1:9" ht="15" x14ac:dyDescent="0.25">
      <c r="A4458" s="24" t="s">
        <v>4619</v>
      </c>
      <c r="B4458" s="20"/>
      <c r="C4458" s="21"/>
      <c r="D4458" s="25">
        <v>956360.05</v>
      </c>
      <c r="E4458" s="25">
        <v>905227.28</v>
      </c>
      <c r="F4458" s="21"/>
      <c r="G4458" s="22">
        <f t="shared" si="69"/>
        <v>51132.770000000019</v>
      </c>
      <c r="H4458" s="21"/>
      <c r="I4458" s="21"/>
    </row>
    <row r="4459" spans="1:9" ht="15" x14ac:dyDescent="0.25">
      <c r="A4459" s="24" t="s">
        <v>4620</v>
      </c>
      <c r="B4459" s="20"/>
      <c r="C4459" s="21"/>
      <c r="D4459" s="25">
        <v>991431.99999999953</v>
      </c>
      <c r="E4459" s="25">
        <v>795522.9</v>
      </c>
      <c r="F4459" s="21"/>
      <c r="G4459" s="22">
        <f t="shared" si="69"/>
        <v>195909.09999999951</v>
      </c>
      <c r="H4459" s="21"/>
      <c r="I4459" s="21"/>
    </row>
    <row r="4460" spans="1:9" ht="15" x14ac:dyDescent="0.25">
      <c r="A4460" s="24" t="s">
        <v>4621</v>
      </c>
      <c r="B4460" s="20"/>
      <c r="C4460" s="21"/>
      <c r="D4460" s="25">
        <v>685331.89999999979</v>
      </c>
      <c r="E4460" s="25">
        <v>625374.79</v>
      </c>
      <c r="F4460" s="21"/>
      <c r="G4460" s="22">
        <f t="shared" si="69"/>
        <v>59957.109999999753</v>
      </c>
      <c r="H4460" s="21"/>
      <c r="I4460" s="21"/>
    </row>
    <row r="4461" spans="1:9" ht="15" x14ac:dyDescent="0.25">
      <c r="A4461" s="24" t="s">
        <v>4622</v>
      </c>
      <c r="B4461" s="20"/>
      <c r="C4461" s="21"/>
      <c r="D4461" s="25">
        <v>161046.30000000002</v>
      </c>
      <c r="E4461" s="25">
        <v>106100.35</v>
      </c>
      <c r="F4461" s="21"/>
      <c r="G4461" s="22">
        <f t="shared" si="69"/>
        <v>54945.950000000012</v>
      </c>
      <c r="H4461" s="21"/>
      <c r="I4461" s="21"/>
    </row>
    <row r="4462" spans="1:9" ht="15" x14ac:dyDescent="0.25">
      <c r="A4462" s="24" t="s">
        <v>4623</v>
      </c>
      <c r="B4462" s="20"/>
      <c r="C4462" s="21"/>
      <c r="D4462" s="25">
        <v>148849.79999999999</v>
      </c>
      <c r="E4462" s="25">
        <v>79333.83</v>
      </c>
      <c r="F4462" s="21"/>
      <c r="G4462" s="22">
        <f t="shared" ref="G4462:G4524" si="70">D4462-E4462</f>
        <v>69515.969999999987</v>
      </c>
      <c r="H4462" s="21"/>
      <c r="I4462" s="21"/>
    </row>
    <row r="4463" spans="1:9" ht="15" x14ac:dyDescent="0.25">
      <c r="A4463" s="24" t="s">
        <v>4624</v>
      </c>
      <c r="B4463" s="20"/>
      <c r="C4463" s="21"/>
      <c r="D4463" s="25">
        <v>712376.5</v>
      </c>
      <c r="E4463" s="25">
        <v>534467.56000000006</v>
      </c>
      <c r="F4463" s="21"/>
      <c r="G4463" s="22">
        <f t="shared" si="70"/>
        <v>177908.93999999994</v>
      </c>
      <c r="H4463" s="21"/>
      <c r="I4463" s="21"/>
    </row>
    <row r="4464" spans="1:9" ht="15" x14ac:dyDescent="0.25">
      <c r="A4464" s="24" t="s">
        <v>4625</v>
      </c>
      <c r="B4464" s="20"/>
      <c r="C4464" s="21"/>
      <c r="D4464" s="25">
        <v>62804.5</v>
      </c>
      <c r="E4464" s="25">
        <v>23221.88</v>
      </c>
      <c r="F4464" s="21"/>
      <c r="G4464" s="22">
        <f t="shared" si="70"/>
        <v>39582.619999999995</v>
      </c>
      <c r="H4464" s="21"/>
      <c r="I4464" s="21"/>
    </row>
    <row r="4465" spans="1:9" ht="15" x14ac:dyDescent="0.25">
      <c r="A4465" s="24" t="s">
        <v>4626</v>
      </c>
      <c r="B4465" s="20"/>
      <c r="C4465" s="21"/>
      <c r="D4465" s="25">
        <v>299833.21999999997</v>
      </c>
      <c r="E4465" s="25">
        <v>120113.69</v>
      </c>
      <c r="F4465" s="21"/>
      <c r="G4465" s="22">
        <f t="shared" si="70"/>
        <v>179719.52999999997</v>
      </c>
      <c r="H4465" s="21"/>
      <c r="I4465" s="21"/>
    </row>
    <row r="4466" spans="1:9" ht="15" x14ac:dyDescent="0.25">
      <c r="A4466" s="24" t="s">
        <v>4627</v>
      </c>
      <c r="B4466" s="20"/>
      <c r="C4466" s="21"/>
      <c r="D4466" s="25">
        <v>454436</v>
      </c>
      <c r="E4466" s="25">
        <v>106420.13</v>
      </c>
      <c r="F4466" s="21"/>
      <c r="G4466" s="22">
        <f t="shared" si="70"/>
        <v>348015.87</v>
      </c>
      <c r="H4466" s="21"/>
      <c r="I4466" s="21"/>
    </row>
    <row r="4467" spans="1:9" ht="15" x14ac:dyDescent="0.25">
      <c r="A4467" s="24" t="s">
        <v>4628</v>
      </c>
      <c r="B4467" s="20"/>
      <c r="C4467" s="21"/>
      <c r="D4467" s="25">
        <v>825152.9</v>
      </c>
      <c r="E4467" s="25">
        <v>757335.86</v>
      </c>
      <c r="F4467" s="21"/>
      <c r="G4467" s="22">
        <f t="shared" si="70"/>
        <v>67817.040000000037</v>
      </c>
      <c r="H4467" s="21"/>
      <c r="I4467" s="21"/>
    </row>
    <row r="4468" spans="1:9" ht="15" x14ac:dyDescent="0.25">
      <c r="A4468" s="24" t="s">
        <v>4629</v>
      </c>
      <c r="B4468" s="20"/>
      <c r="C4468" s="21"/>
      <c r="D4468" s="25">
        <v>76128.400000000009</v>
      </c>
      <c r="E4468" s="25">
        <v>50197.04</v>
      </c>
      <c r="F4468" s="21"/>
      <c r="G4468" s="22">
        <f t="shared" si="70"/>
        <v>25931.360000000008</v>
      </c>
      <c r="H4468" s="21"/>
      <c r="I4468" s="21"/>
    </row>
    <row r="4469" spans="1:9" ht="15" x14ac:dyDescent="0.25">
      <c r="A4469" s="24" t="s">
        <v>4630</v>
      </c>
      <c r="B4469" s="20"/>
      <c r="C4469" s="21"/>
      <c r="D4469" s="25">
        <v>383076.09999999992</v>
      </c>
      <c r="E4469" s="25">
        <v>358226.99</v>
      </c>
      <c r="F4469" s="21"/>
      <c r="G4469" s="22">
        <f t="shared" si="70"/>
        <v>24849.109999999928</v>
      </c>
      <c r="H4469" s="21"/>
      <c r="I4469" s="21"/>
    </row>
    <row r="4470" spans="1:9" ht="15" x14ac:dyDescent="0.25">
      <c r="A4470" s="24" t="s">
        <v>4631</v>
      </c>
      <c r="B4470" s="20"/>
      <c r="C4470" s="21"/>
      <c r="D4470" s="25">
        <v>267896.2</v>
      </c>
      <c r="E4470" s="25">
        <v>198197.65</v>
      </c>
      <c r="F4470" s="21"/>
      <c r="G4470" s="22">
        <f t="shared" si="70"/>
        <v>69698.550000000017</v>
      </c>
      <c r="H4470" s="21"/>
      <c r="I4470" s="21"/>
    </row>
    <row r="4471" spans="1:9" ht="15" x14ac:dyDescent="0.25">
      <c r="A4471" s="24" t="s">
        <v>4632</v>
      </c>
      <c r="B4471" s="20"/>
      <c r="C4471" s="21"/>
      <c r="D4471" s="25">
        <v>1455744.7899999993</v>
      </c>
      <c r="E4471" s="25">
        <v>1346599.91</v>
      </c>
      <c r="F4471" s="21"/>
      <c r="G4471" s="22">
        <f t="shared" si="70"/>
        <v>109144.87999999942</v>
      </c>
      <c r="H4471" s="21"/>
      <c r="I4471" s="21"/>
    </row>
    <row r="4472" spans="1:9" ht="15" x14ac:dyDescent="0.25">
      <c r="A4472" s="24" t="s">
        <v>4633</v>
      </c>
      <c r="B4472" s="20"/>
      <c r="C4472" s="21"/>
      <c r="D4472" s="25">
        <v>853523.40000000026</v>
      </c>
      <c r="E4472" s="25">
        <v>696290</v>
      </c>
      <c r="F4472" s="21"/>
      <c r="G4472" s="22">
        <f t="shared" si="70"/>
        <v>157233.40000000026</v>
      </c>
      <c r="H4472" s="21"/>
      <c r="I4472" s="21"/>
    </row>
    <row r="4473" spans="1:9" ht="15" x14ac:dyDescent="0.25">
      <c r="A4473" s="24" t="s">
        <v>4634</v>
      </c>
      <c r="B4473" s="20"/>
      <c r="C4473" s="21"/>
      <c r="D4473" s="25">
        <v>193931.10000000006</v>
      </c>
      <c r="E4473" s="25">
        <v>226584.95</v>
      </c>
      <c r="F4473" s="21"/>
      <c r="G4473" s="22">
        <f t="shared" si="70"/>
        <v>-32653.849999999948</v>
      </c>
      <c r="H4473" s="21"/>
      <c r="I4473" s="21"/>
    </row>
    <row r="4474" spans="1:9" ht="15" x14ac:dyDescent="0.25">
      <c r="A4474" s="24" t="s">
        <v>4635</v>
      </c>
      <c r="B4474" s="20"/>
      <c r="C4474" s="21"/>
      <c r="D4474" s="25">
        <v>721021.4</v>
      </c>
      <c r="E4474" s="25">
        <v>672430.18</v>
      </c>
      <c r="F4474" s="21"/>
      <c r="G4474" s="22">
        <f t="shared" si="70"/>
        <v>48591.219999999972</v>
      </c>
      <c r="H4474" s="21"/>
      <c r="I4474" s="21"/>
    </row>
    <row r="4475" spans="1:9" ht="15" x14ac:dyDescent="0.25">
      <c r="A4475" s="24" t="s">
        <v>4636</v>
      </c>
      <c r="B4475" s="20"/>
      <c r="C4475" s="21"/>
      <c r="D4475" s="25">
        <v>798651</v>
      </c>
      <c r="E4475" s="25">
        <v>788172.71</v>
      </c>
      <c r="F4475" s="21"/>
      <c r="G4475" s="22">
        <f t="shared" si="70"/>
        <v>10478.290000000037</v>
      </c>
      <c r="H4475" s="21"/>
      <c r="I4475" s="21"/>
    </row>
    <row r="4476" spans="1:9" ht="15" x14ac:dyDescent="0.25">
      <c r="A4476" s="24" t="s">
        <v>4637</v>
      </c>
      <c r="B4476" s="20"/>
      <c r="C4476" s="21"/>
      <c r="D4476" s="25">
        <v>437165.3000000001</v>
      </c>
      <c r="E4476" s="25">
        <v>315435.44</v>
      </c>
      <c r="F4476" s="21"/>
      <c r="G4476" s="22">
        <f t="shared" si="70"/>
        <v>121729.8600000001</v>
      </c>
      <c r="H4476" s="21"/>
      <c r="I4476" s="21"/>
    </row>
    <row r="4477" spans="1:9" ht="15" x14ac:dyDescent="0.25">
      <c r="A4477" s="24" t="s">
        <v>4638</v>
      </c>
      <c r="B4477" s="20"/>
      <c r="C4477" s="21"/>
      <c r="D4477" s="25">
        <v>633173.85000000021</v>
      </c>
      <c r="E4477" s="25">
        <v>437256.5</v>
      </c>
      <c r="F4477" s="21"/>
      <c r="G4477" s="22">
        <f t="shared" si="70"/>
        <v>195917.35000000021</v>
      </c>
      <c r="H4477" s="21"/>
      <c r="I4477" s="21"/>
    </row>
    <row r="4478" spans="1:9" ht="15" x14ac:dyDescent="0.25">
      <c r="A4478" s="24" t="s">
        <v>4639</v>
      </c>
      <c r="B4478" s="20"/>
      <c r="C4478" s="21"/>
      <c r="D4478" s="25">
        <v>754406.90000000014</v>
      </c>
      <c r="E4478" s="25">
        <v>318198.01</v>
      </c>
      <c r="F4478" s="21"/>
      <c r="G4478" s="22">
        <f t="shared" si="70"/>
        <v>436208.89000000013</v>
      </c>
      <c r="H4478" s="21"/>
      <c r="I4478" s="21"/>
    </row>
    <row r="4479" spans="1:9" ht="15" x14ac:dyDescent="0.25">
      <c r="A4479" s="24" t="s">
        <v>4640</v>
      </c>
      <c r="B4479" s="20"/>
      <c r="C4479" s="21"/>
      <c r="D4479" s="25">
        <v>972414.29999999993</v>
      </c>
      <c r="E4479" s="25">
        <v>907334.58</v>
      </c>
      <c r="F4479" s="21"/>
      <c r="G4479" s="22">
        <f t="shared" si="70"/>
        <v>65079.719999999972</v>
      </c>
      <c r="H4479" s="21"/>
      <c r="I4479" s="21"/>
    </row>
    <row r="4480" spans="1:9" ht="15" x14ac:dyDescent="0.25">
      <c r="A4480" s="24" t="s">
        <v>4641</v>
      </c>
      <c r="B4480" s="20"/>
      <c r="C4480" s="21"/>
      <c r="D4480" s="25">
        <v>1143710.7</v>
      </c>
      <c r="E4480" s="25">
        <v>208133.33</v>
      </c>
      <c r="F4480" s="21"/>
      <c r="G4480" s="22">
        <f t="shared" si="70"/>
        <v>935577.37</v>
      </c>
      <c r="H4480" s="21"/>
      <c r="I4480" s="21"/>
    </row>
    <row r="4481" spans="1:9" ht="15" x14ac:dyDescent="0.25">
      <c r="A4481" s="24" t="s">
        <v>4642</v>
      </c>
      <c r="B4481" s="20"/>
      <c r="C4481" s="21"/>
      <c r="D4481" s="25">
        <v>581689.69999999984</v>
      </c>
      <c r="E4481" s="25">
        <v>513531.91</v>
      </c>
      <c r="F4481" s="21"/>
      <c r="G4481" s="22">
        <f t="shared" si="70"/>
        <v>68157.789999999863</v>
      </c>
      <c r="H4481" s="21"/>
      <c r="I4481" s="21"/>
    </row>
    <row r="4482" spans="1:9" ht="15" x14ac:dyDescent="0.25">
      <c r="A4482" s="24" t="s">
        <v>4643</v>
      </c>
      <c r="B4482" s="20"/>
      <c r="C4482" s="21"/>
      <c r="D4482" s="25">
        <v>1843253.1700000002</v>
      </c>
      <c r="E4482" s="25">
        <v>933012.98</v>
      </c>
      <c r="F4482" s="21"/>
      <c r="G4482" s="22">
        <f t="shared" si="70"/>
        <v>910240.19000000018</v>
      </c>
      <c r="H4482" s="21"/>
      <c r="I4482" s="21"/>
    </row>
    <row r="4483" spans="1:9" ht="15" x14ac:dyDescent="0.25">
      <c r="A4483" s="24" t="s">
        <v>4644</v>
      </c>
      <c r="B4483" s="20"/>
      <c r="C4483" s="21"/>
      <c r="D4483" s="25">
        <v>696513.39999999991</v>
      </c>
      <c r="E4483" s="25">
        <v>67773.850000000006</v>
      </c>
      <c r="F4483" s="21"/>
      <c r="G4483" s="22">
        <f t="shared" si="70"/>
        <v>628739.54999999993</v>
      </c>
      <c r="H4483" s="21"/>
      <c r="I4483" s="21"/>
    </row>
    <row r="4484" spans="1:9" ht="15" x14ac:dyDescent="0.25">
      <c r="A4484" s="24" t="s">
        <v>4645</v>
      </c>
      <c r="B4484" s="20"/>
      <c r="C4484" s="21"/>
      <c r="D4484" s="25">
        <v>2494160.0199999996</v>
      </c>
      <c r="E4484" s="25">
        <v>1748553.78</v>
      </c>
      <c r="F4484" s="21"/>
      <c r="G4484" s="22">
        <f t="shared" si="70"/>
        <v>745606.23999999953</v>
      </c>
      <c r="H4484" s="21"/>
      <c r="I4484" s="21"/>
    </row>
    <row r="4485" spans="1:9" ht="15" x14ac:dyDescent="0.25">
      <c r="A4485" s="24" t="s">
        <v>4646</v>
      </c>
      <c r="B4485" s="20"/>
      <c r="C4485" s="21"/>
      <c r="D4485" s="25">
        <v>527424.39999999991</v>
      </c>
      <c r="E4485" s="25">
        <v>231107.79</v>
      </c>
      <c r="F4485" s="21"/>
      <c r="G4485" s="22">
        <f t="shared" si="70"/>
        <v>296316.60999999987</v>
      </c>
      <c r="H4485" s="21"/>
      <c r="I4485" s="21"/>
    </row>
    <row r="4486" spans="1:9" ht="15" x14ac:dyDescent="0.25">
      <c r="A4486" s="24" t="s">
        <v>4647</v>
      </c>
      <c r="B4486" s="20"/>
      <c r="C4486" s="21"/>
      <c r="D4486" s="25">
        <v>190231.80000000002</v>
      </c>
      <c r="E4486" s="25">
        <v>178135.8</v>
      </c>
      <c r="F4486" s="21"/>
      <c r="G4486" s="22">
        <f t="shared" si="70"/>
        <v>12096.000000000029</v>
      </c>
      <c r="H4486" s="21"/>
      <c r="I4486" s="21"/>
    </row>
    <row r="4487" spans="1:9" ht="15" x14ac:dyDescent="0.25">
      <c r="A4487" s="24" t="s">
        <v>4648</v>
      </c>
      <c r="B4487" s="20"/>
      <c r="C4487" s="21"/>
      <c r="D4487" s="25">
        <v>80005.2</v>
      </c>
      <c r="E4487" s="25">
        <v>63186.81</v>
      </c>
      <c r="F4487" s="21"/>
      <c r="G4487" s="22">
        <f t="shared" si="70"/>
        <v>16818.39</v>
      </c>
      <c r="H4487" s="21"/>
      <c r="I4487" s="21"/>
    </row>
    <row r="4488" spans="1:9" ht="15" x14ac:dyDescent="0.25">
      <c r="A4488" s="24" t="s">
        <v>4649</v>
      </c>
      <c r="B4488" s="20"/>
      <c r="C4488" s="21"/>
      <c r="D4488" s="25">
        <v>126424.1</v>
      </c>
      <c r="E4488" s="25">
        <v>67831.73</v>
      </c>
      <c r="F4488" s="21"/>
      <c r="G4488" s="22">
        <f t="shared" si="70"/>
        <v>58592.37000000001</v>
      </c>
      <c r="H4488" s="21"/>
      <c r="I4488" s="21"/>
    </row>
    <row r="4489" spans="1:9" ht="15" x14ac:dyDescent="0.25">
      <c r="A4489" s="24" t="s">
        <v>4650</v>
      </c>
      <c r="B4489" s="20"/>
      <c r="C4489" s="21"/>
      <c r="D4489" s="25">
        <v>755435.1</v>
      </c>
      <c r="E4489" s="25">
        <v>653328</v>
      </c>
      <c r="F4489" s="21"/>
      <c r="G4489" s="22">
        <f t="shared" si="70"/>
        <v>102107.09999999998</v>
      </c>
      <c r="H4489" s="21"/>
      <c r="I4489" s="21"/>
    </row>
    <row r="4490" spans="1:9" ht="15" x14ac:dyDescent="0.25">
      <c r="A4490" s="24" t="s">
        <v>4651</v>
      </c>
      <c r="B4490" s="20"/>
      <c r="C4490" s="21"/>
      <c r="D4490" s="25">
        <v>738814.09999999986</v>
      </c>
      <c r="E4490" s="25">
        <v>340298.92</v>
      </c>
      <c r="F4490" s="21"/>
      <c r="G4490" s="22">
        <f t="shared" si="70"/>
        <v>398515.17999999988</v>
      </c>
      <c r="H4490" s="21"/>
      <c r="I4490" s="21"/>
    </row>
    <row r="4491" spans="1:9" ht="15" x14ac:dyDescent="0.25">
      <c r="A4491" s="24" t="s">
        <v>4652</v>
      </c>
      <c r="B4491" s="20"/>
      <c r="C4491" s="21"/>
      <c r="D4491" s="25">
        <v>726275</v>
      </c>
      <c r="E4491" s="25">
        <v>665559.43999999994</v>
      </c>
      <c r="F4491" s="21"/>
      <c r="G4491" s="22">
        <f t="shared" si="70"/>
        <v>60715.560000000056</v>
      </c>
      <c r="H4491" s="21"/>
      <c r="I4491" s="21"/>
    </row>
    <row r="4492" spans="1:9" ht="15" x14ac:dyDescent="0.25">
      <c r="A4492" s="24" t="s">
        <v>4653</v>
      </c>
      <c r="B4492" s="20"/>
      <c r="C4492" s="21"/>
      <c r="D4492" s="25">
        <v>521914.79999999993</v>
      </c>
      <c r="E4492" s="25">
        <v>425538.4</v>
      </c>
      <c r="F4492" s="21"/>
      <c r="G4492" s="22">
        <f t="shared" si="70"/>
        <v>96376.399999999907</v>
      </c>
      <c r="H4492" s="21"/>
      <c r="I4492" s="21"/>
    </row>
    <row r="4493" spans="1:9" ht="15" x14ac:dyDescent="0.25">
      <c r="A4493" s="24" t="s">
        <v>4654</v>
      </c>
      <c r="B4493" s="20"/>
      <c r="C4493" s="21"/>
      <c r="D4493" s="25">
        <v>837086.80000000016</v>
      </c>
      <c r="E4493" s="25">
        <v>160371.35</v>
      </c>
      <c r="F4493" s="21"/>
      <c r="G4493" s="22">
        <f t="shared" si="70"/>
        <v>676715.45000000019</v>
      </c>
      <c r="H4493" s="21"/>
      <c r="I4493" s="21"/>
    </row>
    <row r="4494" spans="1:9" ht="15" x14ac:dyDescent="0.25">
      <c r="A4494" s="24" t="s">
        <v>4655</v>
      </c>
      <c r="B4494" s="20"/>
      <c r="C4494" s="21"/>
      <c r="D4494" s="25">
        <v>677369</v>
      </c>
      <c r="E4494" s="25">
        <v>114835.1</v>
      </c>
      <c r="F4494" s="21"/>
      <c r="G4494" s="22">
        <f t="shared" si="70"/>
        <v>562533.9</v>
      </c>
      <c r="H4494" s="21"/>
      <c r="I4494" s="21"/>
    </row>
    <row r="4495" spans="1:9" ht="15" x14ac:dyDescent="0.25">
      <c r="A4495" s="24" t="s">
        <v>4656</v>
      </c>
      <c r="B4495" s="20"/>
      <c r="C4495" s="21"/>
      <c r="D4495" s="25">
        <v>197714</v>
      </c>
      <c r="E4495" s="25">
        <v>65443.82</v>
      </c>
      <c r="F4495" s="21"/>
      <c r="G4495" s="22">
        <f t="shared" si="70"/>
        <v>132270.18</v>
      </c>
      <c r="H4495" s="21"/>
      <c r="I4495" s="21"/>
    </row>
    <row r="4496" spans="1:9" ht="15" x14ac:dyDescent="0.25">
      <c r="A4496" s="24" t="s">
        <v>4657</v>
      </c>
      <c r="B4496" s="20"/>
      <c r="C4496" s="21"/>
      <c r="D4496" s="25">
        <v>451039.69999999995</v>
      </c>
      <c r="E4496" s="25">
        <v>50877.1</v>
      </c>
      <c r="F4496" s="21"/>
      <c r="G4496" s="22">
        <f t="shared" si="70"/>
        <v>400162.6</v>
      </c>
      <c r="H4496" s="21"/>
      <c r="I4496" s="21"/>
    </row>
    <row r="4497" spans="1:9" ht="15" x14ac:dyDescent="0.25">
      <c r="A4497" s="24" t="s">
        <v>4658</v>
      </c>
      <c r="B4497" s="20"/>
      <c r="C4497" s="21"/>
      <c r="D4497" s="25">
        <v>1180242.7000000004</v>
      </c>
      <c r="E4497" s="25">
        <v>187116.69</v>
      </c>
      <c r="F4497" s="21"/>
      <c r="G4497" s="22">
        <f t="shared" si="70"/>
        <v>993126.01000000047</v>
      </c>
      <c r="H4497" s="21"/>
      <c r="I4497" s="21"/>
    </row>
    <row r="4498" spans="1:9" ht="15" x14ac:dyDescent="0.25">
      <c r="A4498" s="24" t="s">
        <v>4659</v>
      </c>
      <c r="B4498" s="20"/>
      <c r="C4498" s="21"/>
      <c r="D4498" s="25">
        <v>99484</v>
      </c>
      <c r="E4498" s="25">
        <v>5066.4399999999996</v>
      </c>
      <c r="F4498" s="21"/>
      <c r="G4498" s="22">
        <f t="shared" si="70"/>
        <v>94417.56</v>
      </c>
      <c r="H4498" s="21"/>
      <c r="I4498" s="21"/>
    </row>
    <row r="4499" spans="1:9" ht="15" x14ac:dyDescent="0.25">
      <c r="A4499" s="24" t="s">
        <v>4660</v>
      </c>
      <c r="B4499" s="20"/>
      <c r="C4499" s="21"/>
      <c r="D4499" s="25">
        <v>727235.05999999971</v>
      </c>
      <c r="E4499" s="25">
        <v>582960.72</v>
      </c>
      <c r="F4499" s="21"/>
      <c r="G4499" s="22">
        <f t="shared" si="70"/>
        <v>144274.33999999973</v>
      </c>
      <c r="H4499" s="21"/>
      <c r="I4499" s="21"/>
    </row>
    <row r="4500" spans="1:9" ht="15" x14ac:dyDescent="0.25">
      <c r="A4500" s="24" t="s">
        <v>4661</v>
      </c>
      <c r="B4500" s="20"/>
      <c r="C4500" s="21"/>
      <c r="D4500" s="25">
        <v>126674.9</v>
      </c>
      <c r="E4500" s="25">
        <v>170284.27</v>
      </c>
      <c r="F4500" s="21"/>
      <c r="G4500" s="22">
        <f t="shared" si="70"/>
        <v>-43609.369999999995</v>
      </c>
      <c r="H4500" s="21"/>
      <c r="I4500" s="21"/>
    </row>
    <row r="4501" spans="1:9" ht="15" x14ac:dyDescent="0.25">
      <c r="A4501" s="24" t="s">
        <v>4662</v>
      </c>
      <c r="B4501" s="20"/>
      <c r="C4501" s="21"/>
      <c r="D4501" s="25">
        <v>1325792.7899999998</v>
      </c>
      <c r="E4501" s="25">
        <v>135546.16</v>
      </c>
      <c r="F4501" s="21"/>
      <c r="G4501" s="22">
        <f t="shared" si="70"/>
        <v>1190246.6299999999</v>
      </c>
      <c r="H4501" s="21"/>
      <c r="I4501" s="21"/>
    </row>
    <row r="4502" spans="1:9" ht="15" x14ac:dyDescent="0.25">
      <c r="A4502" s="24" t="s">
        <v>4663</v>
      </c>
      <c r="B4502" s="20"/>
      <c r="C4502" s="21"/>
      <c r="D4502" s="25">
        <v>439067.20000000013</v>
      </c>
      <c r="E4502" s="25">
        <v>65955.360000000001</v>
      </c>
      <c r="F4502" s="21"/>
      <c r="G4502" s="22">
        <f t="shared" si="70"/>
        <v>373111.84000000014</v>
      </c>
      <c r="H4502" s="21"/>
      <c r="I4502" s="21"/>
    </row>
    <row r="4503" spans="1:9" ht="15" x14ac:dyDescent="0.25">
      <c r="A4503" s="24" t="s">
        <v>4664</v>
      </c>
      <c r="B4503" s="20"/>
      <c r="C4503" s="21"/>
      <c r="D4503" s="25">
        <v>169171.86000000002</v>
      </c>
      <c r="E4503" s="25">
        <v>63423.360000000001</v>
      </c>
      <c r="F4503" s="21"/>
      <c r="G4503" s="22">
        <f t="shared" si="70"/>
        <v>105748.50000000001</v>
      </c>
      <c r="H4503" s="21"/>
      <c r="I4503" s="21"/>
    </row>
    <row r="4504" spans="1:9" ht="15" x14ac:dyDescent="0.25">
      <c r="A4504" s="24" t="s">
        <v>4665</v>
      </c>
      <c r="B4504" s="20"/>
      <c r="C4504" s="21"/>
      <c r="D4504" s="25">
        <v>642938.89999999944</v>
      </c>
      <c r="E4504" s="25">
        <v>283618.34999999998</v>
      </c>
      <c r="F4504" s="21"/>
      <c r="G4504" s="22">
        <f t="shared" si="70"/>
        <v>359320.54999999946</v>
      </c>
      <c r="H4504" s="21"/>
      <c r="I4504" s="21"/>
    </row>
    <row r="4505" spans="1:9" ht="15" x14ac:dyDescent="0.25">
      <c r="A4505" s="24" t="s">
        <v>4666</v>
      </c>
      <c r="B4505" s="20"/>
      <c r="C4505" s="21"/>
      <c r="D4505" s="25">
        <v>3326067.8</v>
      </c>
      <c r="E4505" s="25">
        <v>2547750.9700000002</v>
      </c>
      <c r="F4505" s="21"/>
      <c r="G4505" s="22">
        <f t="shared" si="70"/>
        <v>778316.82999999961</v>
      </c>
      <c r="H4505" s="21"/>
      <c r="I4505" s="21"/>
    </row>
    <row r="4506" spans="1:9" ht="15" x14ac:dyDescent="0.25">
      <c r="A4506" s="24" t="s">
        <v>4667</v>
      </c>
      <c r="B4506" s="20"/>
      <c r="C4506" s="21"/>
      <c r="D4506" s="25">
        <v>1111468.1000000001</v>
      </c>
      <c r="E4506" s="25">
        <v>587550.94999999995</v>
      </c>
      <c r="F4506" s="21"/>
      <c r="G4506" s="22">
        <f t="shared" si="70"/>
        <v>523917.15000000014</v>
      </c>
      <c r="H4506" s="21"/>
      <c r="I4506" s="21"/>
    </row>
    <row r="4507" spans="1:9" ht="15" x14ac:dyDescent="0.25">
      <c r="A4507" s="24" t="s">
        <v>4668</v>
      </c>
      <c r="B4507" s="20"/>
      <c r="C4507" s="21"/>
      <c r="D4507" s="25">
        <v>236533.49999999997</v>
      </c>
      <c r="E4507" s="25">
        <v>156438.71</v>
      </c>
      <c r="F4507" s="21"/>
      <c r="G4507" s="22">
        <f t="shared" si="70"/>
        <v>80094.789999999979</v>
      </c>
      <c r="H4507" s="21"/>
      <c r="I4507" s="21"/>
    </row>
    <row r="4508" spans="1:9" ht="15" x14ac:dyDescent="0.25">
      <c r="A4508" s="24" t="s">
        <v>4669</v>
      </c>
      <c r="B4508" s="20"/>
      <c r="C4508" s="21"/>
      <c r="D4508" s="25">
        <v>69181.100000000006</v>
      </c>
      <c r="E4508" s="25">
        <v>23586.13</v>
      </c>
      <c r="F4508" s="21"/>
      <c r="G4508" s="22">
        <f t="shared" si="70"/>
        <v>45594.97</v>
      </c>
      <c r="H4508" s="21"/>
      <c r="I4508" s="21"/>
    </row>
    <row r="4509" spans="1:9" ht="15" x14ac:dyDescent="0.25">
      <c r="A4509" s="24" t="s">
        <v>4670</v>
      </c>
      <c r="B4509" s="20"/>
      <c r="C4509" s="21"/>
      <c r="D4509" s="25">
        <v>883103.69999999984</v>
      </c>
      <c r="E4509" s="25">
        <v>772832.49</v>
      </c>
      <c r="F4509" s="21"/>
      <c r="G4509" s="22">
        <f t="shared" si="70"/>
        <v>110271.20999999985</v>
      </c>
      <c r="H4509" s="21"/>
      <c r="I4509" s="21"/>
    </row>
    <row r="4510" spans="1:9" ht="15" x14ac:dyDescent="0.25">
      <c r="A4510" s="24" t="s">
        <v>4671</v>
      </c>
      <c r="B4510" s="20"/>
      <c r="C4510" s="21"/>
      <c r="D4510" s="25">
        <v>1453640.45</v>
      </c>
      <c r="E4510" s="25">
        <v>266393.67</v>
      </c>
      <c r="F4510" s="21"/>
      <c r="G4510" s="22">
        <f t="shared" si="70"/>
        <v>1187246.78</v>
      </c>
      <c r="H4510" s="21"/>
      <c r="I4510" s="21"/>
    </row>
    <row r="4511" spans="1:9" ht="15" x14ac:dyDescent="0.25">
      <c r="A4511" s="24" t="s">
        <v>4672</v>
      </c>
      <c r="B4511" s="20"/>
      <c r="C4511" s="21"/>
      <c r="D4511" s="25">
        <v>726891.2</v>
      </c>
      <c r="E4511" s="25">
        <v>593983.37</v>
      </c>
      <c r="F4511" s="21"/>
      <c r="G4511" s="22">
        <f t="shared" si="70"/>
        <v>132907.82999999996</v>
      </c>
      <c r="H4511" s="21"/>
      <c r="I4511" s="21"/>
    </row>
    <row r="4512" spans="1:9" ht="15" x14ac:dyDescent="0.25">
      <c r="A4512" s="24" t="s">
        <v>4673</v>
      </c>
      <c r="B4512" s="20"/>
      <c r="C4512" s="21"/>
      <c r="D4512" s="25">
        <v>587514.80000000005</v>
      </c>
      <c r="E4512" s="25">
        <v>526139.74</v>
      </c>
      <c r="F4512" s="21"/>
      <c r="G4512" s="22">
        <f t="shared" si="70"/>
        <v>61375.060000000056</v>
      </c>
      <c r="H4512" s="21"/>
      <c r="I4512" s="21"/>
    </row>
    <row r="4513" spans="1:9" ht="15" x14ac:dyDescent="0.25">
      <c r="A4513" s="24" t="s">
        <v>4674</v>
      </c>
      <c r="B4513" s="20"/>
      <c r="C4513" s="21"/>
      <c r="D4513" s="25">
        <v>764333.90000000014</v>
      </c>
      <c r="E4513" s="25">
        <v>474373.19</v>
      </c>
      <c r="F4513" s="21"/>
      <c r="G4513" s="22">
        <f t="shared" si="70"/>
        <v>289960.71000000014</v>
      </c>
      <c r="H4513" s="21"/>
      <c r="I4513" s="21"/>
    </row>
    <row r="4514" spans="1:9" ht="15" x14ac:dyDescent="0.25">
      <c r="A4514" s="24" t="s">
        <v>4675</v>
      </c>
      <c r="B4514" s="20"/>
      <c r="C4514" s="21"/>
      <c r="D4514" s="25">
        <v>498548.60000000003</v>
      </c>
      <c r="E4514" s="25">
        <v>269934.59999999998</v>
      </c>
      <c r="F4514" s="21"/>
      <c r="G4514" s="22">
        <f t="shared" si="70"/>
        <v>228614.00000000006</v>
      </c>
      <c r="H4514" s="21"/>
      <c r="I4514" s="21"/>
    </row>
    <row r="4515" spans="1:9" ht="15" x14ac:dyDescent="0.25">
      <c r="A4515" s="24" t="s">
        <v>4676</v>
      </c>
      <c r="B4515" s="20"/>
      <c r="C4515" s="21"/>
      <c r="D4515" s="25">
        <v>924203.9600000002</v>
      </c>
      <c r="E4515" s="25">
        <v>486608.44</v>
      </c>
      <c r="F4515" s="21"/>
      <c r="G4515" s="22">
        <f t="shared" si="70"/>
        <v>437595.52000000019</v>
      </c>
      <c r="H4515" s="21"/>
      <c r="I4515" s="21"/>
    </row>
    <row r="4516" spans="1:9" ht="15" x14ac:dyDescent="0.25">
      <c r="A4516" s="24" t="s">
        <v>4677</v>
      </c>
      <c r="B4516" s="20"/>
      <c r="C4516" s="21"/>
      <c r="D4516" s="25">
        <v>470019.8000000001</v>
      </c>
      <c r="E4516" s="25">
        <v>281169.33</v>
      </c>
      <c r="F4516" s="21"/>
      <c r="G4516" s="22">
        <f t="shared" si="70"/>
        <v>188850.47000000009</v>
      </c>
      <c r="H4516" s="21"/>
      <c r="I4516" s="21"/>
    </row>
    <row r="4517" spans="1:9" ht="15" x14ac:dyDescent="0.25">
      <c r="A4517" s="24" t="s">
        <v>4678</v>
      </c>
      <c r="B4517" s="20"/>
      <c r="C4517" s="21"/>
      <c r="D4517" s="25">
        <v>369371.2</v>
      </c>
      <c r="E4517" s="25">
        <v>164218.94</v>
      </c>
      <c r="F4517" s="21"/>
      <c r="G4517" s="22">
        <f t="shared" si="70"/>
        <v>205152.26</v>
      </c>
      <c r="H4517" s="21"/>
      <c r="I4517" s="21"/>
    </row>
    <row r="4518" spans="1:9" ht="15" x14ac:dyDescent="0.25">
      <c r="A4518" s="24" t="s">
        <v>4679</v>
      </c>
      <c r="B4518" s="20"/>
      <c r="C4518" s="21"/>
      <c r="D4518" s="25">
        <v>210692.9</v>
      </c>
      <c r="E4518" s="25">
        <v>158782.72</v>
      </c>
      <c r="F4518" s="21"/>
      <c r="G4518" s="22">
        <f t="shared" si="70"/>
        <v>51910.179999999993</v>
      </c>
      <c r="H4518" s="21"/>
      <c r="I4518" s="21"/>
    </row>
    <row r="4519" spans="1:9" ht="15" x14ac:dyDescent="0.25">
      <c r="A4519" s="24" t="s">
        <v>4680</v>
      </c>
      <c r="B4519" s="20"/>
      <c r="C4519" s="21"/>
      <c r="D4519" s="25">
        <v>364933.10999999993</v>
      </c>
      <c r="E4519" s="25">
        <v>17819.45</v>
      </c>
      <c r="F4519" s="21"/>
      <c r="G4519" s="22">
        <f t="shared" si="70"/>
        <v>347113.65999999992</v>
      </c>
      <c r="H4519" s="21"/>
      <c r="I4519" s="21"/>
    </row>
    <row r="4520" spans="1:9" ht="15" x14ac:dyDescent="0.25">
      <c r="A4520" s="24" t="s">
        <v>4681</v>
      </c>
      <c r="B4520" s="20"/>
      <c r="C4520" s="21"/>
      <c r="D4520" s="25">
        <v>1350746.8</v>
      </c>
      <c r="E4520" s="25">
        <v>265017.06</v>
      </c>
      <c r="F4520" s="21"/>
      <c r="G4520" s="22">
        <f t="shared" si="70"/>
        <v>1085729.74</v>
      </c>
      <c r="H4520" s="21"/>
      <c r="I4520" s="21"/>
    </row>
    <row r="4521" spans="1:9" ht="15" x14ac:dyDescent="0.25">
      <c r="A4521" s="24" t="s">
        <v>4682</v>
      </c>
      <c r="B4521" s="20"/>
      <c r="C4521" s="21"/>
      <c r="D4521" s="25">
        <v>836455.64000000013</v>
      </c>
      <c r="E4521" s="25">
        <v>589157.14</v>
      </c>
      <c r="F4521" s="21"/>
      <c r="G4521" s="22">
        <f t="shared" si="70"/>
        <v>247298.50000000012</v>
      </c>
      <c r="H4521" s="21"/>
      <c r="I4521" s="21"/>
    </row>
    <row r="4522" spans="1:9" ht="15" x14ac:dyDescent="0.25">
      <c r="A4522" s="24" t="s">
        <v>4683</v>
      </c>
      <c r="B4522" s="20"/>
      <c r="C4522" s="21"/>
      <c r="D4522" s="25">
        <v>1415515.2</v>
      </c>
      <c r="E4522" s="25">
        <v>250306.21</v>
      </c>
      <c r="F4522" s="21"/>
      <c r="G4522" s="22">
        <f t="shared" si="70"/>
        <v>1165208.99</v>
      </c>
      <c r="H4522" s="21"/>
      <c r="I4522" s="21"/>
    </row>
    <row r="4523" spans="1:9" ht="15" x14ac:dyDescent="0.25">
      <c r="A4523" s="24" t="s">
        <v>4684</v>
      </c>
      <c r="B4523" s="20"/>
      <c r="C4523" s="21"/>
      <c r="D4523" s="25">
        <v>131547.9</v>
      </c>
      <c r="E4523" s="25">
        <v>78340.81</v>
      </c>
      <c r="F4523" s="21"/>
      <c r="G4523" s="22">
        <f>D4523-E4523</f>
        <v>53207.09</v>
      </c>
      <c r="H4523" s="21"/>
      <c r="I4523" s="21"/>
    </row>
    <row r="4524" spans="1:9" ht="15" x14ac:dyDescent="0.25">
      <c r="A4524" s="24" t="s">
        <v>4685</v>
      </c>
      <c r="B4524" s="20"/>
      <c r="C4524" s="21"/>
      <c r="D4524" s="25">
        <v>1726097.0000000005</v>
      </c>
      <c r="E4524" s="25">
        <v>980870.91</v>
      </c>
      <c r="F4524" s="21"/>
      <c r="G4524" s="22">
        <f t="shared" si="70"/>
        <v>745226.09000000043</v>
      </c>
      <c r="H4524" s="21"/>
      <c r="I4524" s="21"/>
    </row>
    <row r="4525" spans="1:9" ht="15" x14ac:dyDescent="0.25">
      <c r="A4525" s="24" t="s">
        <v>4686</v>
      </c>
      <c r="B4525" s="20"/>
      <c r="C4525" s="21"/>
      <c r="D4525" s="25">
        <v>670152.39999999991</v>
      </c>
      <c r="E4525" s="25">
        <v>173267.97</v>
      </c>
      <c r="F4525" s="21"/>
      <c r="G4525" s="22">
        <f t="shared" ref="G4525:G4574" si="71">D4525-E4525</f>
        <v>496884.42999999993</v>
      </c>
      <c r="H4525" s="21"/>
      <c r="I4525" s="21"/>
    </row>
    <row r="4526" spans="1:9" ht="15" x14ac:dyDescent="0.25">
      <c r="A4526" s="24" t="s">
        <v>4687</v>
      </c>
      <c r="B4526" s="20"/>
      <c r="C4526" s="21"/>
      <c r="D4526" s="25">
        <v>1332977.5</v>
      </c>
      <c r="E4526" s="25">
        <v>1157180.5900000001</v>
      </c>
      <c r="F4526" s="21"/>
      <c r="G4526" s="22">
        <f>D4526-E4526</f>
        <v>175796.90999999992</v>
      </c>
      <c r="H4526" s="21"/>
      <c r="I4526" s="21"/>
    </row>
    <row r="4527" spans="1:9" ht="15" x14ac:dyDescent="0.25">
      <c r="A4527" s="24" t="s">
        <v>4688</v>
      </c>
      <c r="B4527" s="20"/>
      <c r="C4527" s="21"/>
      <c r="D4527" s="25">
        <v>1611019.6800000004</v>
      </c>
      <c r="E4527" s="25">
        <v>1341724.94</v>
      </c>
      <c r="F4527" s="21"/>
      <c r="G4527" s="22">
        <f t="shared" si="71"/>
        <v>269294.74000000046</v>
      </c>
      <c r="H4527" s="21"/>
      <c r="I4527" s="21"/>
    </row>
    <row r="4528" spans="1:9" ht="15" x14ac:dyDescent="0.25">
      <c r="A4528" s="24" t="s">
        <v>4689</v>
      </c>
      <c r="B4528" s="20"/>
      <c r="C4528" s="21"/>
      <c r="D4528" s="25">
        <v>184180.49999999997</v>
      </c>
      <c r="E4528" s="25">
        <v>48221.919999999998</v>
      </c>
      <c r="F4528" s="21"/>
      <c r="G4528" s="22">
        <f t="shared" si="71"/>
        <v>135958.57999999996</v>
      </c>
      <c r="H4528" s="21"/>
      <c r="I4528" s="21"/>
    </row>
    <row r="4529" spans="1:9" ht="15" x14ac:dyDescent="0.25">
      <c r="A4529" s="24" t="s">
        <v>4690</v>
      </c>
      <c r="B4529" s="20"/>
      <c r="C4529" s="21"/>
      <c r="D4529" s="25">
        <v>377119.60000000003</v>
      </c>
      <c r="E4529" s="25">
        <v>262093.49</v>
      </c>
      <c r="F4529" s="21"/>
      <c r="G4529" s="22">
        <f t="shared" si="71"/>
        <v>115026.11000000004</v>
      </c>
      <c r="H4529" s="21"/>
      <c r="I4529" s="21"/>
    </row>
    <row r="4530" spans="1:9" ht="15" x14ac:dyDescent="0.25">
      <c r="A4530" s="24" t="s">
        <v>4691</v>
      </c>
      <c r="B4530" s="20"/>
      <c r="C4530" s="21"/>
      <c r="D4530" s="25">
        <v>534996.36</v>
      </c>
      <c r="E4530" s="25">
        <v>437944.95</v>
      </c>
      <c r="F4530" s="21"/>
      <c r="G4530" s="22">
        <f t="shared" si="71"/>
        <v>97051.409999999974</v>
      </c>
      <c r="H4530" s="21"/>
      <c r="I4530" s="21"/>
    </row>
    <row r="4531" spans="1:9" ht="15" x14ac:dyDescent="0.25">
      <c r="A4531" s="24" t="s">
        <v>4692</v>
      </c>
      <c r="B4531" s="20"/>
      <c r="C4531" s="21"/>
      <c r="D4531" s="25">
        <v>2352235.3800000018</v>
      </c>
      <c r="E4531" s="25">
        <v>1928246.03</v>
      </c>
      <c r="F4531" s="21"/>
      <c r="G4531" s="22">
        <f t="shared" si="71"/>
        <v>423989.35000000172</v>
      </c>
      <c r="H4531" s="21"/>
      <c r="I4531" s="21"/>
    </row>
    <row r="4532" spans="1:9" ht="15" x14ac:dyDescent="0.25">
      <c r="A4532" s="24" t="s">
        <v>4693</v>
      </c>
      <c r="B4532" s="20"/>
      <c r="C4532" s="21"/>
      <c r="D4532" s="25">
        <v>384889.89999999991</v>
      </c>
      <c r="E4532" s="25">
        <v>41532.449999999997</v>
      </c>
      <c r="F4532" s="21"/>
      <c r="G4532" s="22">
        <f t="shared" si="71"/>
        <v>343357.4499999999</v>
      </c>
      <c r="H4532" s="21"/>
      <c r="I4532" s="21"/>
    </row>
    <row r="4533" spans="1:9" ht="15" x14ac:dyDescent="0.25">
      <c r="A4533" s="24" t="s">
        <v>4694</v>
      </c>
      <c r="B4533" s="20"/>
      <c r="C4533" s="21"/>
      <c r="D4533" s="25">
        <v>597410.54999999993</v>
      </c>
      <c r="E4533" s="25">
        <v>178355.7</v>
      </c>
      <c r="F4533" s="21"/>
      <c r="G4533" s="22">
        <f t="shared" si="71"/>
        <v>419054.84999999992</v>
      </c>
      <c r="H4533" s="21"/>
      <c r="I4533" s="21"/>
    </row>
    <row r="4534" spans="1:9" ht="15" x14ac:dyDescent="0.25">
      <c r="A4534" s="24" t="s">
        <v>4695</v>
      </c>
      <c r="B4534" s="20"/>
      <c r="C4534" s="21"/>
      <c r="D4534" s="25">
        <v>1276965.76</v>
      </c>
      <c r="E4534" s="25">
        <v>820953.41</v>
      </c>
      <c r="F4534" s="21"/>
      <c r="G4534" s="22">
        <f t="shared" si="71"/>
        <v>456012.35</v>
      </c>
      <c r="H4534" s="21"/>
      <c r="I4534" s="21"/>
    </row>
    <row r="4535" spans="1:9" ht="15" x14ac:dyDescent="0.25">
      <c r="A4535" s="24" t="s">
        <v>4696</v>
      </c>
      <c r="B4535" s="20"/>
      <c r="C4535" s="21"/>
      <c r="D4535" s="25">
        <v>304328.85000000003</v>
      </c>
      <c r="E4535" s="25">
        <v>184671.47</v>
      </c>
      <c r="F4535" s="21"/>
      <c r="G4535" s="22">
        <f t="shared" si="71"/>
        <v>119657.38000000003</v>
      </c>
      <c r="H4535" s="21"/>
      <c r="I4535" s="21"/>
    </row>
    <row r="4536" spans="1:9" ht="15" x14ac:dyDescent="0.25">
      <c r="A4536" s="24" t="s">
        <v>4697</v>
      </c>
      <c r="B4536" s="20"/>
      <c r="C4536" s="21"/>
      <c r="D4536" s="25">
        <v>977550.00000000023</v>
      </c>
      <c r="E4536" s="25">
        <v>942459.19</v>
      </c>
      <c r="F4536" s="21"/>
      <c r="G4536" s="22">
        <f t="shared" si="71"/>
        <v>35090.810000000289</v>
      </c>
      <c r="H4536" s="21"/>
      <c r="I4536" s="21"/>
    </row>
    <row r="4537" spans="1:9" ht="15" x14ac:dyDescent="0.25">
      <c r="A4537" s="24" t="s">
        <v>4698</v>
      </c>
      <c r="B4537" s="20"/>
      <c r="C4537" s="21"/>
      <c r="D4537" s="25">
        <v>1578647.1200000006</v>
      </c>
      <c r="E4537" s="25">
        <v>799820.99</v>
      </c>
      <c r="F4537" s="21"/>
      <c r="G4537" s="22">
        <f t="shared" si="71"/>
        <v>778826.13000000059</v>
      </c>
      <c r="H4537" s="21"/>
      <c r="I4537" s="21"/>
    </row>
    <row r="4538" spans="1:9" ht="15" x14ac:dyDescent="0.25">
      <c r="A4538" s="24" t="s">
        <v>4699</v>
      </c>
      <c r="B4538" s="20"/>
      <c r="C4538" s="21"/>
      <c r="D4538" s="25">
        <v>672449.16999999993</v>
      </c>
      <c r="E4538" s="25">
        <v>564280.87</v>
      </c>
      <c r="F4538" s="21"/>
      <c r="G4538" s="22">
        <f t="shared" si="71"/>
        <v>108168.29999999993</v>
      </c>
      <c r="H4538" s="21"/>
      <c r="I4538" s="21"/>
    </row>
    <row r="4539" spans="1:9" ht="15" x14ac:dyDescent="0.25">
      <c r="A4539" s="24" t="s">
        <v>4700</v>
      </c>
      <c r="B4539" s="20"/>
      <c r="C4539" s="21"/>
      <c r="D4539" s="25">
        <v>371309.39999999997</v>
      </c>
      <c r="E4539" s="25">
        <v>358372.2</v>
      </c>
      <c r="F4539" s="21"/>
      <c r="G4539" s="22">
        <f t="shared" si="71"/>
        <v>12937.199999999953</v>
      </c>
      <c r="H4539" s="21"/>
      <c r="I4539" s="21"/>
    </row>
    <row r="4540" spans="1:9" ht="15" x14ac:dyDescent="0.25">
      <c r="A4540" s="24" t="s">
        <v>4701</v>
      </c>
      <c r="B4540" s="20"/>
      <c r="C4540" s="21"/>
      <c r="D4540" s="25">
        <v>161687.5</v>
      </c>
      <c r="E4540" s="25">
        <v>89392.71</v>
      </c>
      <c r="F4540" s="21"/>
      <c r="G4540" s="22">
        <f t="shared" si="71"/>
        <v>72294.789999999994</v>
      </c>
      <c r="H4540" s="21"/>
      <c r="I4540" s="21"/>
    </row>
    <row r="4541" spans="1:9" ht="15" x14ac:dyDescent="0.25">
      <c r="A4541" s="24" t="s">
        <v>4702</v>
      </c>
      <c r="B4541" s="20"/>
      <c r="C4541" s="21"/>
      <c r="D4541" s="25">
        <v>990217.99999999988</v>
      </c>
      <c r="E4541" s="25">
        <v>799592.31</v>
      </c>
      <c r="F4541" s="21"/>
      <c r="G4541" s="22">
        <f t="shared" si="71"/>
        <v>190625.68999999983</v>
      </c>
      <c r="H4541" s="21"/>
      <c r="I4541" s="21"/>
    </row>
    <row r="4542" spans="1:9" ht="15" x14ac:dyDescent="0.25">
      <c r="A4542" s="24" t="s">
        <v>4703</v>
      </c>
      <c r="B4542" s="20"/>
      <c r="C4542" s="21"/>
      <c r="D4542" s="25">
        <v>515129.92000000004</v>
      </c>
      <c r="E4542" s="25">
        <v>403746.31</v>
      </c>
      <c r="F4542" s="21"/>
      <c r="G4542" s="22">
        <f t="shared" si="71"/>
        <v>111383.61000000004</v>
      </c>
      <c r="H4542" s="21"/>
      <c r="I4542" s="21"/>
    </row>
    <row r="4543" spans="1:9" ht="15" x14ac:dyDescent="0.25">
      <c r="A4543" s="24" t="s">
        <v>4704</v>
      </c>
      <c r="B4543" s="20"/>
      <c r="C4543" s="21"/>
      <c r="D4543" s="25">
        <v>541788.10000000021</v>
      </c>
      <c r="E4543" s="25">
        <v>481231.99</v>
      </c>
      <c r="F4543" s="21"/>
      <c r="G4543" s="22">
        <f t="shared" si="71"/>
        <v>60556.110000000219</v>
      </c>
      <c r="H4543" s="21"/>
      <c r="I4543" s="21"/>
    </row>
    <row r="4544" spans="1:9" ht="15" x14ac:dyDescent="0.25">
      <c r="A4544" s="24" t="s">
        <v>4705</v>
      </c>
      <c r="B4544" s="20"/>
      <c r="C4544" s="21"/>
      <c r="D4544" s="25">
        <v>176544.9</v>
      </c>
      <c r="E4544" s="25">
        <v>98607.09</v>
      </c>
      <c r="F4544" s="21"/>
      <c r="G4544" s="22">
        <f t="shared" si="71"/>
        <v>77937.81</v>
      </c>
      <c r="H4544" s="21"/>
      <c r="I4544" s="21"/>
    </row>
    <row r="4545" spans="1:13" ht="15" x14ac:dyDescent="0.25">
      <c r="A4545" s="24" t="s">
        <v>4706</v>
      </c>
      <c r="B4545" s="20"/>
      <c r="C4545" s="21"/>
      <c r="D4545" s="25">
        <v>813838.71999999986</v>
      </c>
      <c r="E4545" s="25">
        <v>600986.75</v>
      </c>
      <c r="F4545" s="21"/>
      <c r="G4545" s="22">
        <f t="shared" si="71"/>
        <v>212851.96999999986</v>
      </c>
      <c r="H4545" s="21"/>
      <c r="I4545" s="21"/>
    </row>
    <row r="4546" spans="1:13" ht="15" x14ac:dyDescent="0.25">
      <c r="A4546" s="24" t="s">
        <v>4707</v>
      </c>
      <c r="B4546" s="20"/>
      <c r="C4546" s="21"/>
      <c r="D4546" s="25">
        <v>854275.73999999987</v>
      </c>
      <c r="E4546" s="25">
        <v>659488.6</v>
      </c>
      <c r="F4546" s="21"/>
      <c r="G4546" s="22">
        <f t="shared" si="71"/>
        <v>194787.1399999999</v>
      </c>
      <c r="H4546" s="21"/>
      <c r="I4546" s="21"/>
    </row>
    <row r="4547" spans="1:13" ht="15" x14ac:dyDescent="0.25">
      <c r="A4547" s="24" t="s">
        <v>4708</v>
      </c>
      <c r="B4547" s="20"/>
      <c r="C4547" s="21"/>
      <c r="D4547" s="25">
        <v>706043.79999999981</v>
      </c>
      <c r="E4547" s="25">
        <v>26478.400000000001</v>
      </c>
      <c r="F4547" s="21"/>
      <c r="G4547" s="22">
        <f t="shared" si="71"/>
        <v>679565.39999999979</v>
      </c>
      <c r="H4547" s="21"/>
      <c r="I4547" s="21"/>
    </row>
    <row r="4548" spans="1:13" ht="15" x14ac:dyDescent="0.25">
      <c r="A4548" s="24" t="s">
        <v>4709</v>
      </c>
      <c r="B4548" s="20"/>
      <c r="C4548" s="21"/>
      <c r="D4548" s="25">
        <v>1037978.9299999998</v>
      </c>
      <c r="E4548" s="25">
        <v>481690.2</v>
      </c>
      <c r="F4548" s="21"/>
      <c r="G4548" s="22">
        <f t="shared" si="71"/>
        <v>556288.72999999975</v>
      </c>
      <c r="H4548" s="21"/>
      <c r="I4548" s="21"/>
    </row>
    <row r="4549" spans="1:13" ht="15" x14ac:dyDescent="0.25">
      <c r="A4549" s="24"/>
      <c r="B4549" s="20"/>
      <c r="C4549" s="21"/>
      <c r="D4549" s="25"/>
      <c r="E4549" s="25"/>
      <c r="F4549" s="21"/>
      <c r="G4549" s="22"/>
      <c r="H4549" s="21"/>
      <c r="I4549" s="21"/>
    </row>
    <row r="4550" spans="1:13" ht="15" x14ac:dyDescent="0.25">
      <c r="A4550" s="24"/>
      <c r="B4550" s="20"/>
      <c r="C4550" s="21"/>
      <c r="D4550" s="25"/>
      <c r="E4550" s="25"/>
      <c r="F4550" s="21"/>
      <c r="G4550" s="22"/>
      <c r="H4550" s="21"/>
      <c r="I4550" s="21"/>
    </row>
    <row r="4551" spans="1:13" ht="15" x14ac:dyDescent="0.25">
      <c r="A4551" s="24"/>
      <c r="B4551" s="20"/>
      <c r="C4551" s="21"/>
      <c r="D4551" s="25"/>
      <c r="E4551" s="25"/>
      <c r="F4551" s="21"/>
      <c r="G4551" s="22"/>
      <c r="H4551" s="21"/>
      <c r="I4551" s="21"/>
    </row>
    <row r="4552" spans="1:13" ht="15" x14ac:dyDescent="0.25">
      <c r="A4552" s="24"/>
      <c r="B4552" s="20"/>
      <c r="C4552" s="21"/>
      <c r="D4552" s="25"/>
      <c r="E4552" s="25"/>
      <c r="F4552" s="21"/>
      <c r="G4552" s="22"/>
      <c r="H4552" s="21"/>
      <c r="I4552" s="21"/>
    </row>
    <row r="4553" spans="1:13" ht="15" x14ac:dyDescent="0.25">
      <c r="A4553" s="24"/>
      <c r="B4553" s="20"/>
      <c r="C4553" s="21"/>
      <c r="D4553" s="25"/>
      <c r="E4553" s="25"/>
      <c r="F4553" s="21"/>
      <c r="G4553" s="22"/>
      <c r="H4553" s="21"/>
      <c r="I4553" s="21"/>
    </row>
    <row r="4554" spans="1:13" ht="15" x14ac:dyDescent="0.25">
      <c r="A4554" s="24"/>
      <c r="B4554" s="20"/>
      <c r="C4554" s="21"/>
      <c r="D4554" s="25"/>
      <c r="E4554" s="25"/>
      <c r="F4554" s="21"/>
      <c r="G4554" s="22"/>
      <c r="H4554" s="21"/>
      <c r="I4554" s="21"/>
    </row>
    <row r="4555" spans="1:13" ht="15" x14ac:dyDescent="0.25">
      <c r="A4555" s="24"/>
      <c r="B4555" s="20"/>
      <c r="C4555" s="21"/>
      <c r="D4555" s="25"/>
      <c r="E4555" s="25"/>
      <c r="F4555" s="21"/>
      <c r="G4555" s="22"/>
      <c r="H4555" s="21"/>
      <c r="I4555" s="21"/>
    </row>
    <row r="4556" spans="1:13" ht="15" x14ac:dyDescent="0.25">
      <c r="A4556" s="24"/>
      <c r="B4556" s="20"/>
      <c r="C4556" s="21"/>
      <c r="D4556" s="25"/>
      <c r="E4556" s="25"/>
      <c r="F4556" s="21"/>
      <c r="G4556" s="22"/>
      <c r="H4556" s="21"/>
      <c r="I4556" s="21"/>
    </row>
    <row r="4557" spans="1:13" ht="15" x14ac:dyDescent="0.25">
      <c r="A4557" s="24"/>
      <c r="B4557" s="20"/>
      <c r="C4557" s="21"/>
      <c r="D4557" s="25"/>
      <c r="E4557" s="25"/>
      <c r="F4557" s="21"/>
      <c r="G4557" s="22"/>
      <c r="H4557" s="21"/>
      <c r="I4557" s="21"/>
    </row>
    <row r="4558" spans="1:13" ht="15" x14ac:dyDescent="0.25">
      <c r="A4558" s="24"/>
      <c r="B4558" s="20"/>
      <c r="C4558" s="21"/>
      <c r="D4558" s="25"/>
      <c r="E4558" s="25"/>
      <c r="F4558" s="21"/>
      <c r="G4558" s="22"/>
      <c r="H4558" s="21"/>
      <c r="I4558" s="21"/>
      <c r="J4558" s="24"/>
      <c r="K4558" s="20"/>
      <c r="L4558" s="21"/>
      <c r="M4558" s="25"/>
    </row>
    <row r="4559" spans="1:13" ht="15" x14ac:dyDescent="0.25">
      <c r="A4559" s="24"/>
      <c r="B4559" s="20"/>
      <c r="C4559" s="21"/>
      <c r="D4559" s="25"/>
      <c r="E4559" s="25"/>
      <c r="F4559" s="21"/>
      <c r="G4559" s="22"/>
      <c r="H4559" s="21"/>
      <c r="I4559" s="21"/>
      <c r="J4559" s="24"/>
      <c r="K4559" s="20"/>
      <c r="L4559" s="21"/>
      <c r="M4559" s="25"/>
    </row>
    <row r="4560" spans="1:13" ht="15" x14ac:dyDescent="0.25">
      <c r="A4560" s="24"/>
      <c r="B4560" s="20"/>
      <c r="C4560" s="21"/>
      <c r="D4560" s="25"/>
      <c r="E4560" s="25"/>
      <c r="F4560" s="21"/>
      <c r="G4560" s="22"/>
      <c r="H4560" s="21"/>
      <c r="I4560" s="21"/>
      <c r="J4560" s="24"/>
      <c r="K4560" s="20"/>
      <c r="L4560" s="21"/>
      <c r="M4560" s="25"/>
    </row>
    <row r="4561" spans="1:13" ht="15" x14ac:dyDescent="0.25">
      <c r="A4561" s="24"/>
      <c r="B4561" s="20"/>
      <c r="C4561" s="21"/>
      <c r="D4561" s="25"/>
      <c r="E4561" s="25"/>
      <c r="F4561" s="21"/>
      <c r="G4561" s="22"/>
      <c r="H4561" s="21"/>
      <c r="I4561" s="21"/>
      <c r="J4561" s="24"/>
      <c r="K4561" s="20"/>
      <c r="L4561" s="21"/>
      <c r="M4561" s="25"/>
    </row>
    <row r="4562" spans="1:13" ht="15" x14ac:dyDescent="0.25">
      <c r="A4562" s="24"/>
      <c r="B4562" s="20"/>
      <c r="C4562" s="21"/>
      <c r="D4562" s="25"/>
      <c r="E4562" s="25"/>
      <c r="F4562" s="21"/>
      <c r="G4562" s="22"/>
      <c r="H4562" s="21"/>
      <c r="I4562" s="21"/>
      <c r="J4562" s="24"/>
      <c r="K4562" s="20"/>
      <c r="L4562" s="21"/>
      <c r="M4562" s="25"/>
    </row>
    <row r="4563" spans="1:13" ht="15" x14ac:dyDescent="0.25">
      <c r="A4563" s="24"/>
      <c r="B4563" s="20"/>
      <c r="C4563" s="21"/>
      <c r="D4563" s="25"/>
      <c r="E4563" s="25"/>
      <c r="F4563" s="21"/>
      <c r="G4563" s="22"/>
      <c r="H4563" s="21"/>
      <c r="I4563" s="21"/>
      <c r="J4563" s="24"/>
      <c r="K4563" s="20"/>
      <c r="L4563" s="21"/>
      <c r="M4563" s="25"/>
    </row>
    <row r="4564" spans="1:13" ht="15" x14ac:dyDescent="0.25">
      <c r="A4564" s="24"/>
      <c r="B4564" s="20"/>
      <c r="C4564" s="21"/>
      <c r="D4564" s="25"/>
      <c r="E4564" s="25"/>
      <c r="F4564" s="21"/>
      <c r="G4564" s="22"/>
      <c r="H4564" s="21"/>
      <c r="I4564" s="21"/>
      <c r="J4564" s="24"/>
      <c r="K4564" s="20"/>
      <c r="L4564" s="21"/>
      <c r="M4564" s="25"/>
    </row>
    <row r="4565" spans="1:13" ht="15" x14ac:dyDescent="0.25">
      <c r="A4565" s="24"/>
      <c r="B4565" s="20"/>
      <c r="C4565" s="21"/>
      <c r="D4565" s="25"/>
      <c r="E4565" s="25"/>
      <c r="F4565" s="21"/>
      <c r="G4565" s="22"/>
      <c r="H4565" s="21"/>
      <c r="I4565" s="21"/>
      <c r="J4565" s="24"/>
      <c r="K4565" s="20"/>
      <c r="L4565" s="21"/>
      <c r="M4565" s="25"/>
    </row>
    <row r="4566" spans="1:13" ht="15" x14ac:dyDescent="0.25">
      <c r="A4566" s="24"/>
      <c r="B4566" s="20"/>
      <c r="C4566" s="21"/>
      <c r="D4566" s="25"/>
      <c r="E4566" s="25"/>
      <c r="F4566" s="21"/>
      <c r="G4566" s="22"/>
      <c r="H4566" s="21"/>
      <c r="I4566" s="21"/>
      <c r="J4566" s="24"/>
      <c r="K4566" s="20"/>
      <c r="L4566" s="21"/>
      <c r="M4566" s="25"/>
    </row>
    <row r="4567" spans="1:13" ht="15" x14ac:dyDescent="0.25">
      <c r="A4567" s="24"/>
      <c r="B4567" s="20"/>
      <c r="C4567" s="21"/>
      <c r="D4567" s="25"/>
      <c r="E4567" s="25"/>
      <c r="F4567" s="21"/>
      <c r="G4567" s="22"/>
      <c r="H4567" s="21"/>
      <c r="I4567" s="21"/>
      <c r="J4567" s="24"/>
      <c r="K4567" s="20"/>
      <c r="L4567" s="21"/>
      <c r="M4567" s="25"/>
    </row>
    <row r="4568" spans="1:13" ht="15" x14ac:dyDescent="0.25">
      <c r="A4568" s="24"/>
      <c r="B4568" s="20"/>
      <c r="C4568" s="21"/>
      <c r="D4568" s="25"/>
      <c r="E4568" s="25"/>
      <c r="F4568" s="21"/>
      <c r="G4568" s="22"/>
      <c r="H4568" s="21"/>
      <c r="I4568" s="21"/>
      <c r="J4568" s="24"/>
      <c r="K4568" s="20"/>
      <c r="L4568" s="21"/>
      <c r="M4568" s="25"/>
    </row>
    <row r="4569" spans="1:13" ht="15" x14ac:dyDescent="0.25">
      <c r="A4569" s="24"/>
      <c r="B4569" s="20"/>
      <c r="C4569" s="21"/>
      <c r="D4569" s="25"/>
      <c r="E4569" s="25"/>
      <c r="F4569" s="21"/>
      <c r="G4569" s="22"/>
      <c r="H4569" s="21"/>
      <c r="I4569" s="21"/>
      <c r="J4569" s="24"/>
      <c r="K4569" s="20"/>
      <c r="L4569" s="21"/>
      <c r="M4569" s="25"/>
    </row>
    <row r="4570" spans="1:13" ht="15" x14ac:dyDescent="0.25">
      <c r="A4570" s="24"/>
      <c r="B4570" s="20"/>
      <c r="C4570" s="21"/>
      <c r="D4570" s="25"/>
      <c r="E4570" s="25"/>
      <c r="F4570" s="21"/>
      <c r="G4570" s="22"/>
      <c r="H4570" s="21"/>
      <c r="I4570" s="21"/>
    </row>
    <row r="4571" spans="1:13" ht="15" x14ac:dyDescent="0.25">
      <c r="A4571" s="24"/>
      <c r="B4571" s="20"/>
      <c r="C4571" s="21"/>
      <c r="D4571" s="25"/>
      <c r="E4571" s="25"/>
      <c r="F4571" s="21"/>
      <c r="G4571" s="22"/>
      <c r="H4571" s="21"/>
      <c r="I4571" s="21"/>
    </row>
    <row r="4572" spans="1:13" ht="15.75" customHeight="1" x14ac:dyDescent="0.25">
      <c r="A4572" s="24"/>
      <c r="B4572" s="20"/>
      <c r="C4572" s="21"/>
      <c r="D4572" s="25"/>
      <c r="E4572" s="25"/>
      <c r="F4572" s="21"/>
      <c r="G4572" s="22"/>
      <c r="H4572" s="21"/>
      <c r="I4572" s="21"/>
    </row>
    <row r="4573" spans="1:13" ht="15.75" customHeight="1" x14ac:dyDescent="0.25">
      <c r="A4573" s="24"/>
      <c r="B4573" s="20"/>
      <c r="C4573" s="21"/>
      <c r="D4573" s="25"/>
      <c r="E4573" s="25"/>
      <c r="F4573" s="21"/>
      <c r="G4573" s="22"/>
      <c r="H4573" s="21"/>
      <c r="I4573" s="21"/>
    </row>
    <row r="4574" spans="1:13" ht="15.75" customHeight="1" x14ac:dyDescent="0.25">
      <c r="A4574" s="24"/>
      <c r="B4574" s="20"/>
      <c r="C4574" s="21"/>
      <c r="D4574" s="25"/>
      <c r="E4574" s="25"/>
      <c r="F4574" s="21"/>
      <c r="G4574" s="22"/>
      <c r="H4574" s="21"/>
      <c r="I4574" s="21"/>
    </row>
    <row r="4575" spans="1:13" ht="15.75" customHeight="1" x14ac:dyDescent="0.25">
      <c r="A4575" s="24"/>
      <c r="B4575" s="77"/>
      <c r="C4575" s="78"/>
      <c r="D4575" s="25"/>
      <c r="E4575" s="25"/>
      <c r="F4575" s="79"/>
      <c r="G4575" s="80"/>
      <c r="H4575" s="79"/>
      <c r="I4575" s="79"/>
    </row>
    <row r="4576" spans="1:13" ht="15.75" customHeight="1" x14ac:dyDescent="0.25">
      <c r="A4576" s="24"/>
      <c r="B4576" s="81"/>
      <c r="C4576" s="78"/>
      <c r="D4576" s="25"/>
      <c r="E4576" s="25"/>
      <c r="F4576" s="79"/>
      <c r="G4576" s="80"/>
      <c r="H4576" s="79"/>
      <c r="I4576" s="79"/>
    </row>
    <row r="4577" spans="1:9" ht="15.75" customHeight="1" x14ac:dyDescent="0.25">
      <c r="A4577" s="24"/>
      <c r="B4577" s="81"/>
      <c r="C4577" s="78"/>
      <c r="D4577" s="25"/>
      <c r="E4577" s="25"/>
      <c r="F4577" s="79"/>
      <c r="G4577" s="80"/>
      <c r="H4577" s="79"/>
      <c r="I4577" s="79"/>
    </row>
    <row r="4578" spans="1:9" ht="15.75" customHeight="1" x14ac:dyDescent="0.25">
      <c r="A4578" s="24"/>
      <c r="B4578" s="81"/>
      <c r="C4578" s="78"/>
      <c r="D4578" s="25"/>
      <c r="E4578" s="25"/>
      <c r="F4578" s="79"/>
      <c r="G4578" s="80"/>
      <c r="H4578" s="79"/>
      <c r="I4578" s="79"/>
    </row>
    <row r="4579" spans="1:9" ht="15.75" customHeight="1" x14ac:dyDescent="0.25">
      <c r="A4579" s="24"/>
      <c r="B4579" s="82"/>
      <c r="C4579" s="83"/>
      <c r="D4579" s="25"/>
      <c r="E4579" s="25"/>
      <c r="F4579" s="79"/>
      <c r="G4579" s="80"/>
      <c r="H4579" s="79"/>
      <c r="I4579" s="79"/>
    </row>
    <row r="4580" spans="1:9" ht="15.75" customHeight="1" x14ac:dyDescent="0.25">
      <c r="A4580" s="24"/>
      <c r="B4580" s="82"/>
      <c r="C4580" s="83"/>
      <c r="D4580" s="25"/>
      <c r="E4580" s="25"/>
      <c r="F4580" s="79"/>
      <c r="G4580" s="80"/>
      <c r="H4580" s="79"/>
      <c r="I4580" s="79"/>
    </row>
    <row r="4581" spans="1:9" ht="15.75" customHeight="1" x14ac:dyDescent="0.25">
      <c r="A4581" s="24"/>
      <c r="B4581" s="82"/>
      <c r="C4581" s="83"/>
      <c r="D4581" s="25"/>
      <c r="E4581" s="25"/>
      <c r="F4581" s="79"/>
      <c r="G4581" s="80"/>
      <c r="H4581" s="79"/>
      <c r="I4581" s="79"/>
    </row>
    <row r="4582" spans="1:9" ht="15.75" customHeight="1" x14ac:dyDescent="0.25">
      <c r="A4582" s="24"/>
      <c r="B4582" s="82"/>
      <c r="C4582" s="83"/>
      <c r="D4582" s="25"/>
      <c r="E4582" s="25"/>
      <c r="F4582" s="79"/>
      <c r="G4582" s="80"/>
      <c r="H4582" s="79"/>
      <c r="I4582" s="79"/>
    </row>
    <row r="4583" spans="1:9" ht="15.75" customHeight="1" x14ac:dyDescent="0.25">
      <c r="A4583" s="24"/>
      <c r="B4583" s="82"/>
      <c r="C4583" s="83"/>
      <c r="D4583" s="25"/>
      <c r="E4583" s="25"/>
      <c r="F4583" s="79"/>
      <c r="G4583" s="80"/>
      <c r="H4583" s="79"/>
      <c r="I4583" s="79"/>
    </row>
    <row r="4584" spans="1:9" ht="15.75" customHeight="1" x14ac:dyDescent="0.25">
      <c r="A4584" s="24"/>
      <c r="B4584" s="82"/>
      <c r="C4584" s="83"/>
      <c r="D4584" s="25"/>
      <c r="E4584" s="25"/>
      <c r="F4584" s="79"/>
      <c r="G4584" s="80"/>
      <c r="H4584" s="79"/>
      <c r="I4584" s="79"/>
    </row>
    <row r="4585" spans="1:9" ht="15.75" customHeight="1" x14ac:dyDescent="0.25">
      <c r="A4585" s="76"/>
      <c r="B4585" s="82"/>
      <c r="C4585" s="83"/>
      <c r="D4585" s="25"/>
      <c r="E4585" s="25"/>
      <c r="F4585" s="79"/>
      <c r="G4585" s="80"/>
      <c r="H4585" s="79"/>
      <c r="I4585" s="79"/>
    </row>
    <row r="4586" spans="1:9" ht="15.75" customHeight="1" x14ac:dyDescent="0.25">
      <c r="A4586" s="76"/>
      <c r="B4586" s="82"/>
      <c r="C4586" s="83"/>
      <c r="D4586" s="25"/>
      <c r="E4586" s="25"/>
      <c r="F4586" s="79"/>
      <c r="G4586" s="80"/>
      <c r="H4586" s="79"/>
      <c r="I4586" s="79"/>
    </row>
    <row r="4587" spans="1:9" ht="15.75" customHeight="1" x14ac:dyDescent="0.25">
      <c r="A4587" s="76"/>
      <c r="B4587" s="82"/>
      <c r="C4587" s="83"/>
      <c r="D4587" s="25"/>
      <c r="E4587" s="25"/>
      <c r="F4587" s="79"/>
      <c r="G4587" s="80"/>
      <c r="H4587" s="79"/>
      <c r="I4587" s="79"/>
    </row>
    <row r="4588" spans="1:9" ht="15.75" customHeight="1" x14ac:dyDescent="0.25">
      <c r="A4588" s="76"/>
      <c r="B4588" s="82"/>
      <c r="C4588" s="83"/>
      <c r="D4588" s="25"/>
      <c r="E4588" s="25"/>
      <c r="F4588" s="79"/>
      <c r="G4588" s="80"/>
      <c r="H4588" s="79"/>
      <c r="I4588" s="79"/>
    </row>
    <row r="4589" spans="1:9" ht="15.75" customHeight="1" x14ac:dyDescent="0.25">
      <c r="A4589" s="76"/>
      <c r="B4589" s="82"/>
      <c r="C4589" s="83"/>
      <c r="D4589" s="25"/>
      <c r="E4589" s="25"/>
      <c r="F4589" s="79"/>
      <c r="G4589" s="80"/>
      <c r="H4589" s="79"/>
      <c r="I4589" s="79"/>
    </row>
    <row r="4590" spans="1:9" ht="15.75" customHeight="1" x14ac:dyDescent="0.25">
      <c r="A4590" s="84"/>
      <c r="B4590" s="82"/>
      <c r="C4590" s="83"/>
      <c r="D4590" s="25"/>
      <c r="E4590" s="25"/>
      <c r="F4590" s="79"/>
      <c r="G4590" s="80"/>
      <c r="H4590" s="79"/>
      <c r="I4590" s="79"/>
    </row>
    <row r="4591" spans="1:9" ht="15.75" customHeight="1" x14ac:dyDescent="0.25">
      <c r="A4591" s="76"/>
      <c r="B4591" s="82"/>
      <c r="C4591" s="83"/>
      <c r="D4591" s="25"/>
      <c r="E4591" s="25"/>
      <c r="F4591" s="79"/>
      <c r="G4591" s="80"/>
      <c r="H4591" s="79"/>
      <c r="I4591" s="79"/>
    </row>
    <row r="4592" spans="1:9" ht="15.75" customHeight="1" x14ac:dyDescent="0.25">
      <c r="A4592" s="76"/>
      <c r="B4592" s="82"/>
      <c r="C4592" s="83"/>
      <c r="D4592" s="25"/>
      <c r="E4592" s="25"/>
      <c r="F4592" s="79"/>
      <c r="G4592" s="80"/>
      <c r="H4592" s="79"/>
      <c r="I4592" s="79"/>
    </row>
    <row r="4593" spans="1:9" ht="15.75" customHeight="1" x14ac:dyDescent="0.25">
      <c r="A4593" s="76"/>
      <c r="B4593" s="82"/>
      <c r="C4593" s="83"/>
      <c r="D4593" s="25"/>
      <c r="E4593" s="25"/>
      <c r="F4593" s="79"/>
      <c r="G4593" s="80"/>
      <c r="H4593" s="79"/>
      <c r="I4593" s="79"/>
    </row>
    <row r="4594" spans="1:9" ht="15.75" customHeight="1" x14ac:dyDescent="0.25">
      <c r="A4594" s="76"/>
      <c r="B4594" s="82"/>
      <c r="C4594" s="83"/>
      <c r="D4594" s="25"/>
      <c r="E4594" s="25"/>
      <c r="F4594" s="79"/>
      <c r="G4594" s="80"/>
      <c r="H4594" s="79"/>
      <c r="I4594" s="79"/>
    </row>
    <row r="4921" spans="14:17" ht="15" x14ac:dyDescent="0.25">
      <c r="N4921" s="24"/>
      <c r="O4921" s="20"/>
      <c r="P4921" s="21"/>
      <c r="Q4921" s="25"/>
    </row>
    <row r="4922" spans="14:17" ht="15" x14ac:dyDescent="0.25">
      <c r="N4922" s="24"/>
      <c r="O4922" s="20"/>
      <c r="P4922" s="21"/>
      <c r="Q4922" s="25"/>
    </row>
    <row r="4923" spans="14:17" ht="15" x14ac:dyDescent="0.25">
      <c r="N4923" s="24"/>
      <c r="O4923" s="20"/>
      <c r="P4923" s="21"/>
      <c r="Q4923" s="25"/>
    </row>
    <row r="4924" spans="14:17" ht="15" x14ac:dyDescent="0.25">
      <c r="N4924" s="24"/>
      <c r="O4924" s="20"/>
      <c r="P4924" s="21"/>
      <c r="Q4924" s="25"/>
    </row>
    <row r="4925" spans="14:17" ht="15" x14ac:dyDescent="0.25">
      <c r="N4925" s="24"/>
      <c r="O4925" s="20"/>
      <c r="P4925" s="21"/>
      <c r="Q4925" s="25"/>
    </row>
    <row r="4926" spans="14:17" ht="15" x14ac:dyDescent="0.25">
      <c r="N4926" s="24"/>
      <c r="O4926" s="20"/>
      <c r="P4926" s="21"/>
      <c r="Q4926" s="25"/>
    </row>
    <row r="4927" spans="14:17" ht="15" x14ac:dyDescent="0.25">
      <c r="N4927" s="24"/>
      <c r="O4927" s="20"/>
      <c r="P4927" s="21"/>
      <c r="Q4927" s="25"/>
    </row>
    <row r="4928" spans="14:17" ht="15" x14ac:dyDescent="0.25">
      <c r="N4928" s="24"/>
      <c r="O4928" s="20"/>
      <c r="P4928" s="21"/>
      <c r="Q4928" s="25"/>
    </row>
    <row r="4929" spans="14:17" ht="15" x14ac:dyDescent="0.25">
      <c r="N4929" s="24"/>
      <c r="O4929" s="20"/>
      <c r="P4929" s="21"/>
      <c r="Q4929" s="25"/>
    </row>
    <row r="4930" spans="14:17" ht="15" x14ac:dyDescent="0.25">
      <c r="N4930" s="24"/>
      <c r="O4930" s="20"/>
      <c r="P4930" s="21"/>
      <c r="Q4930" s="25"/>
    </row>
    <row r="4931" spans="14:17" ht="15" x14ac:dyDescent="0.25">
      <c r="N4931" s="24"/>
      <c r="O4931" s="20"/>
      <c r="P4931" s="21"/>
      <c r="Q4931" s="25"/>
    </row>
    <row r="4932" spans="14:17" ht="15" x14ac:dyDescent="0.25">
      <c r="N4932" s="24"/>
      <c r="O4932" s="20"/>
      <c r="P4932" s="21"/>
      <c r="Q4932" s="25"/>
    </row>
    <row r="4933" spans="14:17" ht="15" x14ac:dyDescent="0.25">
      <c r="N4933" s="24"/>
      <c r="O4933" s="20"/>
      <c r="P4933" s="21"/>
      <c r="Q4933" s="25"/>
    </row>
    <row r="4934" spans="14:17" ht="15" x14ac:dyDescent="0.25">
      <c r="N4934" s="24"/>
      <c r="O4934" s="20"/>
      <c r="P4934" s="21"/>
      <c r="Q4934" s="25"/>
    </row>
    <row r="4935" spans="14:17" ht="15" x14ac:dyDescent="0.25">
      <c r="N4935" s="24"/>
      <c r="O4935" s="20"/>
      <c r="P4935" s="21"/>
      <c r="Q4935" s="25"/>
    </row>
    <row r="4936" spans="14:17" ht="15" x14ac:dyDescent="0.25">
      <c r="N4936" s="24"/>
      <c r="O4936" s="20"/>
      <c r="P4936" s="21"/>
      <c r="Q4936" s="25"/>
    </row>
    <row r="4937" spans="14:17" ht="15" x14ac:dyDescent="0.25">
      <c r="N4937" s="24"/>
      <c r="O4937" s="20"/>
      <c r="P4937" s="21"/>
      <c r="Q4937" s="25"/>
    </row>
    <row r="4938" spans="14:17" ht="15" x14ac:dyDescent="0.25">
      <c r="N4938" s="24"/>
      <c r="O4938" s="20"/>
      <c r="P4938" s="21"/>
      <c r="Q4938" s="25"/>
    </row>
    <row r="4939" spans="14:17" ht="15" x14ac:dyDescent="0.25">
      <c r="N4939" s="24"/>
      <c r="O4939" s="20"/>
      <c r="P4939" s="21"/>
      <c r="Q4939" s="25"/>
    </row>
    <row r="4940" spans="14:17" ht="15" x14ac:dyDescent="0.25">
      <c r="N4940" s="24"/>
      <c r="O4940" s="20"/>
      <c r="P4940" s="21"/>
      <c r="Q4940" s="25"/>
    </row>
    <row r="4941" spans="14:17" ht="15" x14ac:dyDescent="0.25">
      <c r="N4941" s="24"/>
      <c r="O4941" s="20"/>
      <c r="P4941" s="21"/>
      <c r="Q4941" s="25"/>
    </row>
    <row r="4942" spans="14:17" ht="15" x14ac:dyDescent="0.25">
      <c r="N4942" s="24"/>
      <c r="O4942" s="20"/>
      <c r="P4942" s="21"/>
      <c r="Q4942" s="25"/>
    </row>
    <row r="4943" spans="14:17" ht="15" x14ac:dyDescent="0.25">
      <c r="N4943" s="24"/>
      <c r="O4943" s="20"/>
      <c r="P4943" s="21"/>
      <c r="Q4943" s="25"/>
    </row>
  </sheetData>
  <autoFilter ref="A1:A4594"/>
  <mergeCells count="6">
    <mergeCell ref="A1:I1"/>
    <mergeCell ref="A4:A5"/>
    <mergeCell ref="B4:C4"/>
    <mergeCell ref="D4:F4"/>
    <mergeCell ref="G4:H4"/>
    <mergeCell ref="I4:I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2018-10-16T13:46:11Z</cp:lastPrinted>
  <dcterms:created xsi:type="dcterms:W3CDTF">2016-05-31T09:44:10Z</dcterms:created>
  <dcterms:modified xsi:type="dcterms:W3CDTF">2018-10-16T13:47:43Z</dcterms:modified>
</cp:coreProperties>
</file>